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updateLinks="never" defaultThemeVersion="124226"/>
  <bookViews>
    <workbookView xWindow="0" yWindow="0" windowWidth="20610" windowHeight="11640" activeTab="1"/>
  </bookViews>
  <sheets>
    <sheet name="厂家返利" sheetId="8" r:id="rId1"/>
    <sheet name="月度市场部计划" sheetId="1" r:id="rId2"/>
    <sheet name="月度市场部总结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A_Budget">[1]计划!$O$9:$O$260</definedName>
    <definedName name="A_Category">[1]计划!$J$9:$J$260</definedName>
    <definedName name="A_Expense">[1]计划!$P$9:$P$260</definedName>
    <definedName name="A_Leads">[1]计划!$T$9:$T$260</definedName>
    <definedName name="A_Month">[1]计划!$G$9:$G$260</definedName>
    <definedName name="A_Sales_1">[1]计划!$V$9:$V$260</definedName>
    <definedName name="A_Sales_2">[1]计划!$W$9:$W$260</definedName>
    <definedName name="A_Status">[1]计划!$C$9:$C$260</definedName>
    <definedName name="Dealer">[1]Data!$AV$147</definedName>
    <definedName name="DEALER_Code">[1]Data!$AX$147</definedName>
    <definedName name="DEALER_Name">[1]Data!$BI$147</definedName>
    <definedName name="LIST_Category">[1]Data!$AF$35:$AF$37</definedName>
    <definedName name="LIST_Driven">[1]Data!$AF$42:$AF$44</definedName>
    <definedName name="LIST_Month">[1]Data!$AF$4:$AF$15</definedName>
    <definedName name="LIST_MSRP">[1]Data!$AP$34:$AP$39</definedName>
    <definedName name="LIST_Objective">[1]Data!$AN$32:$AN$39</definedName>
    <definedName name="LIST_Purpose">[1]Data!$AF$49:$AF$52</definedName>
    <definedName name="LIST_Region">[1]Data!$AQ$4:$AQ$7</definedName>
    <definedName name="LIST_Status">[1]Data!$AF$21:$AF$24</definedName>
    <definedName name="LIST_Year">[1]Data!$AB$4:$AB$6</definedName>
    <definedName name="Month_Report">[1]Data!$AF$16</definedName>
    <definedName name="P3_DONE">[1]Data!$AF$22</definedName>
    <definedName name="P4_POSTPONE">[1]Data!$AF$23</definedName>
    <definedName name="P5_CANCEL">[1]Data!$AF$24</definedName>
    <definedName name="Region">[1]Data!$AQ$8</definedName>
    <definedName name="TARGET_1_Q1">[1]总览!$I$24</definedName>
    <definedName name="TARGET_1_Q2">[1]总览!$J$24</definedName>
    <definedName name="TARGET_1_Q3">[1]总览!$K$24</definedName>
    <definedName name="TARGET_1_Q4">[1]总览!$L$24</definedName>
    <definedName name="TARGET_3_Q1">[1]总览!$I$26</definedName>
    <definedName name="TARGET_3_Q2">[1]总览!$J$26</definedName>
    <definedName name="TARGET_3_Q3">[1]总览!$K$26</definedName>
    <definedName name="TARGET_3_Q4">[1]总览!$L$26</definedName>
    <definedName name="TARGET_4_Q1">[1]总览!$I$27</definedName>
    <definedName name="TARGET_4_Q2">[1]总览!$J$27</definedName>
    <definedName name="TARGET_4_Q3">[1]总览!$K$27</definedName>
    <definedName name="TARGET_4_Q4">[1]总览!$L$27</definedName>
    <definedName name="VALUE_Brand_1">[1]Data!$AV$4</definedName>
    <definedName name="VALUE_Brand_2">[1]Data!$AV$5</definedName>
    <definedName name="VALUE_Brand_3">[1]Data!$AV$6</definedName>
    <definedName name="Value_CHECK">[1]Data!$AA$20</definedName>
    <definedName name="VALUE_Intelligent_1">[1]Data!$AW$4</definedName>
    <definedName name="VALUE_Intelligent_2">[1]Data!$AW$5</definedName>
    <definedName name="VALUE_Intelligent_3">[1]Data!$AW$6</definedName>
    <definedName name="Year">[1]Data!$AB$7</definedName>
    <definedName name="活动分类">[2]Sheet1!$A$1:$D$1</definedName>
    <definedName name="活动类型">[3]Sheet1!$A$1:$D$1</definedName>
    <definedName name="经销商名录">[2]Sheet1!$L:$M</definedName>
    <definedName name="区域">[2]Sheet1!$H$1:$K$1</definedName>
    <definedName name="填写说明最新">[4]Sheet1!$A$1:$D$1</definedName>
    <definedName name="项目类型">[5]Sheet1!$O$1:$Q$1</definedName>
  </definedNames>
  <calcPr calcId="124519"/>
</workbook>
</file>

<file path=xl/calcChain.xml><?xml version="1.0" encoding="utf-8"?>
<calcChain xmlns="http://schemas.openxmlformats.org/spreadsheetml/2006/main">
  <c r="N27" i="2"/>
  <c r="M27"/>
  <c r="L27"/>
  <c r="K27"/>
  <c r="J27"/>
  <c r="I27"/>
  <c r="H27"/>
  <c r="G27"/>
  <c r="F27"/>
  <c r="E27"/>
  <c r="D27"/>
  <c r="N26"/>
  <c r="M26"/>
  <c r="L26"/>
  <c r="K26"/>
  <c r="J26"/>
  <c r="I26"/>
  <c r="N22"/>
  <c r="M22"/>
  <c r="L22"/>
  <c r="K22"/>
  <c r="J22"/>
  <c r="I22"/>
  <c r="H22"/>
  <c r="G22"/>
  <c r="F22"/>
  <c r="E22"/>
  <c r="D22"/>
  <c r="C22"/>
  <c r="N21"/>
  <c r="M21"/>
  <c r="L21"/>
  <c r="K21"/>
  <c r="J21"/>
  <c r="I21"/>
  <c r="N18"/>
  <c r="M18"/>
  <c r="L18"/>
  <c r="K18"/>
  <c r="J18"/>
  <c r="I18"/>
  <c r="H18"/>
  <c r="G18"/>
  <c r="F18"/>
  <c r="E18"/>
  <c r="D18"/>
  <c r="C18"/>
  <c r="N17"/>
  <c r="M17"/>
  <c r="L17"/>
  <c r="K17"/>
  <c r="J17"/>
  <c r="N16"/>
  <c r="M16"/>
  <c r="L16"/>
  <c r="K16"/>
  <c r="J16"/>
  <c r="N13"/>
  <c r="M13"/>
  <c r="L13"/>
  <c r="K13"/>
  <c r="J13"/>
  <c r="I13"/>
  <c r="H13"/>
  <c r="G13"/>
  <c r="F13"/>
  <c r="E13"/>
  <c r="D13"/>
  <c r="C13"/>
  <c r="N12"/>
  <c r="M12"/>
  <c r="L12"/>
  <c r="K12"/>
  <c r="J12"/>
  <c r="N11"/>
  <c r="M11"/>
  <c r="L11"/>
  <c r="K11"/>
  <c r="J11"/>
  <c r="N10"/>
  <c r="M10"/>
  <c r="L10"/>
  <c r="K10"/>
  <c r="J10"/>
  <c r="K5"/>
  <c r="F5"/>
  <c r="C5"/>
  <c r="K24" i="1"/>
  <c r="H38" i="8"/>
  <c r="G38"/>
  <c r="F38"/>
  <c r="E38"/>
  <c r="D38"/>
  <c r="C38"/>
  <c r="B38"/>
  <c r="A38"/>
  <c r="A35"/>
  <c r="J29"/>
  <c r="I29"/>
  <c r="H29"/>
  <c r="G29"/>
</calcChain>
</file>

<file path=xl/comments1.xml><?xml version="1.0" encoding="utf-8"?>
<comments xmlns="http://schemas.openxmlformats.org/spreadsheetml/2006/main">
  <authors>
    <author>LT</author>
  </authors>
  <commentList>
    <comment ref="I11" authorId="0">
      <text>
        <r>
          <rPr>
            <b/>
            <sz val="9"/>
            <rFont val="宋体"/>
            <family val="3"/>
            <charset val="134"/>
          </rPr>
          <t>当月市场类未到帐厂家返利</t>
        </r>
      </text>
    </comment>
  </commentList>
</comments>
</file>

<file path=xl/comments2.xml><?xml version="1.0" encoding="utf-8"?>
<comments xmlns="http://schemas.openxmlformats.org/spreadsheetml/2006/main">
  <authors>
    <author>LT</author>
    <author>阳阳</author>
  </authors>
  <commentList>
    <comment ref="B3" authorId="0">
      <text>
        <r>
          <rPr>
            <b/>
            <sz val="9"/>
            <rFont val="宋体"/>
            <family val="3"/>
            <charset val="134"/>
          </rPr>
          <t>含截止本月2016年销售、售后所有使用的所有市场费用
（只计算真实发生，不包含虚拟部分）</t>
        </r>
      </text>
    </comment>
    <comment ref="C3" authorId="0">
      <text>
        <r>
          <rPr>
            <b/>
            <sz val="9"/>
            <rFont val="宋体"/>
            <family val="3"/>
            <charset val="134"/>
          </rPr>
          <t>当月真实发生的市场费用
包含发生但本月未结算费用
包含年度或季度已提前支付费用
不包含上月发生但本月结算费用</t>
        </r>
      </text>
    </comment>
    <comment ref="F3" authorId="0">
      <text>
        <r>
          <rPr>
            <b/>
            <sz val="9"/>
            <rFont val="宋体"/>
            <family val="3"/>
            <charset val="134"/>
          </rPr>
          <t>当月支付系统支付费用
包含所有本月结算费用（含年度、季度支付）
不包含本月发生但未算计费用</t>
        </r>
      </text>
    </comment>
    <comment ref="D5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1</t>
        </r>
        <r>
          <rPr>
            <sz val="9"/>
            <rFont val="宋体"/>
            <family val="3"/>
            <charset val="134"/>
          </rPr>
          <t>、汽车之家每月</t>
        </r>
        <r>
          <rPr>
            <sz val="9"/>
            <rFont val="Tahoma"/>
            <family val="2"/>
          </rPr>
          <t>1</t>
        </r>
        <r>
          <rPr>
            <sz val="9"/>
            <rFont val="宋体"/>
            <family val="3"/>
            <charset val="134"/>
          </rPr>
          <t xml:space="preserve">万元
</t>
        </r>
        <r>
          <rPr>
            <sz val="9"/>
            <rFont val="Tahoma"/>
            <family val="2"/>
          </rPr>
          <t>2</t>
        </r>
        <r>
          <rPr>
            <sz val="9"/>
            <rFont val="宋体"/>
            <family val="3"/>
            <charset val="134"/>
          </rPr>
          <t>、易车网每月</t>
        </r>
        <r>
          <rPr>
            <sz val="9"/>
            <rFont val="Tahoma"/>
            <family val="2"/>
          </rPr>
          <t>1</t>
        </r>
        <r>
          <rPr>
            <sz val="9"/>
            <rFont val="宋体"/>
            <family val="3"/>
            <charset val="134"/>
          </rPr>
          <t>万元</t>
        </r>
      </text>
    </comment>
    <comment ref="E5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1</t>
        </r>
        <r>
          <rPr>
            <sz val="9"/>
            <rFont val="宋体"/>
            <family val="3"/>
            <charset val="134"/>
          </rPr>
          <t>、太平洋汽车网每月</t>
        </r>
        <r>
          <rPr>
            <sz val="9"/>
            <rFont val="Tahoma"/>
            <family val="2"/>
          </rPr>
          <t>5500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2</t>
        </r>
        <r>
          <rPr>
            <sz val="9"/>
            <rFont val="宋体"/>
            <family val="3"/>
            <charset val="134"/>
          </rPr>
          <t>、展厅布置</t>
        </r>
        <r>
          <rPr>
            <sz val="9"/>
            <rFont val="Tahoma"/>
            <family val="2"/>
          </rPr>
          <t>4840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3</t>
        </r>
        <r>
          <rPr>
            <sz val="9"/>
            <rFont val="宋体"/>
            <family val="3"/>
            <charset val="134"/>
          </rPr>
          <t>、展厅物料</t>
        </r>
        <r>
          <rPr>
            <sz val="9"/>
            <rFont val="Tahoma"/>
            <family val="2"/>
          </rPr>
          <t>11471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4</t>
        </r>
        <r>
          <rPr>
            <sz val="9"/>
            <rFont val="宋体"/>
            <family val="3"/>
            <charset val="134"/>
          </rPr>
          <t>、太平洋热卖车型核销</t>
        </r>
        <r>
          <rPr>
            <sz val="9"/>
            <rFont val="Tahoma"/>
            <family val="2"/>
          </rPr>
          <t>1180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5</t>
        </r>
        <r>
          <rPr>
            <sz val="9"/>
            <rFont val="宋体"/>
            <family val="3"/>
            <charset val="134"/>
          </rPr>
          <t>、太平洋焦点图核销</t>
        </r>
        <r>
          <rPr>
            <sz val="9"/>
            <rFont val="Tahoma"/>
            <family val="2"/>
          </rPr>
          <t>3250</t>
        </r>
        <r>
          <rPr>
            <sz val="9"/>
            <rFont val="宋体"/>
            <family val="3"/>
            <charset val="134"/>
          </rPr>
          <t>元</t>
        </r>
      </text>
    </comment>
    <comment ref="G5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1</t>
        </r>
        <r>
          <rPr>
            <sz val="9"/>
            <rFont val="宋体"/>
            <family val="3"/>
            <charset val="134"/>
          </rPr>
          <t>、汽车之家每月</t>
        </r>
        <r>
          <rPr>
            <sz val="9"/>
            <rFont val="Tahoma"/>
            <family val="2"/>
          </rPr>
          <t>1</t>
        </r>
        <r>
          <rPr>
            <sz val="9"/>
            <rFont val="宋体"/>
            <family val="3"/>
            <charset val="134"/>
          </rPr>
          <t xml:space="preserve">万元
</t>
        </r>
        <r>
          <rPr>
            <sz val="9"/>
            <rFont val="Tahoma"/>
            <family val="2"/>
          </rPr>
          <t>2</t>
        </r>
        <r>
          <rPr>
            <sz val="9"/>
            <rFont val="宋体"/>
            <family val="3"/>
            <charset val="134"/>
          </rPr>
          <t>、易车网每月</t>
        </r>
        <r>
          <rPr>
            <sz val="9"/>
            <rFont val="Tahoma"/>
            <family val="2"/>
          </rPr>
          <t>1</t>
        </r>
        <r>
          <rPr>
            <sz val="9"/>
            <rFont val="宋体"/>
            <family val="3"/>
            <charset val="134"/>
          </rPr>
          <t xml:space="preserve">万元
</t>
        </r>
        <r>
          <rPr>
            <sz val="9"/>
            <rFont val="Tahoma"/>
            <family val="2"/>
          </rPr>
          <t>3</t>
        </r>
        <r>
          <rPr>
            <sz val="9"/>
            <rFont val="宋体"/>
            <family val="3"/>
            <charset val="134"/>
          </rPr>
          <t>、</t>
        </r>
        <r>
          <rPr>
            <sz val="9"/>
            <rFont val="Tahoma"/>
            <family val="2"/>
          </rPr>
          <t>2016</t>
        </r>
        <r>
          <rPr>
            <sz val="9"/>
            <rFont val="宋体"/>
            <family val="3"/>
            <charset val="134"/>
          </rPr>
          <t>年</t>
        </r>
        <r>
          <rPr>
            <sz val="9"/>
            <rFont val="Tahoma"/>
            <family val="2"/>
          </rPr>
          <t>9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30</t>
        </r>
        <r>
          <rPr>
            <sz val="9"/>
            <rFont val="宋体"/>
            <family val="3"/>
            <charset val="134"/>
          </rPr>
          <t>日</t>
        </r>
        <r>
          <rPr>
            <sz val="9"/>
            <rFont val="Tahoma"/>
            <family val="2"/>
          </rPr>
          <t xml:space="preserve"> A4L“</t>
        </r>
        <r>
          <rPr>
            <sz val="9"/>
            <rFont val="宋体"/>
            <family val="3"/>
            <charset val="134"/>
          </rPr>
          <t>融</t>
        </r>
        <r>
          <rPr>
            <sz val="9"/>
            <rFont val="Tahoma"/>
            <family val="2"/>
          </rPr>
          <t>”</t>
        </r>
        <r>
          <rPr>
            <sz val="9"/>
            <rFont val="宋体"/>
            <family val="3"/>
            <charset val="134"/>
          </rPr>
          <t>耀登场核销税金</t>
        </r>
        <r>
          <rPr>
            <sz val="9"/>
            <rFont val="Tahoma"/>
            <family val="2"/>
          </rPr>
          <t>4021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4</t>
        </r>
        <r>
          <rPr>
            <sz val="9"/>
            <rFont val="宋体"/>
            <family val="3"/>
            <charset val="134"/>
          </rPr>
          <t>、</t>
        </r>
        <r>
          <rPr>
            <sz val="9"/>
            <rFont val="Tahoma"/>
            <family val="2"/>
          </rPr>
          <t>2016</t>
        </r>
        <r>
          <rPr>
            <sz val="9"/>
            <rFont val="宋体"/>
            <family val="3"/>
            <charset val="134"/>
          </rPr>
          <t>年</t>
        </r>
        <r>
          <rPr>
            <sz val="9"/>
            <rFont val="Tahoma"/>
            <family val="2"/>
          </rPr>
          <t>9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26-10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3</t>
        </r>
        <r>
          <rPr>
            <sz val="9"/>
            <rFont val="宋体"/>
            <family val="3"/>
            <charset val="134"/>
          </rPr>
          <t>日电台投放核销税金</t>
        </r>
        <r>
          <rPr>
            <sz val="9"/>
            <rFont val="Tahoma"/>
            <family val="2"/>
          </rPr>
          <t>2964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5</t>
        </r>
        <r>
          <rPr>
            <sz val="9"/>
            <rFont val="宋体"/>
            <family val="3"/>
            <charset val="134"/>
          </rPr>
          <t>、</t>
        </r>
        <r>
          <rPr>
            <sz val="9"/>
            <rFont val="Tahoma"/>
            <family val="2"/>
          </rPr>
          <t>2016</t>
        </r>
        <r>
          <rPr>
            <sz val="9"/>
            <rFont val="宋体"/>
            <family val="3"/>
            <charset val="134"/>
          </rPr>
          <t>年</t>
        </r>
        <r>
          <rPr>
            <sz val="9"/>
            <rFont val="Tahoma"/>
            <family val="2"/>
          </rPr>
          <t>10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15</t>
        </r>
        <r>
          <rPr>
            <sz val="9"/>
            <rFont val="宋体"/>
            <family val="3"/>
            <charset val="134"/>
          </rPr>
          <t>日二手车“等车有礼”活动核销税金</t>
        </r>
        <r>
          <rPr>
            <sz val="9"/>
            <rFont val="Tahoma"/>
            <family val="2"/>
          </rPr>
          <t>4473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6</t>
        </r>
        <r>
          <rPr>
            <sz val="9"/>
            <rFont val="宋体"/>
            <family val="3"/>
            <charset val="134"/>
          </rPr>
          <t>、</t>
        </r>
        <r>
          <rPr>
            <sz val="9"/>
            <rFont val="Tahoma"/>
            <family val="2"/>
          </rPr>
          <t>2016</t>
        </r>
        <r>
          <rPr>
            <sz val="9"/>
            <rFont val="宋体"/>
            <family val="3"/>
            <charset val="134"/>
          </rPr>
          <t>年</t>
        </r>
        <r>
          <rPr>
            <sz val="9"/>
            <rFont val="Tahoma"/>
            <family val="2"/>
          </rPr>
          <t>11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12</t>
        </r>
        <r>
          <rPr>
            <sz val="9"/>
            <rFont val="宋体"/>
            <family val="3"/>
            <charset val="134"/>
          </rPr>
          <t>日A8L马场活动36558元。</t>
        </r>
      </text>
    </comment>
    <comment ref="H5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1</t>
        </r>
        <r>
          <rPr>
            <sz val="9"/>
            <rFont val="宋体"/>
            <family val="3"/>
            <charset val="134"/>
          </rPr>
          <t>、太平洋汽车网每月</t>
        </r>
        <r>
          <rPr>
            <sz val="9"/>
            <rFont val="Tahoma"/>
            <family val="2"/>
          </rPr>
          <t>5500</t>
        </r>
        <r>
          <rPr>
            <sz val="9"/>
            <rFont val="宋体"/>
            <family val="3"/>
            <charset val="134"/>
          </rPr>
          <t xml:space="preserve">元
</t>
        </r>
        <r>
          <rPr>
            <sz val="9"/>
            <rFont val="Tahoma"/>
            <family val="2"/>
          </rPr>
          <t>2</t>
        </r>
        <r>
          <rPr>
            <sz val="9"/>
            <rFont val="宋体"/>
            <family val="3"/>
            <charset val="134"/>
          </rPr>
          <t>、</t>
        </r>
        <r>
          <rPr>
            <sz val="9"/>
            <rFont val="Tahoma"/>
            <family val="2"/>
          </rPr>
          <t>2016</t>
        </r>
        <r>
          <rPr>
            <sz val="9"/>
            <rFont val="宋体"/>
            <family val="3"/>
            <charset val="134"/>
          </rPr>
          <t>年</t>
        </r>
        <r>
          <rPr>
            <sz val="9"/>
            <rFont val="Tahoma"/>
            <family val="2"/>
          </rPr>
          <t>10</t>
        </r>
        <r>
          <rPr>
            <sz val="9"/>
            <rFont val="宋体"/>
            <family val="3"/>
            <charset val="134"/>
          </rPr>
          <t>月</t>
        </r>
        <r>
          <rPr>
            <sz val="9"/>
            <rFont val="Tahoma"/>
            <family val="2"/>
          </rPr>
          <t>6</t>
        </r>
        <r>
          <rPr>
            <sz val="9"/>
            <rFont val="宋体"/>
            <family val="3"/>
            <charset val="134"/>
          </rPr>
          <t>日A4L放大“价”高开税金2177</t>
        </r>
      </text>
    </comment>
    <comment ref="C9" authorId="0">
      <text>
        <r>
          <rPr>
            <b/>
            <sz val="9"/>
            <rFont val="宋体"/>
            <family val="3"/>
            <charset val="134"/>
          </rPr>
          <t xml:space="preserve">1、如有年度以、季度统一缴纳费用则在此处费用为：年度费用/12或季度费用/6；
2、如有虚拟投放须注明，费用按第7行红字计算
</t>
        </r>
      </text>
    </comment>
    <comment ref="D9" authorId="0">
      <text>
        <r>
          <rPr>
            <b/>
            <sz val="9"/>
            <rFont val="宋体"/>
            <family val="3"/>
            <charset val="134"/>
          </rPr>
          <t xml:space="preserve">如有年度以、季度统一缴纳费用则在此处费用为：0
如有虚拟投放须注明，费用按第7行红字计算
</t>
        </r>
      </text>
    </comment>
    <comment ref="C15" authorId="0">
      <text>
        <r>
          <rPr>
            <b/>
            <sz val="9"/>
            <rFont val="宋体"/>
            <family val="3"/>
            <charset val="134"/>
          </rPr>
          <t xml:space="preserve">1、如有年度以、季度统一缴纳费用则在此处费用为：年度费用/12或季度费用/6；
2、如有虚拟投放须注明，费用按第7行红字计算
</t>
        </r>
      </text>
    </comment>
    <comment ref="D15" authorId="0">
      <text>
        <r>
          <rPr>
            <b/>
            <sz val="9"/>
            <rFont val="宋体"/>
            <family val="3"/>
            <charset val="134"/>
          </rPr>
          <t xml:space="preserve">如有年度以、季度统一缴纳费用则在此处费用为：0
如有虚拟投放须注明，费用按第7行红字计算
</t>
        </r>
      </text>
    </comment>
    <comment ref="A16" authorId="0">
      <text>
        <r>
          <rPr>
            <b/>
            <sz val="9"/>
            <rFont val="宋体"/>
            <family val="3"/>
            <charset val="134"/>
          </rPr>
          <t xml:space="preserve">按实际投放自行修改
</t>
        </r>
      </text>
    </comment>
    <comment ref="D16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宋体"/>
            <family val="3"/>
            <charset val="134"/>
          </rPr>
          <t>真实投放</t>
        </r>
        <r>
          <rPr>
            <sz val="9"/>
            <rFont val="Tahoma"/>
            <family val="2"/>
          </rPr>
          <t>0</t>
        </r>
        <r>
          <rPr>
            <sz val="9"/>
            <rFont val="宋体"/>
            <family val="3"/>
            <charset val="134"/>
          </rPr>
          <t>元
高开票</t>
        </r>
        <r>
          <rPr>
            <sz val="9"/>
            <rFont val="Tahoma"/>
            <family val="2"/>
          </rPr>
          <t>25000</t>
        </r>
        <r>
          <rPr>
            <sz val="9"/>
            <rFont val="宋体"/>
            <family val="3"/>
            <charset val="134"/>
          </rPr>
          <t>元，税金</t>
        </r>
        <r>
          <rPr>
            <sz val="9"/>
            <rFont val="Tahoma"/>
            <family val="2"/>
          </rPr>
          <t>13%</t>
        </r>
        <r>
          <rPr>
            <sz val="9"/>
            <rFont val="宋体"/>
            <family val="3"/>
            <charset val="134"/>
          </rPr>
          <t>，费用为</t>
        </r>
        <r>
          <rPr>
            <sz val="9"/>
            <rFont val="Tahoma"/>
            <family val="2"/>
          </rPr>
          <t>3250</t>
        </r>
        <r>
          <rPr>
            <sz val="9"/>
            <rFont val="宋体"/>
            <family val="3"/>
            <charset val="134"/>
          </rPr>
          <t>元</t>
        </r>
      </text>
    </comment>
    <comment ref="D17" authorId="1">
      <text>
        <r>
          <rPr>
            <b/>
            <sz val="9"/>
            <rFont val="宋体"/>
            <family val="3"/>
            <charset val="134"/>
          </rPr>
          <t>阳阳</t>
        </r>
        <r>
          <rPr>
            <b/>
            <sz val="9"/>
            <rFont val="Tahoma"/>
            <family val="2"/>
          </rPr>
          <t>:</t>
        </r>
        <r>
          <rPr>
            <sz val="9"/>
            <rFont val="Tahoma"/>
            <family val="2"/>
          </rPr>
          <t xml:space="preserve">
</t>
        </r>
        <r>
          <rPr>
            <sz val="9"/>
            <rFont val="宋体"/>
            <family val="3"/>
            <charset val="134"/>
          </rPr>
          <t>真实投放</t>
        </r>
        <r>
          <rPr>
            <sz val="9"/>
            <rFont val="Tahoma"/>
            <family val="2"/>
          </rPr>
          <t>0</t>
        </r>
        <r>
          <rPr>
            <sz val="9"/>
            <rFont val="宋体"/>
            <family val="3"/>
            <charset val="134"/>
          </rPr>
          <t>元
高开票</t>
        </r>
        <r>
          <rPr>
            <sz val="9"/>
            <rFont val="Tahoma"/>
            <family val="2"/>
          </rPr>
          <t>9075</t>
        </r>
        <r>
          <rPr>
            <sz val="9"/>
            <rFont val="宋体"/>
            <family val="3"/>
            <charset val="134"/>
          </rPr>
          <t>元，税金</t>
        </r>
        <r>
          <rPr>
            <sz val="9"/>
            <rFont val="Tahoma"/>
            <family val="2"/>
          </rPr>
          <t>13%</t>
        </r>
        <r>
          <rPr>
            <sz val="9"/>
            <rFont val="宋体"/>
            <family val="3"/>
            <charset val="134"/>
          </rPr>
          <t>，费用为</t>
        </r>
        <r>
          <rPr>
            <sz val="9"/>
            <rFont val="Tahoma"/>
            <family val="2"/>
          </rPr>
          <t>1180</t>
        </r>
        <r>
          <rPr>
            <sz val="9"/>
            <rFont val="宋体"/>
            <family val="3"/>
            <charset val="134"/>
          </rPr>
          <t>元</t>
        </r>
      </text>
    </comment>
    <comment ref="C20" authorId="0">
      <text>
        <r>
          <rPr>
            <b/>
            <sz val="9"/>
            <rFont val="宋体"/>
            <family val="3"/>
            <charset val="134"/>
          </rPr>
          <t xml:space="preserve">1、如有年度以、季度统一缴纳费用则在此处费用为：年度费用/12或季度费用/6；
2、如有虚拟投放须注明，费用按第7行红字计算
</t>
        </r>
      </text>
    </comment>
    <comment ref="D20" authorId="0">
      <text>
        <r>
          <rPr>
            <b/>
            <sz val="9"/>
            <rFont val="宋体"/>
            <family val="3"/>
            <charset val="134"/>
          </rPr>
          <t xml:space="preserve">如有年度以、季度统一缴纳费用则在此处费用为：0
如有虚拟投放须注明，费用按第7行红字计算
</t>
        </r>
      </text>
    </comment>
    <comment ref="A21" authorId="0">
      <text>
        <r>
          <rPr>
            <b/>
            <sz val="9"/>
            <rFont val="宋体"/>
            <family val="3"/>
            <charset val="134"/>
          </rPr>
          <t>按实际投放自行修改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A29" authorId="0">
      <text>
        <r>
          <rPr>
            <b/>
            <sz val="9"/>
            <rFont val="宋体"/>
            <family val="3"/>
            <charset val="134"/>
          </rPr>
          <t>填写物料制作总数即可</t>
        </r>
      </text>
    </comment>
  </commentList>
</comments>
</file>

<file path=xl/sharedStrings.xml><?xml version="1.0" encoding="utf-8"?>
<sst xmlns="http://schemas.openxmlformats.org/spreadsheetml/2006/main" count="274" uniqueCount="137">
  <si>
    <t xml:space="preserve">中乒北奥项目公司市场工作概览
2017年3月计划1月总结 </t>
  </si>
  <si>
    <t>资金单位：元</t>
  </si>
  <si>
    <t xml:space="preserve">注意：                                                                                                                                                                                            1、资金单位：元；                                                                                                                                                                        2、年度统一支付费用，须拆分到每月单独填写；                                                                                                                                      3、各项目公司于当月25日前邮件发送至yunyingguanli@lt-ih.com邮箱。                                                                                                  4、其中月度市场部总结数据为上个月数据，月度市场部计划为次月计划，如：3月25日提交表格中，月度市场完成情况及返利情况分解为2月份数据，月度市场部计划为4月份计划；4月25日提交3月总结及5月计划，以此类推。                                                   </t>
  </si>
  <si>
    <t>区域</t>
  </si>
  <si>
    <t>项目公司名称</t>
  </si>
  <si>
    <t>填表人姓名</t>
  </si>
  <si>
    <t>填表人联系电话</t>
  </si>
  <si>
    <t>天津区域</t>
  </si>
  <si>
    <t>天津市中乒北奥汽车销售服务有限公司</t>
  </si>
  <si>
    <t>刘阳</t>
  </si>
  <si>
    <t>厂方市场返利情况汇总</t>
  </si>
  <si>
    <t>返利及费用单位：元</t>
  </si>
  <si>
    <t>填表说明：每月度、季度厂方返利情况，累计填写，当月提交不删除之前返利内容</t>
  </si>
  <si>
    <t>返利周期                                                                                           （按实际填与,如：年度、半年度、季度、月度）</t>
  </si>
  <si>
    <t xml:space="preserve">返利项目及满额预测                                  </t>
  </si>
  <si>
    <t xml:space="preserve">厂方当月回款到帐金额                       </t>
  </si>
  <si>
    <t xml:space="preserve">厂方暂未回款金额                        </t>
  </si>
  <si>
    <t>损失返利金额</t>
  </si>
  <si>
    <t>项目名称</t>
  </si>
  <si>
    <t>满额返利计算公式</t>
  </si>
  <si>
    <t>满额返利金额</t>
  </si>
  <si>
    <t>合计</t>
  </si>
  <si>
    <t>以下为自动生成，无须填写</t>
  </si>
  <si>
    <t>计划市场费用金额（万元）</t>
  </si>
  <si>
    <t>媒体投放</t>
  </si>
  <si>
    <t>线下活动</t>
  </si>
  <si>
    <t>月度预估单车费用（元）</t>
  </si>
  <si>
    <t>物料制作</t>
  </si>
  <si>
    <t>计划集客数量</t>
  </si>
  <si>
    <t>计划订单数量</t>
  </si>
  <si>
    <t>费用单位：元</t>
  </si>
  <si>
    <t>物料名称</t>
  </si>
  <si>
    <t>尺寸</t>
  </si>
  <si>
    <t>内容</t>
  </si>
  <si>
    <t>单价</t>
  </si>
  <si>
    <t>数量</t>
  </si>
  <si>
    <t>总费用</t>
  </si>
  <si>
    <t>名片315克荷兰白</t>
  </si>
  <si>
    <t>郭文洁 赵涛 倪亚萍 周叡 王凯 迟权龙</t>
  </si>
  <si>
    <t>9*5.4</t>
  </si>
  <si>
    <t>pp纸</t>
  </si>
  <si>
    <t>23457格4个</t>
  </si>
  <si>
    <t>14*18</t>
  </si>
  <si>
    <t>黑胶车贴</t>
  </si>
  <si>
    <t>一 12</t>
  </si>
  <si>
    <t>50*50</t>
  </si>
  <si>
    <t>1</t>
  </si>
  <si>
    <t>200克铜版纸单面塑封</t>
  </si>
  <si>
    <t>购车接访表</t>
  </si>
  <si>
    <t>A4</t>
  </si>
  <si>
    <t>6 9</t>
  </si>
  <si>
    <t>装具单印刷</t>
  </si>
  <si>
    <t>13*19</t>
  </si>
  <si>
    <t>230x161</t>
  </si>
  <si>
    <t>异形KT板</t>
  </si>
  <si>
    <t>约会情人节</t>
  </si>
  <si>
    <t>406*60</t>
  </si>
  <si>
    <t>500*60</t>
  </si>
  <si>
    <t>黑胶车贴覆相纸</t>
  </si>
  <si>
    <t>奥迪大用户购车计划</t>
  </si>
  <si>
    <t>120*200</t>
  </si>
  <si>
    <t>户外写真布</t>
  </si>
  <si>
    <t>快保养 慢生活</t>
  </si>
  <si>
    <t>80*204</t>
  </si>
  <si>
    <t>5 8</t>
  </si>
  <si>
    <t>气球</t>
  </si>
  <si>
    <t/>
  </si>
  <si>
    <t>pvc胶片+pp纸</t>
  </si>
  <si>
    <t>大用户窗贴</t>
  </si>
  <si>
    <t>120*90</t>
  </si>
  <si>
    <t>即时贴刻字</t>
  </si>
  <si>
    <t>首付50%起12期0利息</t>
  </si>
  <si>
    <t>125*45</t>
  </si>
  <si>
    <t>油画布</t>
  </si>
  <si>
    <t>奥迪全车系＋历史</t>
  </si>
  <si>
    <t>877*285</t>
  </si>
  <si>
    <t>运费</t>
  </si>
  <si>
    <t>张业旺2 张彪4</t>
  </si>
  <si>
    <t>全系车</t>
  </si>
  <si>
    <t>406x60</t>
  </si>
  <si>
    <t>500x60</t>
  </si>
  <si>
    <t>2017年1月中乒北奥店市场推广完成情况分解</t>
  </si>
  <si>
    <t>单位：元</t>
  </si>
  <si>
    <t>2017年单车市场费用额度 （元/台）</t>
  </si>
  <si>
    <t xml:space="preserve">截止本月2017年累计使用市场费用                                                            </t>
  </si>
  <si>
    <t>月度真实发生市场费用</t>
  </si>
  <si>
    <t>月度真实支付市场费用</t>
  </si>
  <si>
    <t>当月新车销量   （台）</t>
  </si>
  <si>
    <t>当月销售总集客量</t>
  </si>
  <si>
    <t>当月平均单车费用</t>
  </si>
  <si>
    <t>年度统一支付费用</t>
  </si>
  <si>
    <t>厂方强制要求投放</t>
  </si>
  <si>
    <t>店内自行使用</t>
  </si>
  <si>
    <r>
      <rPr>
        <sz val="10"/>
        <rFont val="微软雅黑"/>
        <family val="2"/>
        <charset val="134"/>
      </rPr>
      <t xml:space="preserve">一、媒体投放情况分解     </t>
    </r>
    <r>
      <rPr>
        <b/>
        <sz val="10"/>
        <color rgb="FFFF0000"/>
        <rFont val="微软雅黑"/>
        <family val="2"/>
        <charset val="134"/>
      </rPr>
      <t>如有虚拟投放须注明，虚拟投放费用方法举例：如厂家要求投放2万元，真实投放7500元+高开票12500元，如高开部分税金为10%，则费用为7500元+1250元＝8750元</t>
    </r>
  </si>
  <si>
    <r>
      <rPr>
        <sz val="10"/>
        <rFont val="微软雅黑"/>
        <family val="2"/>
        <charset val="134"/>
      </rPr>
      <t>投放</t>
    </r>
    <r>
      <rPr>
        <b/>
        <sz val="10"/>
        <color rgb="FFFF0000"/>
        <rFont val="微软雅黑"/>
        <family val="2"/>
        <charset val="134"/>
      </rPr>
      <t>会员</t>
    </r>
    <r>
      <rPr>
        <sz val="10"/>
        <rFont val="微软雅黑"/>
        <family val="2"/>
        <charset val="134"/>
      </rPr>
      <t>媒体</t>
    </r>
  </si>
  <si>
    <t>投放日期</t>
  </si>
  <si>
    <t>月度媒体真实发生费用（元）</t>
  </si>
  <si>
    <t>月度媒体真实支付费用（元）</t>
  </si>
  <si>
    <t>投放线索目标</t>
  </si>
  <si>
    <t>线索总量</t>
  </si>
  <si>
    <t>当月实际集客量</t>
  </si>
  <si>
    <t>投放成交目标</t>
  </si>
  <si>
    <t>成交总量              （含订单量）</t>
  </si>
  <si>
    <t>线索目标完成率</t>
  </si>
  <si>
    <t>成交完成率</t>
  </si>
  <si>
    <t>线索成本(费用/线索量）</t>
  </si>
  <si>
    <t>成交成本（费用/成交量）</t>
  </si>
  <si>
    <t>成交率（成交量/线索量）</t>
  </si>
  <si>
    <t>汽车之家</t>
  </si>
  <si>
    <t>1月-12月</t>
  </si>
  <si>
    <t>易车网</t>
  </si>
  <si>
    <t>太平洋汽车网</t>
  </si>
  <si>
    <t>1月-6月</t>
  </si>
  <si>
    <r>
      <rPr>
        <sz val="10"/>
        <rFont val="微软雅黑"/>
        <family val="2"/>
        <charset val="134"/>
      </rPr>
      <t>投放</t>
    </r>
    <r>
      <rPr>
        <b/>
        <sz val="10"/>
        <color rgb="FFFF0000"/>
        <rFont val="微软雅黑"/>
        <family val="2"/>
        <charset val="134"/>
      </rPr>
      <t>硬广</t>
    </r>
    <r>
      <rPr>
        <sz val="10"/>
        <rFont val="微软雅黑"/>
        <family val="2"/>
        <charset val="134"/>
      </rPr>
      <t>媒体                  （如有虚拟投放须注明）</t>
    </r>
  </si>
  <si>
    <t>成交总量               （含订单量）</t>
  </si>
  <si>
    <t>太平洋网焦点图</t>
  </si>
  <si>
    <t>1月9日-13日</t>
  </si>
  <si>
    <t>太平洋网热卖车型</t>
  </si>
  <si>
    <t>1月10日-20日</t>
  </si>
  <si>
    <r>
      <rPr>
        <sz val="10"/>
        <rFont val="微软雅黑"/>
        <family val="2"/>
        <charset val="134"/>
      </rPr>
      <t>投放</t>
    </r>
    <r>
      <rPr>
        <b/>
        <sz val="10"/>
        <color rgb="FFFF0000"/>
        <rFont val="宋体"/>
        <family val="3"/>
        <charset val="134"/>
      </rPr>
      <t>其它</t>
    </r>
    <r>
      <rPr>
        <sz val="10"/>
        <rFont val="宋体"/>
        <family val="3"/>
        <charset val="134"/>
      </rPr>
      <t>媒体               （如有虚拟投放须注明）</t>
    </r>
  </si>
  <si>
    <t>集客目标</t>
  </si>
  <si>
    <t>订单目标</t>
  </si>
  <si>
    <t>成交总量（含订单量）</t>
  </si>
  <si>
    <t>集客贡献率</t>
  </si>
  <si>
    <t>集客目标完成率</t>
  </si>
  <si>
    <t>订单贡献率</t>
  </si>
  <si>
    <t>订单目标完成率</t>
  </si>
  <si>
    <t>单车集客成本</t>
  </si>
  <si>
    <t>单车订单成本</t>
  </si>
  <si>
    <t>二、活动完成分解</t>
  </si>
  <si>
    <t>活动项目名称（活动内容）</t>
  </si>
  <si>
    <t>活动开展时间</t>
  </si>
  <si>
    <t>月度活动费用</t>
  </si>
  <si>
    <t>当月活动实际集客量</t>
  </si>
  <si>
    <t>三、物料制作费用：</t>
  </si>
  <si>
    <t>元</t>
  </si>
  <si>
    <t>2017年3月物料明细</t>
    <phoneticPr fontId="42" type="noConversion"/>
  </si>
</sst>
</file>

<file path=xl/styles.xml><?xml version="1.0" encoding="utf-8"?>
<styleSheet xmlns="http://schemas.openxmlformats.org/spreadsheetml/2006/main">
  <numFmts count="8">
    <numFmt numFmtId="176" formatCode="0_ "/>
    <numFmt numFmtId="177" formatCode="#,##0&quot; $&quot;;[Red]\-#,##0&quot; $&quot;"/>
    <numFmt numFmtId="178" formatCode="&quot;$&quot;#,##0\ ;\(&quot;$&quot;#,##0\)"/>
    <numFmt numFmtId="179" formatCode="0.0%"/>
    <numFmt numFmtId="180" formatCode="_-* #,##0.00_-;\-* #,##0.00_-;_-* &quot;-&quot;??_-;_-@_-"/>
    <numFmt numFmtId="181" formatCode="0.0_);[Red]\(0.0\)"/>
    <numFmt numFmtId="182" formatCode="0.0_ "/>
    <numFmt numFmtId="183" formatCode="0_);[Red]\(0\)"/>
  </numFmts>
  <fonts count="44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0"/>
      <name val="微软雅黑"/>
      <charset val="134"/>
    </font>
    <font>
      <sz val="14"/>
      <color theme="1"/>
      <name val="微软雅黑"/>
      <charset val="134"/>
    </font>
    <font>
      <sz val="12"/>
      <color theme="1"/>
      <name val="微软雅黑"/>
      <charset val="134"/>
    </font>
    <font>
      <b/>
      <sz val="12"/>
      <color theme="1"/>
      <name val="微软雅黑"/>
      <charset val="134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sz val="11"/>
      <color theme="1"/>
      <name val="微软雅黑"/>
      <charset val="134"/>
    </font>
    <font>
      <b/>
      <sz val="16"/>
      <color theme="1"/>
      <name val="微软雅黑"/>
      <charset val="134"/>
    </font>
    <font>
      <b/>
      <sz val="12"/>
      <color rgb="FFFF0000"/>
      <name val="华文细黑"/>
      <charset val="134"/>
    </font>
    <font>
      <b/>
      <sz val="16"/>
      <color rgb="FFFF0000"/>
      <name val="微软雅黑"/>
      <charset val="134"/>
    </font>
    <font>
      <b/>
      <sz val="10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8"/>
      <name val="Arial"/>
      <family val="2"/>
    </font>
    <font>
      <sz val="9"/>
      <color indexed="17"/>
      <name val="Arial"/>
      <family val="2"/>
    </font>
    <font>
      <sz val="9"/>
      <color indexed="20"/>
      <name val="Arial"/>
      <family val="2"/>
    </font>
    <font>
      <sz val="10"/>
      <color indexed="24"/>
      <name val="Courier New"/>
      <family val="3"/>
    </font>
    <font>
      <sz val="10"/>
      <name val="Arial"/>
      <family val="2"/>
    </font>
    <font>
      <sz val="12"/>
      <name val="宋体"/>
      <charset val="134"/>
    </font>
    <font>
      <b/>
      <sz val="10"/>
      <name val="Helvetica-Narrow"/>
      <family val="2"/>
    </font>
    <font>
      <b/>
      <sz val="16"/>
      <name val="Times New Roman"/>
      <family val="1"/>
    </font>
    <font>
      <u/>
      <sz val="9"/>
      <color indexed="12"/>
      <name val="Arial"/>
      <family val="2"/>
    </font>
    <font>
      <sz val="9"/>
      <name val="Helvetica-Narrow"/>
      <family val="2"/>
    </font>
    <font>
      <i/>
      <sz val="8"/>
      <name val="Arial"/>
      <family val="2"/>
    </font>
    <font>
      <b/>
      <sz val="12"/>
      <name val="Arial"/>
      <family val="2"/>
    </font>
    <font>
      <sz val="12"/>
      <name val="CorpoS"/>
      <family val="1"/>
    </font>
    <font>
      <sz val="12"/>
      <name val="新細明體"/>
      <family val="3"/>
      <charset val="134"/>
    </font>
    <font>
      <sz val="10"/>
      <color indexed="24"/>
      <name val="Times New Roman"/>
      <family val="1"/>
    </font>
    <font>
      <sz val="11"/>
      <color indexed="17"/>
      <name val="宋体"/>
      <family val="3"/>
      <charset val="134"/>
    </font>
    <font>
      <b/>
      <sz val="10"/>
      <name val="Helv"/>
      <family val="2"/>
    </font>
    <font>
      <sz val="11"/>
      <color indexed="20"/>
      <name val="宋体"/>
      <family val="3"/>
      <charset val="134"/>
    </font>
    <font>
      <sz val="11"/>
      <color indexed="58"/>
      <name val="宋体"/>
      <family val="3"/>
      <charset val="134"/>
    </font>
    <font>
      <b/>
      <sz val="10"/>
      <color rgb="FFFF0000"/>
      <name val="微软雅黑"/>
      <family val="2"/>
      <charset val="134"/>
    </font>
    <font>
      <sz val="10"/>
      <name val="微软雅黑"/>
      <family val="2"/>
      <charset val="134"/>
    </font>
    <font>
      <b/>
      <sz val="10"/>
      <color rgb="FFFF0000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b/>
      <sz val="9"/>
      <name val="Tahoma"/>
      <family val="2"/>
    </font>
    <font>
      <sz val="9"/>
      <name val="Tahoma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</borders>
  <cellStyleXfs count="54"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177" fontId="19" fillId="0" borderId="0"/>
    <xf numFmtId="9" fontId="14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>
      <alignment vertical="center"/>
    </xf>
    <xf numFmtId="178" fontId="18" fillId="0" borderId="0" applyFont="0" applyFill="0" applyBorder="0" applyAlignment="0" applyProtection="0"/>
    <xf numFmtId="0" fontId="16" fillId="6" borderId="0" applyNumberFormat="0" applyBorder="0" applyAlignment="0" applyProtection="0">
      <alignment vertical="center"/>
    </xf>
    <xf numFmtId="177" fontId="19" fillId="0" borderId="0"/>
    <xf numFmtId="0" fontId="22" fillId="0" borderId="0"/>
    <xf numFmtId="177" fontId="19" fillId="0" borderId="0"/>
    <xf numFmtId="0" fontId="24" fillId="0" borderId="10" applyNumberFormat="0" applyBorder="0" applyAlignment="0">
      <alignment horizontal="left" vertical="top" wrapText="1"/>
    </xf>
    <xf numFmtId="177" fontId="19" fillId="0" borderId="0"/>
    <xf numFmtId="177" fontId="19" fillId="0" borderId="0"/>
    <xf numFmtId="0" fontId="16" fillId="6" borderId="0" applyNumberFormat="0" applyBorder="0" applyAlignment="0" applyProtection="0">
      <alignment vertical="center"/>
    </xf>
    <xf numFmtId="3" fontId="18" fillId="0" borderId="0" applyFont="0" applyFill="0" applyBorder="0" applyAlignment="0" applyProtection="0"/>
    <xf numFmtId="177" fontId="19" fillId="0" borderId="0"/>
    <xf numFmtId="0" fontId="25" fillId="0" borderId="0" applyNumberFormat="0" applyFill="0" applyBorder="0" applyAlignment="0" applyProtection="0"/>
    <xf numFmtId="0" fontId="26" fillId="0" borderId="11" applyNumberFormat="0" applyAlignment="0" applyProtection="0">
      <alignment horizontal="left" vertical="center"/>
    </xf>
    <xf numFmtId="177" fontId="19" fillId="0" borderId="0"/>
    <xf numFmtId="177" fontId="19" fillId="0" borderId="0"/>
    <xf numFmtId="0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38" fontId="15" fillId="9" borderId="0" applyNumberFormat="0" applyBorder="0" applyAlignment="0" applyProtection="0"/>
    <xf numFmtId="0" fontId="26" fillId="0" borderId="6">
      <alignment horizontal="left" vertical="center"/>
    </xf>
    <xf numFmtId="0" fontId="21" fillId="0" borderId="9" applyNumberFormat="0" applyAlignment="0">
      <alignment horizontal="left" vertical="top" wrapText="1"/>
    </xf>
    <xf numFmtId="0" fontId="29" fillId="0" borderId="0" applyNumberFormat="0" applyFill="0" applyBorder="0" applyAlignment="0" applyProtection="0"/>
    <xf numFmtId="10" fontId="15" fillId="5" borderId="2" applyNumberFormat="0" applyBorder="0" applyAlignment="0" applyProtection="0"/>
    <xf numFmtId="17" fontId="19" fillId="0" borderId="0" applyFont="0" applyFill="0" applyBorder="0" applyAlignment="0" applyProtection="0"/>
    <xf numFmtId="180" fontId="19" fillId="0" borderId="0"/>
    <xf numFmtId="10" fontId="19" fillId="0" borderId="0" applyFont="0" applyFill="0" applyBorder="0" applyAlignment="0" applyProtection="0"/>
    <xf numFmtId="0" fontId="20" fillId="0" borderId="0"/>
    <xf numFmtId="0" fontId="20" fillId="0" borderId="0"/>
    <xf numFmtId="0" fontId="31" fillId="0" borderId="0">
      <alignment vertical="top" wrapText="1"/>
    </xf>
    <xf numFmtId="0" fontId="18" fillId="0" borderId="12" applyNumberFormat="0" applyFont="0" applyFill="0" applyAlignment="0" applyProtection="0"/>
    <xf numFmtId="0" fontId="17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0" applyNumberFormat="0" applyFont="0" applyFill="0" applyBorder="0" applyAlignment="0" applyProtection="0">
      <alignment horizontal="left" vertical="center"/>
      <protection locked="0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0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0" borderId="0"/>
    <xf numFmtId="0" fontId="28" fillId="0" borderId="0"/>
  </cellStyleXfs>
  <cellXfs count="9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2" borderId="0" xfId="42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43" applyFont="1" applyFill="1" applyBorder="1" applyAlignment="1" applyProtection="1">
      <alignment horizontal="center" vertical="center" wrapText="1"/>
      <protection locked="0"/>
    </xf>
    <xf numFmtId="0" fontId="2" fillId="0" borderId="0" xfId="43" applyFont="1" applyFill="1" applyBorder="1" applyAlignment="1" applyProtection="1">
      <alignment vertical="center" wrapText="1"/>
      <protection locked="0"/>
    </xf>
    <xf numFmtId="0" fontId="2" fillId="3" borderId="2" xfId="43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0" xfId="43" applyFont="1" applyFill="1" applyBorder="1" applyAlignment="1" applyProtection="1">
      <alignment horizontal="left" vertical="center" wrapText="1"/>
      <protection locked="0"/>
    </xf>
    <xf numFmtId="0" fontId="2" fillId="0" borderId="0" xfId="42" applyFont="1" applyFill="1" applyBorder="1" applyAlignment="1" applyProtection="1">
      <alignment horizontal="left" vertical="center"/>
      <protection locked="0"/>
    </xf>
    <xf numFmtId="0" fontId="2" fillId="3" borderId="2" xfId="5" applyFont="1" applyFill="1" applyBorder="1" applyAlignment="1">
      <alignment horizontal="center" vertical="center" wrapText="1"/>
    </xf>
    <xf numFmtId="182" fontId="2" fillId="3" borderId="2" xfId="5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1" fillId="3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2" fillId="2" borderId="4" xfId="42" applyFont="1" applyFill="1" applyBorder="1" applyAlignment="1" applyProtection="1">
      <alignment vertical="center"/>
      <protection locked="0"/>
    </xf>
    <xf numFmtId="0" fontId="2" fillId="2" borderId="6" xfId="42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2" borderId="2" xfId="42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181" fontId="2" fillId="0" borderId="0" xfId="42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182" fontId="1" fillId="0" borderId="2" xfId="0" applyNumberFormat="1" applyFont="1" applyFill="1" applyBorder="1" applyAlignment="1">
      <alignment horizontal="center" vertical="center"/>
    </xf>
    <xf numFmtId="179" fontId="1" fillId="0" borderId="2" xfId="3" applyNumberFormat="1" applyFont="1" applyFill="1" applyBorder="1" applyAlignment="1">
      <alignment horizontal="center" vertical="center"/>
    </xf>
    <xf numFmtId="182" fontId="1" fillId="3" borderId="2" xfId="0" applyNumberFormat="1" applyFont="1" applyFill="1" applyBorder="1" applyAlignment="1">
      <alignment horizontal="center" vertical="center"/>
    </xf>
    <xf numFmtId="179" fontId="1" fillId="3" borderId="2" xfId="3" applyNumberFormat="1" applyFont="1" applyFill="1" applyBorder="1" applyAlignment="1">
      <alignment horizontal="center" vertical="center"/>
    </xf>
    <xf numFmtId="0" fontId="6" fillId="3" borderId="2" xfId="32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181" fontId="6" fillId="3" borderId="2" xfId="3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2" applyFont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1" fillId="0" borderId="2" xfId="32" applyNumberFormat="1" applyFont="1" applyFill="1" applyBorder="1" applyAlignment="1">
      <alignment horizontal="center" vertical="center"/>
    </xf>
    <xf numFmtId="176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Border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alignment vertical="center"/>
      <protection locked="0"/>
    </xf>
    <xf numFmtId="0" fontId="4" fillId="0" borderId="0" xfId="44" applyFont="1" applyBorder="1" applyAlignment="1" applyProtection="1">
      <alignment horizontal="center"/>
      <protection locked="0"/>
    </xf>
    <xf numFmtId="0" fontId="4" fillId="3" borderId="2" xfId="44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3" fillId="0" borderId="2" xfId="44" applyFont="1" applyFill="1" applyBorder="1" applyAlignment="1" applyProtection="1">
      <alignment horizontal="center" vertical="center" wrapText="1"/>
      <protection locked="0"/>
    </xf>
    <xf numFmtId="0" fontId="5" fillId="3" borderId="5" xfId="45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9" fillId="3" borderId="4" xfId="45" applyFont="1" applyFill="1" applyBorder="1" applyAlignment="1" applyProtection="1">
      <alignment horizontal="left" vertical="center" wrapText="1"/>
      <protection locked="0"/>
    </xf>
    <xf numFmtId="0" fontId="9" fillId="3" borderId="6" xfId="45" applyFont="1" applyFill="1" applyBorder="1" applyAlignment="1" applyProtection="1">
      <alignment horizontal="left" vertical="center" wrapText="1"/>
      <protection locked="0"/>
    </xf>
    <xf numFmtId="0" fontId="9" fillId="3" borderId="5" xfId="45" applyFont="1" applyFill="1" applyBorder="1" applyAlignment="1" applyProtection="1">
      <alignment horizontal="left" vertical="center" wrapText="1"/>
      <protection locked="0"/>
    </xf>
    <xf numFmtId="0" fontId="4" fillId="0" borderId="7" xfId="44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4" fillId="3" borderId="2" xfId="44" applyFont="1" applyFill="1" applyBorder="1" applyAlignment="1" applyProtection="1">
      <alignment horizontal="center" vertical="center"/>
      <protection locked="0"/>
    </xf>
    <xf numFmtId="0" fontId="5" fillId="4" borderId="2" xfId="44" applyFont="1" applyFill="1" applyBorder="1" applyAlignment="1" applyProtection="1">
      <alignment horizontal="center" vertical="center"/>
      <protection locked="0"/>
    </xf>
    <xf numFmtId="0" fontId="4" fillId="0" borderId="0" xfId="44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3" fillId="0" borderId="2" xfId="44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183" fontId="13" fillId="0" borderId="2" xfId="44" applyNumberFormat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6" fillId="3" borderId="2" xfId="32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2" fillId="3" borderId="2" xfId="43" applyFont="1" applyFill="1" applyBorder="1" applyAlignment="1" applyProtection="1">
      <alignment horizontal="center" vertical="center" wrapText="1"/>
      <protection locked="0"/>
    </xf>
    <xf numFmtId="0" fontId="2" fillId="0" borderId="0" xfId="43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3" borderId="4" xfId="5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center" vertical="center" wrapText="1"/>
    </xf>
    <xf numFmtId="0" fontId="2" fillId="3" borderId="1" xfId="43" applyFont="1" applyFill="1" applyBorder="1" applyAlignment="1" applyProtection="1">
      <alignment horizontal="center" vertical="center" wrapText="1"/>
      <protection locked="0"/>
    </xf>
    <xf numFmtId="0" fontId="2" fillId="3" borderId="3" xfId="43" applyFont="1" applyFill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/>
      <protection locked="0"/>
    </xf>
  </cellXfs>
  <cellStyles count="54">
    <cellStyle name="8I" xfId="17"/>
    <cellStyle name="Comma  - Style1" xfId="8"/>
    <cellStyle name="Comma  - Style2" xfId="10"/>
    <cellStyle name="Comma  - Style3" xfId="19"/>
    <cellStyle name="Comma  - Style4" xfId="20"/>
    <cellStyle name="Comma  - Style5" xfId="2"/>
    <cellStyle name="Comma  - Style6" xfId="16"/>
    <cellStyle name="Comma  - Style7" xfId="12"/>
    <cellStyle name="Comma  - Style8" xfId="13"/>
    <cellStyle name="Comma0" xfId="15"/>
    <cellStyle name="Currency0" xfId="6"/>
    <cellStyle name="Date" xfId="21"/>
    <cellStyle name="Fixed" xfId="22"/>
    <cellStyle name="Grey" xfId="23"/>
    <cellStyle name="header" xfId="9"/>
    <cellStyle name="Header1" xfId="18"/>
    <cellStyle name="Header2" xfId="24"/>
    <cellStyle name="heading 1" xfId="25"/>
    <cellStyle name="Heading 2" xfId="26"/>
    <cellStyle name="heading 3" xfId="11"/>
    <cellStyle name="Input [yellow]" xfId="27"/>
    <cellStyle name="MMMAA" xfId="28"/>
    <cellStyle name="Normal - Style1" xfId="29"/>
    <cellStyle name="Percent [2]" xfId="30"/>
    <cellStyle name="Standard_050120_Competitive Sets Worksheet for Dealers_BF" xfId="31"/>
    <cellStyle name="Title" xfId="33"/>
    <cellStyle name="Total" xfId="34"/>
    <cellStyle name="百分比" xfId="3" builtinId="5"/>
    <cellStyle name="差_Model List" xfId="35"/>
    <cellStyle name="差_Task_0325" xfId="36"/>
    <cellStyle name="差_Volkswagen" xfId="37"/>
    <cellStyle name="差_Volkswagen_BU" xfId="40"/>
    <cellStyle name="差_VW (Template)" xfId="41"/>
    <cellStyle name="差_媒体投放管理" xfId="1"/>
    <cellStyle name="差_终端市场情况跟踪问卷" xfId="39"/>
    <cellStyle name="常规" xfId="0" builtinId="0"/>
    <cellStyle name="常规 2" xfId="32"/>
    <cellStyle name="常规 3" xfId="42"/>
    <cellStyle name="常规 4" xfId="43"/>
    <cellStyle name="常规 5" xfId="44"/>
    <cellStyle name="常规 5 2" xfId="5"/>
    <cellStyle name="常规_KPI_10_NJA" xfId="45"/>
    <cellStyle name="超連結_EVENT Manager" xfId="38"/>
    <cellStyle name="好_Model List" xfId="14"/>
    <cellStyle name="好_Task_0325" xfId="46"/>
    <cellStyle name="好_Volkswagen" xfId="48"/>
    <cellStyle name="好_Volkswagen_BU" xfId="4"/>
    <cellStyle name="好_VW (Template)" xfId="49"/>
    <cellStyle name="好_竞争对手分析" xfId="47"/>
    <cellStyle name="好_媒体投放管理" xfId="50"/>
    <cellStyle name="好_市场规划表" xfId="51"/>
    <cellStyle name="好_终端市场情况跟踪问卷" xfId="7"/>
    <cellStyle name="千分位_VEP 2001 Summary" xfId="52"/>
    <cellStyle name="一般_CDZF_GO_Final" xfId="53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ice/AppData/Local/Microsoft/Windows/Temporary%20Internet%20Files/Content.Outlook/87OG3YJI/&#32463;&#38144;&#21830;&#27963;&#21160;&#35745;&#21010;&#65288;&#27169;&#26495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037;&#20316;/&#24066;&#22330;/2015&#24180;XX&#39033;&#30446;&#20844;&#21496;&#24066;&#22330;&#35745;&#21010;&#21450;&#23436;&#25104;&#34920;&#27169;&#2649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ice/AppData/Local/Microsoft/Windows/Temporary%20Internet%20Files/Content.Outlook/87OG3YJI/V2-20140110-&#33521;&#33778;&#23612;&#36842;&#32463;&#38144;&#21830;2014&#24180;&#31532;&#19968;&#23395;&#24230;&#24066;&#22330;&#35745;&#21010;&#21450;&#23436;&#25104;&#34920;_updated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ice/AppData/Local/Microsoft/Windows/Temporary%20Internet%20Files/Content.Outlook/87OG3YJI/0527&#19982;&#23458;&#25143;&#26680;&#23545;&#36164;&#26009;/20140527-2014&#24180;&#33521;&#33778;&#23612;&#36842;&#32463;&#38144;&#21830;&#23395;&#24230;&#24066;&#22330;&#35745;&#21010;&#21450;&#23436;&#25104;&#34920;&#27169;&#26495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037;&#20316;/&#24066;&#22330;/&#24066;&#22330;&#31649;&#25511;&#34920;2015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总览"/>
      <sheetName val="计划"/>
      <sheetName val="报告"/>
      <sheetName val="竞品"/>
      <sheetName val="帮助"/>
      <sheetName val="Dat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工作概览"/>
      <sheetName val="计划及完成表"/>
      <sheetName val="填写说明 "/>
      <sheetName val="Sheet1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工作概览"/>
      <sheetName val="填写指导"/>
      <sheetName val="Sheet1"/>
      <sheetName val="帮助"/>
      <sheetName val="计划及完成表"/>
      <sheetName val="填写指导-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工作概览"/>
      <sheetName val="计划及完成表"/>
      <sheetName val="填写说明"/>
      <sheetName val="Sheet1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市场管控表201502"/>
      <sheetName val="Sheet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topLeftCell="A2" zoomScale="85" zoomScaleNormal="85" workbookViewId="0">
      <selection activeCell="L8" sqref="L8"/>
    </sheetView>
  </sheetViews>
  <sheetFormatPr defaultColWidth="9" defaultRowHeight="17.25"/>
  <cols>
    <col min="1" max="8" width="14.375" style="43" customWidth="1"/>
    <col min="9" max="10" width="14.375" style="44" customWidth="1"/>
    <col min="11" max="16384" width="9" style="44"/>
  </cols>
  <sheetData>
    <row r="1" spans="1:19" ht="48.75" customHeight="1">
      <c r="A1" s="52" t="s">
        <v>0</v>
      </c>
      <c r="B1" s="53"/>
      <c r="C1" s="53"/>
      <c r="D1" s="53"/>
      <c r="E1" s="53"/>
      <c r="F1" s="53"/>
      <c r="G1" s="53"/>
      <c r="H1" s="53"/>
      <c r="I1" s="54"/>
      <c r="J1" s="50" t="s">
        <v>1</v>
      </c>
    </row>
    <row r="2" spans="1:19" ht="12" customHeight="1">
      <c r="A2" s="55"/>
      <c r="B2" s="55"/>
      <c r="C2" s="55"/>
      <c r="D2" s="55"/>
      <c r="E2" s="55"/>
      <c r="F2" s="55"/>
      <c r="G2" s="45"/>
      <c r="H2" s="45"/>
    </row>
    <row r="3" spans="1:19" s="41" customFormat="1" ht="114" customHeight="1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56"/>
    </row>
    <row r="4" spans="1:19" ht="12" customHeight="1">
      <c r="A4" s="45"/>
      <c r="B4" s="45"/>
      <c r="C4" s="45"/>
      <c r="D4" s="45"/>
      <c r="E4" s="45"/>
      <c r="F4" s="45"/>
      <c r="G4" s="45"/>
      <c r="H4" s="45"/>
    </row>
    <row r="5" spans="1:19" s="42" customFormat="1" ht="24" customHeight="1">
      <c r="A5" s="46" t="s">
        <v>3</v>
      </c>
      <c r="B5" s="57" t="s">
        <v>4</v>
      </c>
      <c r="C5" s="57"/>
      <c r="D5" s="57"/>
      <c r="E5" s="57" t="s">
        <v>5</v>
      </c>
      <c r="F5" s="57" t="s">
        <v>6</v>
      </c>
      <c r="G5" s="57" t="s">
        <v>6</v>
      </c>
      <c r="H5" s="57"/>
    </row>
    <row r="6" spans="1:19" s="42" customFormat="1" ht="24" customHeight="1">
      <c r="A6" s="46" t="s">
        <v>7</v>
      </c>
      <c r="B6" s="58" t="s">
        <v>8</v>
      </c>
      <c r="C6" s="58"/>
      <c r="D6" s="58"/>
      <c r="E6" s="58" t="s">
        <v>9</v>
      </c>
      <c r="F6" s="58"/>
      <c r="G6" s="58">
        <v>13820160423</v>
      </c>
      <c r="H6" s="58"/>
    </row>
    <row r="7" spans="1:19" s="42" customFormat="1" ht="11.25" customHeight="1">
      <c r="A7" s="59"/>
      <c r="B7" s="59"/>
      <c r="C7" s="59"/>
      <c r="D7" s="59"/>
      <c r="E7" s="59"/>
      <c r="F7" s="59"/>
      <c r="G7" s="59"/>
      <c r="H7" s="59"/>
    </row>
    <row r="9" spans="1:19" s="5" customFormat="1" ht="28.5" customHeight="1">
      <c r="A9" s="26"/>
      <c r="B9" s="26"/>
      <c r="C9" s="60" t="s">
        <v>10</v>
      </c>
      <c r="D9" s="60"/>
      <c r="E9" s="60"/>
      <c r="F9" s="60"/>
      <c r="G9" s="26"/>
      <c r="H9" s="61" t="s">
        <v>11</v>
      </c>
      <c r="I9" s="61"/>
      <c r="J9" s="61"/>
      <c r="K9" s="61"/>
    </row>
    <row r="10" spans="1:19" s="5" customFormat="1" ht="25.5" customHeight="1">
      <c r="A10" s="62" t="s">
        <v>12</v>
      </c>
      <c r="B10" s="62"/>
      <c r="C10" s="62"/>
      <c r="D10" s="62"/>
      <c r="E10" s="62"/>
      <c r="F10" s="62"/>
      <c r="G10" s="62"/>
      <c r="H10" s="62"/>
      <c r="I10" s="62"/>
      <c r="J10" s="62"/>
      <c r="K10" s="51"/>
    </row>
    <row r="11" spans="1:19" s="43" customFormat="1" ht="28.5" customHeight="1">
      <c r="A11" s="81" t="s">
        <v>13</v>
      </c>
      <c r="B11" s="81"/>
      <c r="C11" s="63" t="s">
        <v>14</v>
      </c>
      <c r="D11" s="64"/>
      <c r="E11" s="64"/>
      <c r="F11" s="64"/>
      <c r="G11" s="65"/>
      <c r="H11" s="77" t="s">
        <v>15</v>
      </c>
      <c r="I11" s="77" t="s">
        <v>16</v>
      </c>
      <c r="J11" s="80" t="s">
        <v>17</v>
      </c>
      <c r="K11" s="51"/>
      <c r="L11" s="51"/>
      <c r="M11" s="51"/>
      <c r="N11" s="51"/>
      <c r="O11" s="51"/>
      <c r="P11" s="51"/>
      <c r="Q11" s="51"/>
      <c r="R11" s="51"/>
      <c r="S11" s="26"/>
    </row>
    <row r="12" spans="1:19" s="43" customFormat="1" ht="28.5" customHeight="1">
      <c r="A12" s="81"/>
      <c r="B12" s="81"/>
      <c r="C12" s="66" t="s">
        <v>18</v>
      </c>
      <c r="D12" s="67"/>
      <c r="E12" s="67" t="s">
        <v>19</v>
      </c>
      <c r="F12" s="68"/>
      <c r="G12" s="47" t="s">
        <v>20</v>
      </c>
      <c r="H12" s="78"/>
      <c r="I12" s="78"/>
      <c r="J12" s="80"/>
      <c r="K12" s="51"/>
      <c r="L12" s="51"/>
      <c r="M12" s="51"/>
      <c r="N12" s="51"/>
      <c r="O12" s="51"/>
      <c r="P12" s="51"/>
      <c r="Q12" s="51"/>
      <c r="R12" s="51"/>
      <c r="S12" s="26"/>
    </row>
    <row r="13" spans="1:19" s="5" customFormat="1">
      <c r="A13" s="24"/>
      <c r="B13" s="24"/>
      <c r="C13" s="69"/>
      <c r="D13" s="70"/>
      <c r="E13" s="69"/>
      <c r="F13" s="70"/>
      <c r="G13" s="24"/>
      <c r="H13" s="24"/>
      <c r="I13" s="24"/>
      <c r="J13" s="24"/>
      <c r="K13" s="51"/>
      <c r="L13" s="51"/>
      <c r="M13" s="51"/>
      <c r="N13" s="51"/>
      <c r="O13" s="51"/>
      <c r="P13" s="51"/>
      <c r="Q13" s="51"/>
      <c r="R13" s="51"/>
      <c r="S13" s="35"/>
    </row>
    <row r="14" spans="1:19" s="5" customFormat="1">
      <c r="A14" s="24"/>
      <c r="B14" s="24"/>
      <c r="C14" s="69"/>
      <c r="D14" s="70"/>
      <c r="E14" s="69"/>
      <c r="F14" s="70"/>
      <c r="G14" s="24"/>
      <c r="H14" s="24"/>
      <c r="I14" s="24"/>
      <c r="J14" s="24"/>
      <c r="K14" s="51"/>
      <c r="L14" s="51"/>
      <c r="M14" s="51"/>
      <c r="N14" s="51"/>
      <c r="O14" s="51"/>
      <c r="P14" s="51"/>
      <c r="Q14" s="51"/>
      <c r="R14" s="51"/>
      <c r="S14" s="35"/>
    </row>
    <row r="15" spans="1:19" s="5" customFormat="1">
      <c r="A15" s="24"/>
      <c r="B15" s="24"/>
      <c r="C15" s="69"/>
      <c r="D15" s="70"/>
      <c r="E15" s="69"/>
      <c r="F15" s="70"/>
      <c r="G15" s="24"/>
      <c r="H15" s="24"/>
      <c r="I15" s="24"/>
      <c r="J15" s="24"/>
      <c r="K15" s="51"/>
      <c r="L15" s="51"/>
      <c r="M15" s="51"/>
      <c r="N15" s="51"/>
      <c r="O15" s="51"/>
      <c r="P15" s="51"/>
      <c r="Q15" s="51"/>
      <c r="R15" s="51"/>
      <c r="S15" s="35"/>
    </row>
    <row r="16" spans="1:19" s="5" customFormat="1">
      <c r="A16" s="24"/>
      <c r="B16" s="24"/>
      <c r="C16" s="69"/>
      <c r="D16" s="70"/>
      <c r="E16" s="69"/>
      <c r="F16" s="70"/>
      <c r="G16" s="24"/>
      <c r="H16" s="24"/>
      <c r="I16" s="24"/>
      <c r="J16" s="24"/>
      <c r="K16" s="51"/>
      <c r="L16" s="51"/>
      <c r="M16" s="51"/>
      <c r="N16" s="51"/>
      <c r="O16" s="51"/>
      <c r="P16" s="51"/>
      <c r="Q16" s="51"/>
      <c r="R16" s="51"/>
      <c r="S16" s="35"/>
    </row>
    <row r="17" spans="1:19" s="5" customFormat="1">
      <c r="A17" s="24"/>
      <c r="B17" s="24"/>
      <c r="C17" s="69"/>
      <c r="D17" s="70"/>
      <c r="E17" s="69"/>
      <c r="F17" s="70"/>
      <c r="G17" s="24"/>
      <c r="H17" s="24"/>
      <c r="I17" s="24"/>
      <c r="J17" s="24"/>
      <c r="K17" s="51"/>
      <c r="L17" s="51"/>
      <c r="M17" s="51"/>
      <c r="N17" s="51"/>
      <c r="O17" s="51"/>
      <c r="P17" s="51"/>
      <c r="Q17" s="51"/>
      <c r="R17" s="51"/>
      <c r="S17" s="35"/>
    </row>
    <row r="18" spans="1:19" s="5" customFormat="1">
      <c r="A18" s="24"/>
      <c r="B18" s="24"/>
      <c r="C18" s="69"/>
      <c r="D18" s="70"/>
      <c r="E18" s="69"/>
      <c r="F18" s="70"/>
      <c r="G18" s="24"/>
      <c r="H18" s="24"/>
      <c r="I18" s="24"/>
      <c r="J18" s="24"/>
      <c r="K18" s="51"/>
      <c r="L18" s="51"/>
      <c r="M18" s="51"/>
      <c r="N18" s="51"/>
      <c r="O18" s="51"/>
      <c r="P18" s="51"/>
      <c r="Q18" s="51"/>
      <c r="R18" s="51"/>
      <c r="S18" s="35"/>
    </row>
    <row r="19" spans="1:19" s="5" customFormat="1">
      <c r="A19" s="24"/>
      <c r="B19" s="24"/>
      <c r="C19" s="69"/>
      <c r="D19" s="70"/>
      <c r="E19" s="69"/>
      <c r="F19" s="70"/>
      <c r="G19" s="24"/>
      <c r="H19" s="24"/>
      <c r="I19" s="24"/>
      <c r="J19" s="24"/>
      <c r="K19" s="51"/>
      <c r="L19" s="51"/>
      <c r="M19" s="51"/>
      <c r="N19" s="51"/>
      <c r="O19" s="51"/>
      <c r="P19" s="51"/>
      <c r="Q19" s="51"/>
      <c r="R19" s="51"/>
      <c r="S19" s="35"/>
    </row>
    <row r="20" spans="1:19" s="5" customFormat="1">
      <c r="A20" s="24"/>
      <c r="B20" s="24"/>
      <c r="C20" s="69"/>
      <c r="D20" s="70"/>
      <c r="E20" s="69"/>
      <c r="F20" s="70"/>
      <c r="G20" s="24"/>
      <c r="H20" s="24"/>
      <c r="I20" s="24"/>
      <c r="J20" s="24"/>
      <c r="K20" s="51"/>
      <c r="L20" s="51"/>
      <c r="M20" s="51"/>
      <c r="N20" s="51"/>
      <c r="O20" s="51"/>
      <c r="P20" s="51"/>
      <c r="Q20" s="51"/>
      <c r="R20" s="51"/>
      <c r="S20" s="35"/>
    </row>
    <row r="21" spans="1:19" s="5" customFormat="1">
      <c r="A21" s="24"/>
      <c r="B21" s="24"/>
      <c r="C21" s="69"/>
      <c r="D21" s="70"/>
      <c r="E21" s="69"/>
      <c r="F21" s="70"/>
      <c r="G21" s="24"/>
      <c r="H21" s="24"/>
      <c r="I21" s="24"/>
      <c r="J21" s="24"/>
      <c r="K21" s="51"/>
      <c r="L21" s="51"/>
      <c r="M21" s="51"/>
      <c r="N21" s="51"/>
      <c r="O21" s="51"/>
      <c r="P21" s="51"/>
      <c r="Q21" s="51"/>
      <c r="R21" s="51"/>
      <c r="S21" s="35"/>
    </row>
    <row r="22" spans="1:19" s="5" customFormat="1">
      <c r="A22" s="24"/>
      <c r="B22" s="24"/>
      <c r="C22" s="69"/>
      <c r="D22" s="70"/>
      <c r="E22" s="69"/>
      <c r="F22" s="70"/>
      <c r="G22" s="24"/>
      <c r="H22" s="24"/>
      <c r="I22" s="24"/>
      <c r="J22" s="24"/>
      <c r="K22" s="51"/>
      <c r="L22" s="51"/>
      <c r="M22" s="51"/>
      <c r="N22" s="51"/>
      <c r="O22" s="51"/>
      <c r="P22" s="51"/>
      <c r="Q22" s="51"/>
      <c r="R22" s="51"/>
      <c r="S22" s="35"/>
    </row>
    <row r="23" spans="1:19" s="5" customFormat="1">
      <c r="A23" s="24"/>
      <c r="B23" s="24"/>
      <c r="C23" s="69"/>
      <c r="D23" s="70"/>
      <c r="E23" s="69"/>
      <c r="F23" s="70"/>
      <c r="G23" s="24"/>
      <c r="H23" s="24"/>
      <c r="I23" s="24"/>
      <c r="J23" s="24"/>
      <c r="K23" s="51"/>
      <c r="L23" s="51"/>
      <c r="M23" s="51"/>
      <c r="N23" s="51"/>
      <c r="O23" s="51"/>
      <c r="P23" s="51"/>
      <c r="Q23" s="51"/>
      <c r="R23" s="51"/>
      <c r="S23" s="35"/>
    </row>
    <row r="24" spans="1:19" s="5" customFormat="1">
      <c r="A24" s="24"/>
      <c r="B24" s="24"/>
      <c r="C24" s="69"/>
      <c r="D24" s="70"/>
      <c r="E24" s="69"/>
      <c r="F24" s="70"/>
      <c r="G24" s="24"/>
      <c r="H24" s="24"/>
      <c r="I24" s="24"/>
      <c r="J24" s="24"/>
      <c r="K24" s="51"/>
      <c r="L24" s="51"/>
      <c r="M24" s="51"/>
      <c r="N24" s="51"/>
      <c r="O24" s="51"/>
      <c r="P24" s="51"/>
      <c r="Q24" s="51"/>
      <c r="R24" s="51"/>
      <c r="S24" s="35"/>
    </row>
    <row r="25" spans="1:19" s="5" customFormat="1">
      <c r="A25" s="24"/>
      <c r="B25" s="24"/>
      <c r="C25" s="69"/>
      <c r="D25" s="70"/>
      <c r="E25" s="69"/>
      <c r="F25" s="70"/>
      <c r="G25" s="24"/>
      <c r="H25" s="24"/>
      <c r="I25" s="24"/>
      <c r="J25" s="24"/>
      <c r="K25" s="51"/>
      <c r="L25" s="51"/>
      <c r="M25" s="51"/>
      <c r="N25" s="51"/>
      <c r="O25" s="51"/>
      <c r="P25" s="51"/>
      <c r="Q25" s="51"/>
      <c r="R25" s="51"/>
      <c r="S25" s="35"/>
    </row>
    <row r="26" spans="1:19" s="5" customFormat="1">
      <c r="A26" s="24"/>
      <c r="B26" s="24"/>
      <c r="C26" s="69"/>
      <c r="D26" s="70"/>
      <c r="E26" s="69"/>
      <c r="F26" s="70"/>
      <c r="G26" s="24"/>
      <c r="H26" s="24"/>
      <c r="I26" s="24"/>
      <c r="J26" s="24"/>
      <c r="K26" s="51"/>
      <c r="L26" s="51"/>
      <c r="M26" s="51"/>
      <c r="N26" s="51"/>
      <c r="O26" s="51"/>
      <c r="P26" s="51"/>
      <c r="Q26" s="51"/>
      <c r="R26" s="51"/>
      <c r="S26" s="35"/>
    </row>
    <row r="27" spans="1:19" s="5" customFormat="1">
      <c r="A27" s="24"/>
      <c r="B27" s="24"/>
      <c r="C27" s="69"/>
      <c r="D27" s="70"/>
      <c r="E27" s="69"/>
      <c r="F27" s="70"/>
      <c r="G27" s="24"/>
      <c r="H27" s="24"/>
      <c r="I27" s="24"/>
      <c r="J27" s="24"/>
      <c r="K27" s="51"/>
      <c r="L27" s="51"/>
      <c r="M27" s="51"/>
      <c r="N27" s="51"/>
      <c r="O27" s="51"/>
      <c r="P27" s="51"/>
      <c r="Q27" s="51"/>
      <c r="R27" s="51"/>
      <c r="S27" s="35"/>
    </row>
    <row r="28" spans="1:19" s="5" customFormat="1">
      <c r="A28" s="24"/>
      <c r="B28" s="24"/>
      <c r="C28" s="69"/>
      <c r="D28" s="70"/>
      <c r="E28" s="69"/>
      <c r="F28" s="70"/>
      <c r="G28" s="24"/>
      <c r="H28" s="24"/>
      <c r="I28" s="24"/>
      <c r="J28" s="24"/>
      <c r="K28" s="51"/>
      <c r="L28" s="51"/>
      <c r="M28" s="51"/>
      <c r="N28" s="51"/>
      <c r="O28" s="51"/>
      <c r="P28" s="51"/>
      <c r="Q28" s="51"/>
      <c r="R28" s="51"/>
      <c r="S28" s="35"/>
    </row>
    <row r="29" spans="1:19" s="5" customFormat="1" ht="28.5" customHeight="1">
      <c r="A29" s="71" t="s">
        <v>21</v>
      </c>
      <c r="B29" s="72"/>
      <c r="C29" s="72"/>
      <c r="D29" s="72"/>
      <c r="E29" s="72"/>
      <c r="F29" s="73"/>
      <c r="G29" s="48">
        <f t="shared" ref="G29:J29" si="0">SUM(G13:G28)</f>
        <v>0</v>
      </c>
      <c r="H29" s="48">
        <f t="shared" si="0"/>
        <v>0</v>
      </c>
      <c r="I29" s="48">
        <f t="shared" si="0"/>
        <v>0</v>
      </c>
      <c r="J29" s="48">
        <f t="shared" si="0"/>
        <v>0</v>
      </c>
      <c r="K29" s="51"/>
      <c r="L29" s="51"/>
      <c r="M29" s="51"/>
      <c r="N29" s="51"/>
      <c r="O29" s="51"/>
      <c r="P29" s="51"/>
      <c r="Q29" s="51"/>
      <c r="R29" s="51"/>
      <c r="S29" s="35"/>
    </row>
    <row r="33" spans="1:10" ht="22.5">
      <c r="A33" s="74" t="s">
        <v>22</v>
      </c>
      <c r="B33" s="74"/>
      <c r="C33" s="74"/>
      <c r="D33" s="74"/>
      <c r="E33" s="74"/>
      <c r="F33" s="74"/>
      <c r="G33" s="74"/>
      <c r="H33" s="74"/>
      <c r="I33" s="74"/>
      <c r="J33" s="74"/>
    </row>
    <row r="35" spans="1:10">
      <c r="A35" s="75" t="str">
        <f>月度市场部计划!A1</f>
        <v>2017年3月物料明细</v>
      </c>
      <c r="B35" s="75"/>
      <c r="C35" s="75"/>
      <c r="D35" s="75"/>
    </row>
    <row r="36" spans="1:10" ht="16.5">
      <c r="A36" s="76" t="s">
        <v>23</v>
      </c>
      <c r="B36" s="76"/>
      <c r="C36" s="76"/>
      <c r="D36" s="76" t="s">
        <v>24</v>
      </c>
      <c r="E36" s="76"/>
      <c r="F36" s="76" t="s">
        <v>25</v>
      </c>
      <c r="G36" s="76"/>
      <c r="H36" s="79" t="s">
        <v>26</v>
      </c>
    </row>
    <row r="37" spans="1:10" ht="16.5">
      <c r="A37" s="49" t="s">
        <v>24</v>
      </c>
      <c r="B37" s="49" t="s">
        <v>25</v>
      </c>
      <c r="C37" s="49" t="s">
        <v>27</v>
      </c>
      <c r="D37" s="49" t="s">
        <v>28</v>
      </c>
      <c r="E37" s="49" t="s">
        <v>29</v>
      </c>
      <c r="F37" s="49" t="s">
        <v>28</v>
      </c>
      <c r="G37" s="49" t="s">
        <v>29</v>
      </c>
      <c r="H37" s="79"/>
    </row>
    <row r="38" spans="1:10" ht="21" customHeight="1">
      <c r="A38" s="9" t="e">
        <f>月度市场部计划!#REF!</f>
        <v>#REF!</v>
      </c>
      <c r="B38" s="9" t="e">
        <f>月度市场部计划!#REF!</f>
        <v>#REF!</v>
      </c>
      <c r="C38" s="9" t="e">
        <f>月度市场部计划!#REF!</f>
        <v>#REF!</v>
      </c>
      <c r="D38" s="9" t="e">
        <f>月度市场部计划!#REF!</f>
        <v>#REF!</v>
      </c>
      <c r="E38" s="9" t="e">
        <f>月度市场部计划!#REF!</f>
        <v>#REF!</v>
      </c>
      <c r="F38" s="9" t="e">
        <f>月度市场部计划!#REF!</f>
        <v>#REF!</v>
      </c>
      <c r="G38" s="9" t="e">
        <f>月度市场部计划!#REF!</f>
        <v>#REF!</v>
      </c>
      <c r="H38" s="9" t="e">
        <f>月度市场部计划!#REF!</f>
        <v>#REF!</v>
      </c>
    </row>
    <row r="40" spans="1:10">
      <c r="A40" s="75"/>
      <c r="B40" s="75"/>
      <c r="C40" s="75"/>
      <c r="D40" s="75"/>
    </row>
  </sheetData>
  <protectedRanges>
    <protectedRange sqref="A1:J1" name="区域4_2" securityDescriptor=""/>
    <protectedRange sqref="A6:D6" name="Range1_2" securityDescriptor=""/>
  </protectedRanges>
  <mergeCells count="61">
    <mergeCell ref="A36:C36"/>
    <mergeCell ref="D36:E36"/>
    <mergeCell ref="F36:G36"/>
    <mergeCell ref="A40:D40"/>
    <mergeCell ref="H11:H12"/>
    <mergeCell ref="H36:H37"/>
    <mergeCell ref="A11:B12"/>
    <mergeCell ref="C28:D28"/>
    <mergeCell ref="E28:F28"/>
    <mergeCell ref="A29:F29"/>
    <mergeCell ref="A33:J33"/>
    <mergeCell ref="A35:D35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J9:K9"/>
    <mergeCell ref="A10:J10"/>
    <mergeCell ref="C11:G11"/>
    <mergeCell ref="C12:D12"/>
    <mergeCell ref="E12:F12"/>
    <mergeCell ref="I11:I12"/>
    <mergeCell ref="J11:J12"/>
    <mergeCell ref="B6:D6"/>
    <mergeCell ref="E6:F6"/>
    <mergeCell ref="G6:H6"/>
    <mergeCell ref="A7:H7"/>
    <mergeCell ref="C9:F9"/>
    <mergeCell ref="H9:I9"/>
    <mergeCell ref="A1:I1"/>
    <mergeCell ref="A2:F2"/>
    <mergeCell ref="A3:J3"/>
    <mergeCell ref="B5:D5"/>
    <mergeCell ref="E5:F5"/>
    <mergeCell ref="G5:H5"/>
  </mergeCells>
  <phoneticPr fontId="42" type="noConversion"/>
  <dataValidations count="3">
    <dataValidation type="list" allowBlank="1" showInputMessage="1" showErrorMessage="1" sqref="B13:B28">
      <formula1>"2015年年度,2015年上半年,2015年下半年,一季度,二季度,三季度,四季度,一月,二月,三月,四月,五月,六月,七月,八月,九月,十月,十一月,十二月"</formula1>
    </dataValidation>
    <dataValidation type="list" allowBlank="1" showInputMessage="1" showErrorMessage="1" sqref="A6">
      <formula1>"北京区域,天津区域,浙江区域,西北区域"</formula1>
    </dataValidation>
    <dataValidation type="list" allowBlank="1" showInputMessage="1" showErrorMessage="1" sqref="A13:A28">
      <formula1>"年度,半年度,季度,月度"</formula1>
    </dataValidation>
  </dataValidations>
  <pageMargins left="0.69930555555555596" right="0.69930555555555596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C11" sqref="C11:E11"/>
    </sheetView>
  </sheetViews>
  <sheetFormatPr defaultColWidth="9" defaultRowHeight="16.5"/>
  <cols>
    <col min="1" max="7" width="11.75" style="5" customWidth="1"/>
    <col min="8" max="8" width="4.25" style="5" customWidth="1"/>
    <col min="9" max="9" width="7.875" style="5" customWidth="1"/>
    <col min="10" max="10" width="7.375" style="5" customWidth="1"/>
    <col min="11" max="11" width="11.625" style="5" customWidth="1"/>
    <col min="12" max="12" width="11.125" style="5" customWidth="1"/>
    <col min="13" max="13" width="9" style="5"/>
    <col min="14" max="14" width="10.875" style="5" customWidth="1"/>
    <col min="15" max="15" width="11.625" style="5" customWidth="1"/>
    <col min="16" max="16" width="13.25" style="5" customWidth="1"/>
    <col min="17" max="17" width="12.5" style="5" customWidth="1"/>
    <col min="18" max="18" width="11.5" style="5" customWidth="1"/>
    <col min="19" max="19" width="11.25" style="5" customWidth="1"/>
    <col min="20" max="16384" width="9" style="5"/>
  </cols>
  <sheetData>
    <row r="1" spans="1:12" ht="30.75" customHeight="1">
      <c r="A1" s="96" t="s">
        <v>136</v>
      </c>
      <c r="B1" s="82"/>
      <c r="C1" s="82"/>
      <c r="D1" s="82"/>
      <c r="E1" s="82"/>
      <c r="F1" s="82"/>
      <c r="G1" s="82"/>
      <c r="H1" s="82"/>
      <c r="I1" s="35" t="s">
        <v>30</v>
      </c>
    </row>
    <row r="2" spans="1:12" ht="27" customHeight="1">
      <c r="A2" s="83" t="s">
        <v>31</v>
      </c>
      <c r="B2" s="83"/>
      <c r="C2" s="83" t="s">
        <v>32</v>
      </c>
      <c r="D2" s="83"/>
      <c r="E2" s="83"/>
      <c r="F2" s="83" t="s">
        <v>33</v>
      </c>
      <c r="G2" s="83"/>
      <c r="H2" s="83"/>
      <c r="I2" s="34" t="s">
        <v>34</v>
      </c>
      <c r="J2" s="34" t="s">
        <v>35</v>
      </c>
      <c r="K2" s="36" t="s">
        <v>36</v>
      </c>
      <c r="L2" s="37"/>
    </row>
    <row r="3" spans="1:12" ht="21" customHeight="1">
      <c r="A3" s="84" t="s">
        <v>37</v>
      </c>
      <c r="B3" s="85"/>
      <c r="C3" s="84" t="s">
        <v>38</v>
      </c>
      <c r="D3" s="86"/>
      <c r="E3" s="85"/>
      <c r="F3" s="84" t="s">
        <v>39</v>
      </c>
      <c r="G3" s="86"/>
      <c r="H3" s="85"/>
      <c r="I3" s="38"/>
      <c r="J3" s="38"/>
      <c r="K3" s="38"/>
    </row>
    <row r="4" spans="1:12" ht="21" customHeight="1">
      <c r="A4" s="84" t="s">
        <v>40</v>
      </c>
      <c r="B4" s="85"/>
      <c r="C4" s="84" t="s">
        <v>41</v>
      </c>
      <c r="D4" s="86" t="s">
        <v>41</v>
      </c>
      <c r="E4" s="85" t="s">
        <v>41</v>
      </c>
      <c r="F4" s="84" t="s">
        <v>42</v>
      </c>
      <c r="G4" s="86" t="s">
        <v>42</v>
      </c>
      <c r="H4" s="85" t="s">
        <v>42</v>
      </c>
      <c r="I4" s="38"/>
      <c r="J4" s="38"/>
      <c r="K4" s="38"/>
    </row>
    <row r="5" spans="1:12" ht="21" customHeight="1">
      <c r="A5" s="84" t="s">
        <v>43</v>
      </c>
      <c r="B5" s="85"/>
      <c r="C5" s="84" t="s">
        <v>44</v>
      </c>
      <c r="D5" s="86" t="s">
        <v>44</v>
      </c>
      <c r="E5" s="85" t="s">
        <v>44</v>
      </c>
      <c r="F5" s="84" t="s">
        <v>45</v>
      </c>
      <c r="G5" s="86" t="s">
        <v>45</v>
      </c>
      <c r="H5" s="85" t="s">
        <v>45</v>
      </c>
      <c r="I5" s="38"/>
      <c r="J5" s="38"/>
      <c r="K5" s="38"/>
    </row>
    <row r="6" spans="1:12" ht="21" customHeight="1">
      <c r="A6" s="84" t="s">
        <v>40</v>
      </c>
      <c r="B6" s="85"/>
      <c r="C6" s="84" t="s">
        <v>46</v>
      </c>
      <c r="D6" s="86" t="s">
        <v>46</v>
      </c>
      <c r="E6" s="85" t="s">
        <v>46</v>
      </c>
      <c r="F6" s="84" t="s">
        <v>42</v>
      </c>
      <c r="G6" s="86" t="s">
        <v>42</v>
      </c>
      <c r="H6" s="85" t="s">
        <v>42</v>
      </c>
      <c r="I6" s="38"/>
      <c r="J6" s="38"/>
      <c r="K6" s="38"/>
    </row>
    <row r="7" spans="1:12" ht="21" customHeight="1">
      <c r="A7" s="84" t="s">
        <v>47</v>
      </c>
      <c r="B7" s="85"/>
      <c r="C7" s="84" t="s">
        <v>48</v>
      </c>
      <c r="D7" s="86" t="s">
        <v>48</v>
      </c>
      <c r="E7" s="85" t="s">
        <v>48</v>
      </c>
      <c r="F7" s="84" t="s">
        <v>49</v>
      </c>
      <c r="G7" s="86" t="s">
        <v>49</v>
      </c>
      <c r="H7" s="85" t="s">
        <v>49</v>
      </c>
      <c r="I7" s="38"/>
      <c r="J7" s="38"/>
      <c r="K7" s="38"/>
    </row>
    <row r="8" spans="1:12" ht="21" customHeight="1">
      <c r="A8" s="84" t="s">
        <v>40</v>
      </c>
      <c r="B8" s="85"/>
      <c r="C8" s="84" t="s">
        <v>50</v>
      </c>
      <c r="D8" s="86" t="s">
        <v>50</v>
      </c>
      <c r="E8" s="85" t="s">
        <v>50</v>
      </c>
      <c r="F8" s="84" t="s">
        <v>42</v>
      </c>
      <c r="G8" s="86" t="s">
        <v>42</v>
      </c>
      <c r="H8" s="85" t="s">
        <v>42</v>
      </c>
      <c r="I8" s="38"/>
      <c r="J8" s="38"/>
      <c r="K8" s="38"/>
    </row>
    <row r="9" spans="1:12" ht="21" customHeight="1">
      <c r="A9" s="84" t="s">
        <v>51</v>
      </c>
      <c r="B9" s="85"/>
      <c r="C9" s="84" t="s">
        <v>52</v>
      </c>
      <c r="D9" s="86"/>
      <c r="E9" s="85"/>
      <c r="F9" s="84" t="s">
        <v>52</v>
      </c>
      <c r="G9" s="86" t="s">
        <v>53</v>
      </c>
      <c r="H9" s="85" t="s">
        <v>53</v>
      </c>
      <c r="I9" s="39"/>
      <c r="J9" s="39"/>
      <c r="K9" s="39"/>
    </row>
    <row r="10" spans="1:12" ht="21" customHeight="1">
      <c r="A10" s="84" t="s">
        <v>54</v>
      </c>
      <c r="B10" s="85"/>
      <c r="C10" s="84" t="s">
        <v>55</v>
      </c>
      <c r="D10" s="86" t="s">
        <v>55</v>
      </c>
      <c r="E10" s="85" t="s">
        <v>55</v>
      </c>
      <c r="F10" s="84" t="s">
        <v>56</v>
      </c>
      <c r="G10" s="86" t="s">
        <v>56</v>
      </c>
      <c r="H10" s="85" t="s">
        <v>56</v>
      </c>
      <c r="I10" s="38"/>
      <c r="J10" s="38"/>
      <c r="K10" s="38"/>
    </row>
    <row r="11" spans="1:12" ht="21" customHeight="1">
      <c r="A11" s="84" t="s">
        <v>54</v>
      </c>
      <c r="B11" s="85"/>
      <c r="C11" s="84" t="s">
        <v>55</v>
      </c>
      <c r="D11" s="86" t="s">
        <v>55</v>
      </c>
      <c r="E11" s="85" t="s">
        <v>55</v>
      </c>
      <c r="F11" s="84" t="s">
        <v>57</v>
      </c>
      <c r="G11" s="86" t="s">
        <v>57</v>
      </c>
      <c r="H11" s="85" t="s">
        <v>57</v>
      </c>
      <c r="I11" s="38"/>
      <c r="J11" s="38"/>
      <c r="K11" s="38"/>
    </row>
    <row r="12" spans="1:12" ht="21" customHeight="1">
      <c r="A12" s="84" t="s">
        <v>58</v>
      </c>
      <c r="B12" s="85"/>
      <c r="C12" s="84" t="s">
        <v>59</v>
      </c>
      <c r="D12" s="86" t="s">
        <v>59</v>
      </c>
      <c r="E12" s="85" t="s">
        <v>59</v>
      </c>
      <c r="F12" s="84" t="s">
        <v>60</v>
      </c>
      <c r="G12" s="86" t="s">
        <v>60</v>
      </c>
      <c r="H12" s="85" t="s">
        <v>60</v>
      </c>
      <c r="I12" s="38"/>
      <c r="J12" s="38"/>
      <c r="K12" s="38"/>
    </row>
    <row r="13" spans="1:12" ht="21" customHeight="1">
      <c r="A13" s="84" t="s">
        <v>61</v>
      </c>
      <c r="B13" s="85"/>
      <c r="C13" s="84" t="s">
        <v>62</v>
      </c>
      <c r="D13" s="86" t="s">
        <v>62</v>
      </c>
      <c r="E13" s="85" t="s">
        <v>62</v>
      </c>
      <c r="F13" s="84" t="s">
        <v>63</v>
      </c>
      <c r="G13" s="86" t="s">
        <v>63</v>
      </c>
      <c r="H13" s="85" t="s">
        <v>63</v>
      </c>
      <c r="I13" s="38"/>
      <c r="J13" s="38"/>
      <c r="K13" s="38"/>
    </row>
    <row r="14" spans="1:12" ht="21" customHeight="1">
      <c r="A14" s="84" t="s">
        <v>40</v>
      </c>
      <c r="B14" s="85"/>
      <c r="C14" s="84" t="s">
        <v>64</v>
      </c>
      <c r="D14" s="86" t="s">
        <v>64</v>
      </c>
      <c r="E14" s="85" t="s">
        <v>64</v>
      </c>
      <c r="F14" s="84" t="s">
        <v>42</v>
      </c>
      <c r="G14" s="86" t="s">
        <v>42</v>
      </c>
      <c r="H14" s="85" t="s">
        <v>42</v>
      </c>
      <c r="I14" s="38"/>
      <c r="J14" s="38"/>
      <c r="K14" s="38"/>
    </row>
    <row r="15" spans="1:12" ht="21" customHeight="1">
      <c r="A15" s="84" t="s">
        <v>65</v>
      </c>
      <c r="B15" s="85"/>
      <c r="C15" s="84" t="s">
        <v>66</v>
      </c>
      <c r="D15" s="86" t="s">
        <v>66</v>
      </c>
      <c r="E15" s="85" t="s">
        <v>66</v>
      </c>
      <c r="F15" s="84" t="s">
        <v>66</v>
      </c>
      <c r="G15" s="86" t="s">
        <v>66</v>
      </c>
      <c r="H15" s="85" t="s">
        <v>66</v>
      </c>
      <c r="I15" s="38"/>
      <c r="J15" s="38"/>
      <c r="K15" s="38"/>
    </row>
    <row r="16" spans="1:12" ht="21" customHeight="1">
      <c r="A16" s="84" t="s">
        <v>67</v>
      </c>
      <c r="B16" s="85"/>
      <c r="C16" s="84" t="s">
        <v>68</v>
      </c>
      <c r="D16" s="86" t="s">
        <v>68</v>
      </c>
      <c r="E16" s="85" t="s">
        <v>68</v>
      </c>
      <c r="F16" s="84" t="s">
        <v>69</v>
      </c>
      <c r="G16" s="86" t="s">
        <v>69</v>
      </c>
      <c r="H16" s="85" t="s">
        <v>69</v>
      </c>
      <c r="I16" s="38"/>
      <c r="J16" s="38"/>
      <c r="K16" s="38"/>
    </row>
    <row r="17" spans="1:14" ht="21" customHeight="1">
      <c r="A17" s="84" t="s">
        <v>70</v>
      </c>
      <c r="B17" s="85"/>
      <c r="C17" s="84" t="s">
        <v>71</v>
      </c>
      <c r="D17" s="86" t="s">
        <v>71</v>
      </c>
      <c r="E17" s="85" t="s">
        <v>71</v>
      </c>
      <c r="F17" s="84" t="s">
        <v>72</v>
      </c>
      <c r="G17" s="86" t="s">
        <v>72</v>
      </c>
      <c r="H17" s="85" t="s">
        <v>72</v>
      </c>
      <c r="I17" s="38"/>
      <c r="J17" s="38"/>
      <c r="K17" s="38"/>
    </row>
    <row r="18" spans="1:14" ht="21" customHeight="1">
      <c r="A18" s="84" t="s">
        <v>73</v>
      </c>
      <c r="B18" s="85"/>
      <c r="C18" s="84" t="s">
        <v>74</v>
      </c>
      <c r="D18" s="86" t="s">
        <v>74</v>
      </c>
      <c r="E18" s="85" t="s">
        <v>74</v>
      </c>
      <c r="F18" s="84" t="s">
        <v>75</v>
      </c>
      <c r="G18" s="86" t="s">
        <v>75</v>
      </c>
      <c r="H18" s="85" t="s">
        <v>75</v>
      </c>
      <c r="I18" s="38"/>
      <c r="J18" s="38"/>
      <c r="K18" s="38"/>
      <c r="N18" s="40"/>
    </row>
    <row r="19" spans="1:14" ht="21" customHeight="1">
      <c r="A19" s="84" t="s">
        <v>76</v>
      </c>
      <c r="B19" s="85"/>
      <c r="C19" s="84" t="s">
        <v>66</v>
      </c>
      <c r="D19" s="86" t="s">
        <v>66</v>
      </c>
      <c r="E19" s="85" t="s">
        <v>66</v>
      </c>
      <c r="F19" s="84" t="s">
        <v>66</v>
      </c>
      <c r="G19" s="86" t="s">
        <v>66</v>
      </c>
      <c r="H19" s="85" t="s">
        <v>66</v>
      </c>
      <c r="I19" s="38"/>
      <c r="J19" s="38"/>
      <c r="K19" s="38"/>
    </row>
    <row r="20" spans="1:14" ht="21" customHeight="1">
      <c r="A20" s="84" t="s">
        <v>37</v>
      </c>
      <c r="B20" s="85"/>
      <c r="C20" s="84" t="s">
        <v>77</v>
      </c>
      <c r="D20" s="86" t="s">
        <v>77</v>
      </c>
      <c r="E20" s="85" t="s">
        <v>77</v>
      </c>
      <c r="F20" s="84" t="s">
        <v>39</v>
      </c>
      <c r="G20" s="86" t="s">
        <v>39</v>
      </c>
      <c r="H20" s="85" t="s">
        <v>39</v>
      </c>
      <c r="I20" s="38"/>
      <c r="J20" s="38"/>
      <c r="K20" s="38"/>
    </row>
    <row r="21" spans="1:14" ht="21" customHeight="1">
      <c r="A21" s="84" t="s">
        <v>54</v>
      </c>
      <c r="B21" s="85"/>
      <c r="C21" s="84" t="s">
        <v>78</v>
      </c>
      <c r="D21" s="86" t="s">
        <v>78</v>
      </c>
      <c r="E21" s="85" t="s">
        <v>78</v>
      </c>
      <c r="F21" s="84" t="s">
        <v>79</v>
      </c>
      <c r="G21" s="86" t="s">
        <v>79</v>
      </c>
      <c r="H21" s="85" t="s">
        <v>79</v>
      </c>
      <c r="I21" s="38"/>
      <c r="J21" s="38"/>
      <c r="K21" s="38"/>
    </row>
    <row r="22" spans="1:14" ht="21" customHeight="1">
      <c r="A22" s="84" t="s">
        <v>54</v>
      </c>
      <c r="B22" s="85"/>
      <c r="C22" s="84" t="s">
        <v>78</v>
      </c>
      <c r="D22" s="86" t="s">
        <v>78</v>
      </c>
      <c r="E22" s="85" t="s">
        <v>78</v>
      </c>
      <c r="F22" s="84" t="s">
        <v>80</v>
      </c>
      <c r="G22" s="86" t="s">
        <v>80</v>
      </c>
      <c r="H22" s="85" t="s">
        <v>80</v>
      </c>
      <c r="I22" s="38"/>
      <c r="J22" s="38"/>
      <c r="K22" s="38"/>
    </row>
    <row r="23" spans="1:14" ht="21" customHeight="1">
      <c r="A23" s="84" t="s">
        <v>70</v>
      </c>
      <c r="B23" s="85"/>
      <c r="C23" s="84" t="s">
        <v>71</v>
      </c>
      <c r="D23" s="86" t="s">
        <v>71</v>
      </c>
      <c r="E23" s="85" t="s">
        <v>71</v>
      </c>
      <c r="F23" s="84" t="s">
        <v>72</v>
      </c>
      <c r="G23" s="86" t="s">
        <v>72</v>
      </c>
      <c r="H23" s="85" t="s">
        <v>72</v>
      </c>
      <c r="I23" s="38"/>
      <c r="J23" s="38"/>
      <c r="K23" s="38"/>
    </row>
    <row r="24" spans="1:14">
      <c r="A24" s="71" t="s">
        <v>21</v>
      </c>
      <c r="B24" s="72"/>
      <c r="C24" s="72"/>
      <c r="D24" s="72"/>
      <c r="E24" s="72"/>
      <c r="F24" s="72"/>
      <c r="G24" s="72"/>
      <c r="H24" s="72"/>
      <c r="I24" s="72"/>
      <c r="J24" s="72"/>
      <c r="K24" s="20">
        <f>SUM(K3:K23)</f>
        <v>0</v>
      </c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4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mergeCells count="68">
    <mergeCell ref="A24:J24"/>
    <mergeCell ref="A22:B22"/>
    <mergeCell ref="C22:E22"/>
    <mergeCell ref="F22:H22"/>
    <mergeCell ref="A23:B23"/>
    <mergeCell ref="C23:E23"/>
    <mergeCell ref="F23:H23"/>
    <mergeCell ref="A20:B20"/>
    <mergeCell ref="C20:E20"/>
    <mergeCell ref="F20:H20"/>
    <mergeCell ref="A21:B21"/>
    <mergeCell ref="C21:E21"/>
    <mergeCell ref="F21:H21"/>
    <mergeCell ref="A18:B18"/>
    <mergeCell ref="C18:E18"/>
    <mergeCell ref="F18:H18"/>
    <mergeCell ref="A19:B19"/>
    <mergeCell ref="C19:E19"/>
    <mergeCell ref="F19:H19"/>
    <mergeCell ref="A16:B16"/>
    <mergeCell ref="C16:E16"/>
    <mergeCell ref="F16:H16"/>
    <mergeCell ref="A17:B17"/>
    <mergeCell ref="C17:E17"/>
    <mergeCell ref="F17:H17"/>
    <mergeCell ref="A14:B14"/>
    <mergeCell ref="C14:E14"/>
    <mergeCell ref="F14:H14"/>
    <mergeCell ref="A15:B15"/>
    <mergeCell ref="C15:E15"/>
    <mergeCell ref="F15:H15"/>
    <mergeCell ref="A12:B12"/>
    <mergeCell ref="C12:E12"/>
    <mergeCell ref="F12:H12"/>
    <mergeCell ref="A13:B13"/>
    <mergeCell ref="C13:E13"/>
    <mergeCell ref="F13:H13"/>
    <mergeCell ref="A10:B10"/>
    <mergeCell ref="C10:E10"/>
    <mergeCell ref="F10:H10"/>
    <mergeCell ref="A11:B11"/>
    <mergeCell ref="C11:E11"/>
    <mergeCell ref="F11:H11"/>
    <mergeCell ref="A8:B8"/>
    <mergeCell ref="C8:E8"/>
    <mergeCell ref="F8:H8"/>
    <mergeCell ref="A9:B9"/>
    <mergeCell ref="C9:E9"/>
    <mergeCell ref="F9:H9"/>
    <mergeCell ref="A6:B6"/>
    <mergeCell ref="C6:E6"/>
    <mergeCell ref="F6:H6"/>
    <mergeCell ref="A7:B7"/>
    <mergeCell ref="C7:E7"/>
    <mergeCell ref="F7:H7"/>
    <mergeCell ref="A4:B4"/>
    <mergeCell ref="C4:E4"/>
    <mergeCell ref="F4:H4"/>
    <mergeCell ref="A5:B5"/>
    <mergeCell ref="C5:E5"/>
    <mergeCell ref="F5:H5"/>
    <mergeCell ref="A1:H1"/>
    <mergeCell ref="A2:B2"/>
    <mergeCell ref="C2:E2"/>
    <mergeCell ref="F2:H2"/>
    <mergeCell ref="A3:B3"/>
    <mergeCell ref="C3:E3"/>
    <mergeCell ref="F3:H3"/>
  </mergeCells>
  <phoneticPr fontId="4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V30"/>
  <sheetViews>
    <sheetView topLeftCell="A4" workbookViewId="0">
      <selection activeCell="A16" sqref="A16"/>
    </sheetView>
  </sheetViews>
  <sheetFormatPr defaultColWidth="9" defaultRowHeight="16.5"/>
  <cols>
    <col min="1" max="1" width="16.25" style="5" customWidth="1"/>
    <col min="2" max="2" width="14.375" style="5" customWidth="1"/>
    <col min="3" max="3" width="14.5" style="5" customWidth="1"/>
    <col min="4" max="4" width="15" style="5" customWidth="1"/>
    <col min="5" max="5" width="13.75" style="5" customWidth="1"/>
    <col min="6" max="6" width="12.375" style="5" customWidth="1"/>
    <col min="7" max="7" width="11.125" style="5" customWidth="1"/>
    <col min="8" max="8" width="12.25" style="5" customWidth="1"/>
    <col min="9" max="12" width="12.5" style="5" customWidth="1"/>
    <col min="13" max="13" width="15" style="5" customWidth="1"/>
    <col min="14" max="14" width="12.625" style="5" customWidth="1"/>
    <col min="15" max="15" width="12.125" style="5" customWidth="1"/>
    <col min="16" max="16" width="11.25" style="5" customWidth="1"/>
    <col min="17" max="17" width="10.375" style="5" customWidth="1"/>
    <col min="18" max="18" width="12.5" style="5" customWidth="1"/>
    <col min="19" max="19" width="10.875" style="5" customWidth="1"/>
    <col min="20" max="20" width="9.125" style="5" customWidth="1"/>
    <col min="21" max="21" width="10.375" style="5" customWidth="1"/>
    <col min="22" max="23" width="12.5" style="5" customWidth="1"/>
    <col min="24" max="24" width="11.25" style="5" customWidth="1"/>
    <col min="25" max="16384" width="9" style="5"/>
  </cols>
  <sheetData>
    <row r="1" spans="1:17" ht="34.5" customHeight="1">
      <c r="A1" s="87" t="s">
        <v>81</v>
      </c>
      <c r="B1" s="87"/>
      <c r="C1" s="87"/>
      <c r="D1" s="87"/>
      <c r="E1" s="87"/>
      <c r="F1" s="87"/>
      <c r="G1" s="87"/>
      <c r="H1" s="87"/>
      <c r="I1" s="87"/>
      <c r="J1" s="87"/>
      <c r="K1" s="26"/>
      <c r="L1" s="26"/>
    </row>
    <row r="2" spans="1:17" s="1" customFormat="1">
      <c r="A2" s="6"/>
      <c r="B2" s="6"/>
      <c r="C2" s="7"/>
      <c r="D2" s="7"/>
      <c r="E2" s="6"/>
      <c r="F2" s="6"/>
      <c r="G2" s="7"/>
      <c r="H2" s="7"/>
      <c r="J2" s="1" t="s">
        <v>82</v>
      </c>
    </row>
    <row r="3" spans="1:17" s="1" customFormat="1" ht="30.75" customHeight="1">
      <c r="A3" s="94" t="s">
        <v>83</v>
      </c>
      <c r="B3" s="94" t="s">
        <v>84</v>
      </c>
      <c r="C3" s="88" t="s">
        <v>85</v>
      </c>
      <c r="D3" s="88"/>
      <c r="E3" s="88"/>
      <c r="F3" s="88" t="s">
        <v>86</v>
      </c>
      <c r="G3" s="88"/>
      <c r="H3" s="88"/>
      <c r="I3" s="88" t="s">
        <v>87</v>
      </c>
      <c r="J3" s="94" t="s">
        <v>88</v>
      </c>
      <c r="K3" s="94" t="s">
        <v>89</v>
      </c>
      <c r="L3" s="94" t="s">
        <v>90</v>
      </c>
    </row>
    <row r="4" spans="1:17" s="1" customFormat="1" ht="32.25" customHeight="1">
      <c r="A4" s="95"/>
      <c r="B4" s="95"/>
      <c r="C4" s="8" t="s">
        <v>21</v>
      </c>
      <c r="D4" s="8" t="s">
        <v>91</v>
      </c>
      <c r="E4" s="8" t="s">
        <v>92</v>
      </c>
      <c r="F4" s="8" t="s">
        <v>21</v>
      </c>
      <c r="G4" s="8" t="s">
        <v>91</v>
      </c>
      <c r="H4" s="8" t="s">
        <v>92</v>
      </c>
      <c r="I4" s="88"/>
      <c r="J4" s="95"/>
      <c r="K4" s="95"/>
      <c r="L4" s="95"/>
    </row>
    <row r="5" spans="1:17" s="1" customFormat="1" ht="26.25" customHeight="1">
      <c r="A5" s="9">
        <v>1200</v>
      </c>
      <c r="B5" s="9">
        <v>1784014</v>
      </c>
      <c r="C5" s="9">
        <f>D5+E5</f>
        <v>46241</v>
      </c>
      <c r="D5" s="9">
        <v>20000</v>
      </c>
      <c r="E5" s="9">
        <v>26241</v>
      </c>
      <c r="F5" s="9">
        <f>G5+H5</f>
        <v>75693</v>
      </c>
      <c r="G5" s="9">
        <v>68016</v>
      </c>
      <c r="H5" s="9">
        <v>7677</v>
      </c>
      <c r="I5" s="27">
        <v>117</v>
      </c>
      <c r="J5" s="9">
        <v>1431</v>
      </c>
      <c r="K5" s="9">
        <f>F5/I5</f>
        <v>646.94871794871801</v>
      </c>
      <c r="L5" s="9">
        <v>25500</v>
      </c>
    </row>
    <row r="6" spans="1:17" s="1" customFormat="1">
      <c r="A6" s="6"/>
      <c r="B6" s="6"/>
      <c r="C6" s="7"/>
      <c r="D6" s="7"/>
      <c r="E6" s="6"/>
      <c r="F6" s="6"/>
      <c r="G6" s="7"/>
      <c r="H6" s="7"/>
    </row>
    <row r="7" spans="1:17" s="1" customFormat="1" ht="16.5" customHeight="1">
      <c r="A7" s="89" t="s">
        <v>93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</row>
    <row r="8" spans="1:17" s="1" customFormat="1">
      <c r="A8" s="10"/>
      <c r="B8" s="10"/>
      <c r="C8" s="10"/>
      <c r="D8" s="10"/>
      <c r="E8" s="6"/>
      <c r="F8" s="6"/>
      <c r="G8" s="11"/>
      <c r="H8" s="11"/>
      <c r="I8" s="28"/>
      <c r="J8" s="29"/>
    </row>
    <row r="9" spans="1:17" s="1" customFormat="1" ht="33">
      <c r="A9" s="12" t="s">
        <v>94</v>
      </c>
      <c r="B9" s="12" t="s">
        <v>95</v>
      </c>
      <c r="C9" s="13" t="s">
        <v>96</v>
      </c>
      <c r="D9" s="13" t="s">
        <v>97</v>
      </c>
      <c r="E9" s="13" t="s">
        <v>98</v>
      </c>
      <c r="F9" s="12" t="s">
        <v>99</v>
      </c>
      <c r="G9" s="12" t="s">
        <v>100</v>
      </c>
      <c r="H9" s="12" t="s">
        <v>101</v>
      </c>
      <c r="I9" s="12" t="s">
        <v>102</v>
      </c>
      <c r="J9" s="12" t="s">
        <v>103</v>
      </c>
      <c r="K9" s="12" t="s">
        <v>104</v>
      </c>
      <c r="L9" s="12" t="s">
        <v>105</v>
      </c>
      <c r="M9" s="12" t="s">
        <v>106</v>
      </c>
      <c r="N9" s="12" t="s">
        <v>107</v>
      </c>
      <c r="O9" s="11"/>
      <c r="P9" s="28"/>
      <c r="Q9" s="29"/>
    </row>
    <row r="10" spans="1:17" s="1" customFormat="1">
      <c r="A10" s="14" t="s">
        <v>108</v>
      </c>
      <c r="B10" s="14" t="s">
        <v>109</v>
      </c>
      <c r="C10" s="14">
        <v>10000</v>
      </c>
      <c r="D10" s="15">
        <v>0</v>
      </c>
      <c r="E10" s="15">
        <v>550</v>
      </c>
      <c r="F10" s="14">
        <v>601</v>
      </c>
      <c r="G10" s="14">
        <v>23</v>
      </c>
      <c r="H10" s="14">
        <v>5</v>
      </c>
      <c r="I10" s="14">
        <v>7</v>
      </c>
      <c r="J10" s="14">
        <f>F10/E10</f>
        <v>1.0927272727272701</v>
      </c>
      <c r="K10" s="14">
        <f>I10/H10</f>
        <v>1.4</v>
      </c>
      <c r="L10" s="30">
        <f>D10/F10</f>
        <v>0</v>
      </c>
      <c r="M10" s="30">
        <f>D10/I10</f>
        <v>0</v>
      </c>
      <c r="N10" s="31">
        <f>I10/F10</f>
        <v>1.16472545757072E-2</v>
      </c>
      <c r="O10" s="11"/>
      <c r="P10" s="28"/>
      <c r="Q10" s="29"/>
    </row>
    <row r="11" spans="1:17" s="1" customFormat="1">
      <c r="A11" s="14" t="s">
        <v>110</v>
      </c>
      <c r="B11" s="14" t="s">
        <v>109</v>
      </c>
      <c r="C11" s="14">
        <v>10000</v>
      </c>
      <c r="D11" s="15">
        <v>0</v>
      </c>
      <c r="E11" s="15">
        <v>300</v>
      </c>
      <c r="F11" s="14">
        <v>357</v>
      </c>
      <c r="G11" s="14">
        <v>15</v>
      </c>
      <c r="H11" s="14">
        <v>5</v>
      </c>
      <c r="I11" s="14">
        <v>7</v>
      </c>
      <c r="J11" s="14">
        <f t="shared" ref="J11:J13" si="0">F11/E11</f>
        <v>1.19</v>
      </c>
      <c r="K11" s="14">
        <f t="shared" ref="K11:K13" si="1">I11/H11</f>
        <v>1.4</v>
      </c>
      <c r="L11" s="30">
        <f t="shared" ref="L11:L13" si="2">D11/F11</f>
        <v>0</v>
      </c>
      <c r="M11" s="30">
        <f t="shared" ref="M11:M13" si="3">D11/I11</f>
        <v>0</v>
      </c>
      <c r="N11" s="31">
        <f t="shared" ref="N11:N13" si="4">I11/F11</f>
        <v>1.9607843137254902E-2</v>
      </c>
      <c r="O11" s="11"/>
      <c r="P11" s="28"/>
      <c r="Q11" s="29"/>
    </row>
    <row r="12" spans="1:17" s="1" customFormat="1">
      <c r="A12" s="14" t="s">
        <v>111</v>
      </c>
      <c r="B12" s="14" t="s">
        <v>112</v>
      </c>
      <c r="C12" s="14">
        <v>5500</v>
      </c>
      <c r="D12" s="16">
        <v>0</v>
      </c>
      <c r="E12" s="15">
        <v>100</v>
      </c>
      <c r="F12" s="14">
        <v>137</v>
      </c>
      <c r="G12" s="14">
        <v>12</v>
      </c>
      <c r="H12" s="14">
        <v>4</v>
      </c>
      <c r="I12" s="14">
        <v>5</v>
      </c>
      <c r="J12" s="14">
        <f t="shared" si="0"/>
        <v>1.37</v>
      </c>
      <c r="K12" s="14">
        <f t="shared" si="1"/>
        <v>1.25</v>
      </c>
      <c r="L12" s="30">
        <f t="shared" si="2"/>
        <v>0</v>
      </c>
      <c r="M12" s="30">
        <f t="shared" si="3"/>
        <v>0</v>
      </c>
      <c r="N12" s="31">
        <f t="shared" si="4"/>
        <v>3.6496350364963501E-2</v>
      </c>
      <c r="O12" s="11"/>
      <c r="P12" s="28"/>
      <c r="Q12" s="29"/>
    </row>
    <row r="13" spans="1:17" s="1" customFormat="1">
      <c r="A13" s="90" t="s">
        <v>21</v>
      </c>
      <c r="B13" s="91"/>
      <c r="C13" s="17">
        <f t="shared" ref="C13:I13" si="5">SUM(C10:C12)</f>
        <v>25500</v>
      </c>
      <c r="D13" s="17">
        <f t="shared" si="5"/>
        <v>0</v>
      </c>
      <c r="E13" s="17">
        <f t="shared" si="5"/>
        <v>950</v>
      </c>
      <c r="F13" s="17">
        <f t="shared" si="5"/>
        <v>1095</v>
      </c>
      <c r="G13" s="17">
        <f t="shared" si="5"/>
        <v>50</v>
      </c>
      <c r="H13" s="17">
        <f t="shared" si="5"/>
        <v>14</v>
      </c>
      <c r="I13" s="17">
        <f t="shared" si="5"/>
        <v>19</v>
      </c>
      <c r="J13" s="32">
        <f t="shared" si="0"/>
        <v>1.15263157894737</v>
      </c>
      <c r="K13" s="32">
        <f t="shared" si="1"/>
        <v>1.3571428571428601</v>
      </c>
      <c r="L13" s="32">
        <f t="shared" si="2"/>
        <v>0</v>
      </c>
      <c r="M13" s="32">
        <f t="shared" si="3"/>
        <v>0</v>
      </c>
      <c r="N13" s="33">
        <f t="shared" si="4"/>
        <v>1.7351598173516E-2</v>
      </c>
      <c r="O13" s="11"/>
      <c r="P13" s="28"/>
      <c r="Q13" s="29"/>
    </row>
    <row r="14" spans="1:17" s="1" customFormat="1">
      <c r="A14" s="10"/>
      <c r="B14" s="10"/>
      <c r="C14" s="10"/>
      <c r="D14" s="10"/>
      <c r="E14" s="10"/>
      <c r="F14" s="10"/>
      <c r="G14" s="10"/>
      <c r="H14" s="6"/>
      <c r="I14" s="6"/>
      <c r="J14" s="11"/>
      <c r="K14" s="11"/>
      <c r="L14" s="11"/>
      <c r="M14" s="11"/>
      <c r="N14" s="28"/>
      <c r="O14" s="29"/>
    </row>
    <row r="15" spans="1:17" s="1" customFormat="1" ht="49.5">
      <c r="A15" s="12" t="s">
        <v>113</v>
      </c>
      <c r="B15" s="12" t="s">
        <v>95</v>
      </c>
      <c r="C15" s="13" t="s">
        <v>96</v>
      </c>
      <c r="D15" s="13" t="s">
        <v>97</v>
      </c>
      <c r="E15" s="13" t="s">
        <v>98</v>
      </c>
      <c r="F15" s="12" t="s">
        <v>99</v>
      </c>
      <c r="G15" s="12" t="s">
        <v>100</v>
      </c>
      <c r="H15" s="12" t="s">
        <v>101</v>
      </c>
      <c r="I15" s="12" t="s">
        <v>114</v>
      </c>
      <c r="J15" s="12" t="s">
        <v>103</v>
      </c>
      <c r="K15" s="12" t="s">
        <v>104</v>
      </c>
      <c r="L15" s="12" t="s">
        <v>105</v>
      </c>
      <c r="M15" s="12" t="s">
        <v>106</v>
      </c>
      <c r="N15" s="12" t="s">
        <v>107</v>
      </c>
      <c r="O15" s="11"/>
      <c r="P15" s="28"/>
      <c r="Q15" s="29"/>
    </row>
    <row r="16" spans="1:17" s="1" customFormat="1">
      <c r="A16" s="14" t="s">
        <v>115</v>
      </c>
      <c r="B16" s="14" t="s">
        <v>116</v>
      </c>
      <c r="C16" s="14">
        <v>0</v>
      </c>
      <c r="D16" s="15">
        <v>3250</v>
      </c>
      <c r="E16" s="15"/>
      <c r="F16" s="14"/>
      <c r="G16" s="14"/>
      <c r="H16" s="14"/>
      <c r="I16" s="14"/>
      <c r="J16" s="14" t="e">
        <f>F16/E16</f>
        <v>#DIV/0!</v>
      </c>
      <c r="K16" s="14" t="e">
        <f>I16/H16</f>
        <v>#DIV/0!</v>
      </c>
      <c r="L16" s="30" t="e">
        <f>D16/F16</f>
        <v>#DIV/0!</v>
      </c>
      <c r="M16" s="30" t="e">
        <f>D16/I16</f>
        <v>#DIV/0!</v>
      </c>
      <c r="N16" s="31" t="e">
        <f>I16/F16</f>
        <v>#DIV/0!</v>
      </c>
      <c r="O16" s="11"/>
      <c r="P16" s="28"/>
      <c r="Q16" s="29"/>
    </row>
    <row r="17" spans="1:22" s="1" customFormat="1">
      <c r="A17" s="14" t="s">
        <v>117</v>
      </c>
      <c r="B17" s="14" t="s">
        <v>118</v>
      </c>
      <c r="C17" s="14">
        <v>0</v>
      </c>
      <c r="D17" s="15">
        <v>1180</v>
      </c>
      <c r="E17" s="15"/>
      <c r="F17" s="14"/>
      <c r="G17" s="14"/>
      <c r="H17" s="14"/>
      <c r="I17" s="14"/>
      <c r="J17" s="14" t="e">
        <f t="shared" ref="J17:J18" si="6">F17/E17</f>
        <v>#DIV/0!</v>
      </c>
      <c r="K17" s="14" t="e">
        <f t="shared" ref="K17:K18" si="7">I17/H17</f>
        <v>#DIV/0!</v>
      </c>
      <c r="L17" s="30" t="e">
        <f t="shared" ref="L17:L18" si="8">D17/F17</f>
        <v>#DIV/0!</v>
      </c>
      <c r="M17" s="30" t="e">
        <f t="shared" ref="M17:M18" si="9">D17/I17</f>
        <v>#DIV/0!</v>
      </c>
      <c r="N17" s="31" t="e">
        <f t="shared" ref="N17:N18" si="10">I17/F17</f>
        <v>#DIV/0!</v>
      </c>
      <c r="O17" s="11"/>
      <c r="P17" s="28"/>
      <c r="Q17" s="29"/>
    </row>
    <row r="18" spans="1:22" s="1" customFormat="1">
      <c r="A18" s="90" t="s">
        <v>21</v>
      </c>
      <c r="B18" s="91"/>
      <c r="C18" s="17">
        <f t="shared" ref="C18:I18" si="11">SUM(C16:C17)</f>
        <v>0</v>
      </c>
      <c r="D18" s="17">
        <f t="shared" si="11"/>
        <v>4430</v>
      </c>
      <c r="E18" s="17">
        <f t="shared" si="11"/>
        <v>0</v>
      </c>
      <c r="F18" s="17">
        <f t="shared" si="11"/>
        <v>0</v>
      </c>
      <c r="G18" s="17">
        <f t="shared" si="11"/>
        <v>0</v>
      </c>
      <c r="H18" s="17">
        <f t="shared" si="11"/>
        <v>0</v>
      </c>
      <c r="I18" s="17">
        <f t="shared" si="11"/>
        <v>0</v>
      </c>
      <c r="J18" s="32" t="e">
        <f t="shared" si="6"/>
        <v>#DIV/0!</v>
      </c>
      <c r="K18" s="32" t="e">
        <f t="shared" si="7"/>
        <v>#DIV/0!</v>
      </c>
      <c r="L18" s="32" t="e">
        <f t="shared" si="8"/>
        <v>#DIV/0!</v>
      </c>
      <c r="M18" s="32" t="e">
        <f t="shared" si="9"/>
        <v>#DIV/0!</v>
      </c>
      <c r="N18" s="33" t="e">
        <f t="shared" si="10"/>
        <v>#DIV/0!</v>
      </c>
      <c r="O18" s="11"/>
      <c r="P18" s="28"/>
      <c r="Q18" s="29"/>
    </row>
    <row r="19" spans="1:22" s="1" customFormat="1">
      <c r="A19" s="10"/>
      <c r="B19" s="10"/>
      <c r="C19" s="10"/>
      <c r="D19" s="10"/>
      <c r="E19" s="10"/>
      <c r="F19" s="6"/>
      <c r="G19" s="6"/>
      <c r="H19" s="11"/>
      <c r="I19" s="11"/>
      <c r="J19" s="28"/>
      <c r="K19" s="29"/>
    </row>
    <row r="20" spans="1:22" s="2" customFormat="1" ht="39" customHeight="1">
      <c r="A20" s="12" t="s">
        <v>119</v>
      </c>
      <c r="B20" s="12" t="s">
        <v>95</v>
      </c>
      <c r="C20" s="13" t="s">
        <v>96</v>
      </c>
      <c r="D20" s="13" t="s">
        <v>97</v>
      </c>
      <c r="E20" s="12" t="s">
        <v>120</v>
      </c>
      <c r="F20" s="12" t="s">
        <v>100</v>
      </c>
      <c r="G20" s="12" t="s">
        <v>121</v>
      </c>
      <c r="H20" s="12" t="s">
        <v>122</v>
      </c>
      <c r="I20" s="12" t="s">
        <v>123</v>
      </c>
      <c r="J20" s="12" t="s">
        <v>124</v>
      </c>
      <c r="K20" s="12" t="s">
        <v>125</v>
      </c>
      <c r="L20" s="12" t="s">
        <v>126</v>
      </c>
      <c r="M20" s="12" t="s">
        <v>127</v>
      </c>
      <c r="N20" s="12" t="s">
        <v>128</v>
      </c>
    </row>
    <row r="21" spans="1:22">
      <c r="A21" s="18"/>
      <c r="B21" s="19"/>
      <c r="C21" s="19"/>
      <c r="D21" s="18"/>
      <c r="E21" s="18"/>
      <c r="F21" s="18"/>
      <c r="G21" s="18"/>
      <c r="H21" s="18"/>
      <c r="I21" s="18">
        <f>(F21)/J$5</f>
        <v>0</v>
      </c>
      <c r="J21" s="18" t="e">
        <f>(F21)/E21</f>
        <v>#DIV/0!</v>
      </c>
      <c r="K21" s="18">
        <f>H21/I$5</f>
        <v>0</v>
      </c>
      <c r="L21" s="18" t="e">
        <f>H21/G21/#REF!</f>
        <v>#DIV/0!</v>
      </c>
      <c r="M21" s="18" t="e">
        <f>D21/(F21)</f>
        <v>#DIV/0!</v>
      </c>
      <c r="N21" s="18" t="e">
        <f t="shared" ref="N21:N27" si="12">D21/H21</f>
        <v>#DIV/0!</v>
      </c>
    </row>
    <row r="22" spans="1:22">
      <c r="A22" s="71" t="s">
        <v>21</v>
      </c>
      <c r="B22" s="73"/>
      <c r="C22" s="20">
        <f t="shared" ref="C22:H22" si="13">SUM(C21:C21)</f>
        <v>0</v>
      </c>
      <c r="D22" s="20">
        <f t="shared" si="13"/>
        <v>0</v>
      </c>
      <c r="E22" s="20">
        <f t="shared" si="13"/>
        <v>0</v>
      </c>
      <c r="F22" s="20">
        <f t="shared" si="13"/>
        <v>0</v>
      </c>
      <c r="G22" s="20">
        <f t="shared" si="13"/>
        <v>0</v>
      </c>
      <c r="H22" s="20">
        <f t="shared" si="13"/>
        <v>0</v>
      </c>
      <c r="I22" s="20">
        <f t="shared" ref="I22" si="14">(F22)/J$5</f>
        <v>0</v>
      </c>
      <c r="J22" s="20" t="e">
        <f>(F22)/E22</f>
        <v>#DIV/0!</v>
      </c>
      <c r="K22" s="20">
        <f t="shared" ref="K22" si="15">H22/I$5</f>
        <v>0</v>
      </c>
      <c r="L22" s="20" t="e">
        <f>H22/G22/#REF!</f>
        <v>#DIV/0!</v>
      </c>
      <c r="M22" s="20" t="e">
        <f>D22/(F22)</f>
        <v>#DIV/0!</v>
      </c>
      <c r="N22" s="20" t="e">
        <f t="shared" si="12"/>
        <v>#DIV/0!</v>
      </c>
    </row>
    <row r="23" spans="1:22" s="1" customFormat="1">
      <c r="A23" s="21"/>
      <c r="B23" s="21"/>
      <c r="C23" s="21"/>
      <c r="D23" s="21"/>
    </row>
    <row r="24" spans="1:22" s="1" customFormat="1">
      <c r="A24" s="89" t="s">
        <v>129</v>
      </c>
      <c r="B24" s="89"/>
      <c r="C24" s="89"/>
      <c r="D24" s="89"/>
      <c r="E24" s="6"/>
      <c r="F24" s="6"/>
      <c r="G24" s="11"/>
      <c r="H24" s="11"/>
      <c r="I24" s="28"/>
      <c r="J24" s="29"/>
    </row>
    <row r="25" spans="1:22" s="2" customFormat="1" ht="29.25" customHeight="1">
      <c r="A25" s="92" t="s">
        <v>130</v>
      </c>
      <c r="B25" s="93"/>
      <c r="C25" s="12" t="s">
        <v>131</v>
      </c>
      <c r="D25" s="12" t="s">
        <v>132</v>
      </c>
      <c r="E25" s="12" t="s">
        <v>120</v>
      </c>
      <c r="F25" s="12" t="s">
        <v>133</v>
      </c>
      <c r="G25" s="12" t="s">
        <v>121</v>
      </c>
      <c r="H25" s="12" t="s">
        <v>122</v>
      </c>
      <c r="I25" s="12" t="s">
        <v>123</v>
      </c>
      <c r="J25" s="12" t="s">
        <v>124</v>
      </c>
      <c r="K25" s="12" t="s">
        <v>125</v>
      </c>
      <c r="L25" s="12" t="s">
        <v>126</v>
      </c>
      <c r="M25" s="12" t="s">
        <v>127</v>
      </c>
      <c r="N25" s="12" t="s">
        <v>128</v>
      </c>
    </row>
    <row r="26" spans="1:22" s="3" customFormat="1">
      <c r="A26" s="22"/>
      <c r="B26" s="23"/>
      <c r="C26" s="22"/>
      <c r="D26" s="24"/>
      <c r="E26" s="25"/>
      <c r="F26" s="18"/>
      <c r="G26" s="18"/>
      <c r="H26" s="18"/>
      <c r="I26" s="18">
        <f>F26/J$5</f>
        <v>0</v>
      </c>
      <c r="J26" s="18" t="e">
        <f>F26/E26</f>
        <v>#DIV/0!</v>
      </c>
      <c r="K26" s="18">
        <f>H26/I$5</f>
        <v>0</v>
      </c>
      <c r="L26" s="18" t="e">
        <f>H26/G26</f>
        <v>#DIV/0!</v>
      </c>
      <c r="M26" s="18" t="e">
        <f>D26/F26</f>
        <v>#DIV/0!</v>
      </c>
      <c r="N26" s="18" t="e">
        <f t="shared" si="12"/>
        <v>#DIV/0!</v>
      </c>
    </row>
    <row r="27" spans="1:22">
      <c r="A27" s="72" t="s">
        <v>21</v>
      </c>
      <c r="B27" s="72"/>
      <c r="C27" s="73"/>
      <c r="D27" s="20">
        <f t="shared" ref="D27:H27" si="16">SUM(D26:D26)</f>
        <v>0</v>
      </c>
      <c r="E27" s="20">
        <f t="shared" si="16"/>
        <v>0</v>
      </c>
      <c r="F27" s="20">
        <f t="shared" si="16"/>
        <v>0</v>
      </c>
      <c r="G27" s="20">
        <f t="shared" si="16"/>
        <v>0</v>
      </c>
      <c r="H27" s="20">
        <f t="shared" si="16"/>
        <v>0</v>
      </c>
      <c r="I27" s="20">
        <f>F27/J$5</f>
        <v>0</v>
      </c>
      <c r="J27" s="20" t="e">
        <f>F27/E27</f>
        <v>#DIV/0!</v>
      </c>
      <c r="K27" s="20">
        <f t="shared" ref="K27" si="17">H27/I$5</f>
        <v>0</v>
      </c>
      <c r="L27" s="20" t="e">
        <f>H27/G27</f>
        <v>#DIV/0!</v>
      </c>
      <c r="M27" s="20" t="e">
        <f>D27/F27</f>
        <v>#DIV/0!</v>
      </c>
      <c r="N27" s="20" t="e">
        <f t="shared" si="12"/>
        <v>#DIV/0!</v>
      </c>
    </row>
    <row r="28" spans="1:22" s="4" customForma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s="1" customFormat="1">
      <c r="A29" s="20" t="s">
        <v>134</v>
      </c>
      <c r="B29" s="20">
        <v>16311</v>
      </c>
      <c r="C29" s="20" t="s">
        <v>135</v>
      </c>
      <c r="D29" s="7"/>
      <c r="E29" s="6"/>
      <c r="F29" s="6"/>
      <c r="G29" s="11"/>
      <c r="H29" s="11"/>
      <c r="I29" s="28"/>
      <c r="J29" s="29"/>
    </row>
    <row r="30" spans="1:22" s="4" customFormat="1">
      <c r="A30" s="1"/>
      <c r="B30" s="1"/>
      <c r="C30" s="1"/>
      <c r="D30" s="1"/>
    </row>
  </sheetData>
  <mergeCells count="16">
    <mergeCell ref="A18:B18"/>
    <mergeCell ref="A22:B22"/>
    <mergeCell ref="A24:D24"/>
    <mergeCell ref="A25:B25"/>
    <mergeCell ref="A27:C27"/>
    <mergeCell ref="A1:J1"/>
    <mergeCell ref="C3:E3"/>
    <mergeCell ref="F3:H3"/>
    <mergeCell ref="A7:L7"/>
    <mergeCell ref="A13:B13"/>
    <mergeCell ref="A3:A4"/>
    <mergeCell ref="B3:B4"/>
    <mergeCell ref="I3:I4"/>
    <mergeCell ref="J3:J4"/>
    <mergeCell ref="K3:K4"/>
    <mergeCell ref="L3:L4"/>
  </mergeCells>
  <phoneticPr fontId="4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厂家返利</vt:lpstr>
      <vt:lpstr>月度市场部计划</vt:lpstr>
      <vt:lpstr>月度市场部总结</vt:lpstr>
    </vt:vector>
  </TitlesOfParts>
  <Company>微软用户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</dc:creator>
  <cp:lastModifiedBy>Administrator</cp:lastModifiedBy>
  <dcterms:created xsi:type="dcterms:W3CDTF">2015-01-27T01:23:00Z</dcterms:created>
  <dcterms:modified xsi:type="dcterms:W3CDTF">2017-03-20T09:09:32Z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