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autoCompressPictures="0"/>
  <bookViews>
    <workbookView xWindow="0" yWindow="0" windowWidth="20490" windowHeight="7710" tabRatio="745" firstSheet="2" activeTab="2"/>
  </bookViews>
  <sheets>
    <sheet name="资金预算" sheetId="1" state="hidden" r:id="rId1"/>
    <sheet name="汇总" sheetId="12" state="hidden" r:id="rId2"/>
    <sheet name="活动执行费用明细" sheetId="13" r:id="rId3"/>
  </sheets>
  <calcPr calcId="144525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" i="13" l="1"/>
  <c r="A28" i="12"/>
  <c r="A25" i="12"/>
  <c r="A21" i="12"/>
  <c r="A17" i="12"/>
  <c r="A14" i="12"/>
  <c r="E36" i="12"/>
  <c r="C36" i="12"/>
  <c r="E35" i="12"/>
  <c r="E33" i="12"/>
  <c r="E24" i="12"/>
  <c r="C33" i="12"/>
  <c r="E12" i="12"/>
  <c r="E27" i="12"/>
  <c r="E28" i="12"/>
  <c r="E29" i="12" s="1"/>
  <c r="E30" i="12" s="1"/>
  <c r="E11" i="12"/>
  <c r="E19" i="12"/>
  <c r="E21" i="12" s="1"/>
  <c r="E7" i="12"/>
  <c r="E13" i="12"/>
  <c r="E23" i="12"/>
  <c r="E25" i="12"/>
  <c r="E8" i="12"/>
  <c r="E6" i="12"/>
  <c r="E9" i="12" s="1"/>
  <c r="E20" i="12"/>
  <c r="E34" i="12"/>
  <c r="E37" i="12"/>
  <c r="E16" i="12"/>
  <c r="E17" i="12" s="1"/>
  <c r="C35" i="12"/>
  <c r="E14" i="12"/>
  <c r="E38" i="12"/>
  <c r="C34" i="12"/>
  <c r="C37" i="12"/>
  <c r="C38" i="12" s="1"/>
  <c r="F38" i="12" s="1"/>
  <c r="C24" i="12"/>
  <c r="C8" i="12"/>
  <c r="C7" i="12"/>
  <c r="C27" i="12"/>
  <c r="C28" i="12" s="1"/>
  <c r="C29" i="12" s="1"/>
  <c r="C30" i="12" s="1"/>
  <c r="C23" i="12"/>
  <c r="C25" i="12" s="1"/>
  <c r="C16" i="12"/>
  <c r="C6" i="12"/>
  <c r="C9" i="12" s="1"/>
  <c r="C20" i="12"/>
  <c r="C19" i="12"/>
  <c r="C21" i="12" s="1"/>
  <c r="C12" i="12"/>
  <c r="C11" i="12"/>
  <c r="C13" i="12"/>
  <c r="C14" i="12"/>
  <c r="C17" i="12"/>
</calcChain>
</file>

<file path=xl/sharedStrings.xml><?xml version="1.0" encoding="utf-8"?>
<sst xmlns="http://schemas.openxmlformats.org/spreadsheetml/2006/main" count="221" uniqueCount="212">
  <si>
    <t>上海云指广告有限公司2011年年度运营费用预算汇总表</t>
  </si>
  <si>
    <t>项目/月份/季度/年度</t>
  </si>
  <si>
    <t xml:space="preserve"> 1月</t>
  </si>
  <si>
    <t>2月</t>
  </si>
  <si>
    <t xml:space="preserve"> 3月</t>
  </si>
  <si>
    <t>第一季</t>
  </si>
  <si>
    <t xml:space="preserve"> 4月</t>
  </si>
  <si>
    <t xml:space="preserve">    5月</t>
  </si>
  <si>
    <t xml:space="preserve">    6月</t>
  </si>
  <si>
    <t>第二季</t>
  </si>
  <si>
    <t>上半年</t>
  </si>
  <si>
    <t xml:space="preserve">  7月</t>
  </si>
  <si>
    <t xml:space="preserve"> 8月</t>
  </si>
  <si>
    <t xml:space="preserve"> 9月</t>
  </si>
  <si>
    <t>第三季</t>
  </si>
  <si>
    <t xml:space="preserve">  10月</t>
  </si>
  <si>
    <t xml:space="preserve">  11月</t>
  </si>
  <si>
    <t xml:space="preserve">  12月</t>
  </si>
  <si>
    <t>第四季</t>
  </si>
  <si>
    <t>下半年</t>
  </si>
  <si>
    <t xml:space="preserve">  全年</t>
  </si>
  <si>
    <t xml:space="preserve">  检查计算</t>
  </si>
  <si>
    <t>一、差旅费</t>
  </si>
  <si>
    <t xml:space="preserve">   1、差旅交通费（包括机票款）</t>
  </si>
  <si>
    <t xml:space="preserve">   2、差旅住宿费</t>
  </si>
  <si>
    <t xml:space="preserve">   3、差旅餐费</t>
  </si>
  <si>
    <r>
      <rPr>
        <b/>
        <sz val="9"/>
        <rFont val="宋体"/>
        <family val="3"/>
        <charset val="134"/>
      </rPr>
      <t xml:space="preserve">   4</t>
    </r>
    <r>
      <rPr>
        <b/>
        <sz val="9"/>
        <rFont val="宋体"/>
        <family val="3"/>
        <charset val="134"/>
      </rPr>
      <t>、差旅补助费</t>
    </r>
  </si>
  <si>
    <t>二、餐费</t>
  </si>
  <si>
    <t xml:space="preserve">   1、误餐费（加班员工餐费）</t>
  </si>
  <si>
    <t xml:space="preserve">   2、招待费（餐费）</t>
  </si>
  <si>
    <t>三、业务招待费（礼品等）</t>
  </si>
  <si>
    <t>四、固定资产配置添购费</t>
  </si>
  <si>
    <t xml:space="preserve">   1、打印机</t>
  </si>
  <si>
    <t xml:space="preserve">   2、笔记本电脑</t>
  </si>
  <si>
    <t xml:space="preserve">   3、台式电脑</t>
  </si>
  <si>
    <t xml:space="preserve">   4、传真机</t>
  </si>
  <si>
    <t xml:space="preserve">   5、其他（移动存储器和刻录设备、扫描仪、数码相机）</t>
  </si>
  <si>
    <t>五、固定资产维护及修理费</t>
  </si>
  <si>
    <t>六、租赁费</t>
  </si>
  <si>
    <t xml:space="preserve">   1、办公室租赁费</t>
  </si>
  <si>
    <t xml:space="preserve">   2、物业费</t>
  </si>
  <si>
    <t xml:space="preserve">   3、宿舍租赁费</t>
  </si>
  <si>
    <t xml:space="preserve">   4、仓库租赁费</t>
  </si>
  <si>
    <t>七、水费</t>
  </si>
  <si>
    <t xml:space="preserve">   1、办公室水费</t>
  </si>
  <si>
    <t xml:space="preserve">   2、宿舍水费</t>
  </si>
  <si>
    <t>八、电费</t>
  </si>
  <si>
    <t xml:space="preserve">   1、办公室电费</t>
  </si>
  <si>
    <t xml:space="preserve">   2、宿舍电费</t>
  </si>
  <si>
    <t>九、电话费</t>
  </si>
  <si>
    <t xml:space="preserve">   1、办公室电话费</t>
  </si>
  <si>
    <t xml:space="preserve">   2、员工电话费</t>
  </si>
  <si>
    <t>十、宽带费</t>
  </si>
  <si>
    <t xml:space="preserve">   1、办公室宽带费</t>
  </si>
  <si>
    <t xml:space="preserve">   2、宿舍宽带费</t>
  </si>
  <si>
    <t xml:space="preserve">   3、员工宽带费</t>
  </si>
  <si>
    <t>十一、书报杂志刊物</t>
  </si>
  <si>
    <t>十二、审计费</t>
  </si>
  <si>
    <t>十三、工商年检费</t>
  </si>
  <si>
    <t>十四、办公费用</t>
  </si>
  <si>
    <t xml:space="preserve">   1、办公用品</t>
  </si>
  <si>
    <t xml:space="preserve">   2、日用品</t>
  </si>
  <si>
    <t xml:space="preserve">   3、固定资产租赁及纸张耗材</t>
  </si>
  <si>
    <t>十五、快递费</t>
  </si>
  <si>
    <t>十六、车辆费用</t>
  </si>
  <si>
    <t xml:space="preserve">   1、车辆停车费</t>
  </si>
  <si>
    <t xml:space="preserve">   2、车辆加油费</t>
  </si>
  <si>
    <t xml:space="preserve">   3、车辆过路费</t>
  </si>
  <si>
    <t xml:space="preserve">   4、车辆修理费</t>
  </si>
  <si>
    <t xml:space="preserve">   5、车辆清洁费</t>
  </si>
  <si>
    <t xml:space="preserve">   6、车辆保险费</t>
  </si>
  <si>
    <t xml:space="preserve">   7、车辆行政罚款</t>
  </si>
  <si>
    <t>十七、招聘费</t>
  </si>
  <si>
    <t>十八、员工工资</t>
  </si>
  <si>
    <t>十九、社保</t>
  </si>
  <si>
    <t>二十、公积金</t>
  </si>
  <si>
    <t>二十一、外劳综合保险</t>
  </si>
  <si>
    <t>二十二、员工培训费</t>
  </si>
  <si>
    <t>二十三、福利费（旅游、体检等）</t>
  </si>
  <si>
    <t>二十四、部门员工活动经费</t>
  </si>
  <si>
    <t>二十五、装修与维修费</t>
  </si>
  <si>
    <t>二十六、会务费</t>
  </si>
  <si>
    <t>二十七、样品费</t>
  </si>
  <si>
    <t>二十八、总经办费用</t>
  </si>
  <si>
    <t>二十九、其它</t>
  </si>
  <si>
    <t xml:space="preserve">   1、营业税</t>
  </si>
  <si>
    <t xml:space="preserve">   2、返税（营业税）</t>
  </si>
  <si>
    <t xml:space="preserve">   3、文化事业费</t>
  </si>
  <si>
    <t xml:space="preserve">   4、城市建设维护费</t>
  </si>
  <si>
    <t xml:space="preserve">   5、河道管理费</t>
  </si>
  <si>
    <t xml:space="preserve">   6、二金</t>
  </si>
  <si>
    <t xml:space="preserve">   7、企业所得税</t>
  </si>
  <si>
    <t xml:space="preserve">   8、返税（企业所得税）</t>
  </si>
  <si>
    <t>三十、银行回单箱年费</t>
  </si>
  <si>
    <t>三十一、手续费</t>
  </si>
  <si>
    <t>三十二、滞纳金</t>
  </si>
  <si>
    <t>总计</t>
  </si>
  <si>
    <t>数量</t>
  </si>
  <si>
    <t>单位</t>
  </si>
  <si>
    <t>项目名称</t>
  </si>
  <si>
    <t>项目描述</t>
  </si>
  <si>
    <t>金额</t>
    <phoneticPr fontId="19" type="noConversion"/>
  </si>
  <si>
    <t>执行人员工资</t>
  </si>
  <si>
    <t>第三方人员费用</t>
    <phoneticPr fontId="13" type="noConversion"/>
  </si>
  <si>
    <t>签到&amp;自驾培训&amp;车辆检测维护</t>
    <phoneticPr fontId="13" type="noConversion"/>
  </si>
  <si>
    <t>搭建布置</t>
    <phoneticPr fontId="1" type="noConversion"/>
  </si>
  <si>
    <t>物料采购</t>
    <phoneticPr fontId="1" type="noConversion"/>
  </si>
  <si>
    <t>车辆检测、车辆清洁、自驾保险</t>
    <phoneticPr fontId="1" type="noConversion"/>
  </si>
  <si>
    <t>签到及自驾培训搭建布置及物料制作</t>
    <phoneticPr fontId="1" type="noConversion"/>
  </si>
  <si>
    <t>搭建制作</t>
    <phoneticPr fontId="1" type="noConversion"/>
  </si>
  <si>
    <t>活动小物料订制采购</t>
    <phoneticPr fontId="1" type="noConversion"/>
  </si>
  <si>
    <t>寻宝游戏搭建布置及物料制作</t>
    <phoneticPr fontId="1" type="noConversion"/>
  </si>
  <si>
    <t>代垫费用</t>
    <phoneticPr fontId="1" type="noConversion"/>
  </si>
  <si>
    <t>自驾保险、景点门票、过路费、游戏奖金</t>
    <phoneticPr fontId="1" type="noConversion"/>
  </si>
  <si>
    <t>车手、摄影摄像、PG、PB、导游</t>
    <phoneticPr fontId="1" type="noConversion"/>
  </si>
  <si>
    <t>第三方人员工资及补贴</t>
    <phoneticPr fontId="1" type="noConversion"/>
  </si>
  <si>
    <t>执行人员差旅</t>
    <phoneticPr fontId="1" type="noConversion"/>
  </si>
  <si>
    <t>执行人员差旅&amp;搭建人工&amp;运输</t>
    <phoneticPr fontId="1" type="noConversion"/>
  </si>
  <si>
    <t>搭建人工&amp;运输</t>
    <phoneticPr fontId="1" type="noConversion"/>
  </si>
  <si>
    <t>搭建人工、物料运输</t>
    <phoneticPr fontId="1" type="noConversion"/>
  </si>
  <si>
    <t>执行人员交通、住宿、用餐</t>
    <phoneticPr fontId="1" type="noConversion"/>
  </si>
  <si>
    <t>嘉宾住宿餐饮&amp;用车补贴&amp;场地费用</t>
    <phoneticPr fontId="1" type="noConversion"/>
  </si>
  <si>
    <t>嘉宾住宿餐饮</t>
    <phoneticPr fontId="1" type="noConversion"/>
  </si>
  <si>
    <t>用车补贴</t>
    <phoneticPr fontId="1" type="noConversion"/>
  </si>
  <si>
    <t>执行人员工资</t>
    <phoneticPr fontId="1" type="noConversion"/>
  </si>
  <si>
    <t>准备期7天，踩点2天，活动期3天</t>
  </si>
  <si>
    <t>单场总计</t>
    <phoneticPr fontId="1" type="noConversion"/>
  </si>
  <si>
    <t>前期推文撰写</t>
    <phoneticPr fontId="1" type="noConversion"/>
  </si>
  <si>
    <t>后期论坛传播</t>
    <phoneticPr fontId="1" type="noConversion"/>
  </si>
  <si>
    <t>前期推文撰写开发</t>
    <phoneticPr fontId="1" type="noConversion"/>
  </si>
  <si>
    <t>寻宝互动H5</t>
    <phoneticPr fontId="1" type="noConversion"/>
  </si>
  <si>
    <t>寻宝互动H5开发维护</t>
    <phoneticPr fontId="1" type="noConversion"/>
  </si>
  <si>
    <t>活动后期论坛精华贴、扩散贴撰写发布</t>
    <phoneticPr fontId="1" type="noConversion"/>
  </si>
  <si>
    <t>后期微信KOL头条发文</t>
    <phoneticPr fontId="1" type="noConversion"/>
  </si>
  <si>
    <t>活动后期微信KOL头条发文</t>
    <phoneticPr fontId="1" type="noConversion"/>
  </si>
  <si>
    <t>线上&amp;软体部分</t>
    <phoneticPr fontId="1" type="noConversion"/>
  </si>
  <si>
    <t>热爱季落地执行部分</t>
    <phoneticPr fontId="1" type="noConversion"/>
  </si>
  <si>
    <t>4、6、7、8区域  4场执行 合计</t>
    <phoneticPr fontId="1" type="noConversion"/>
  </si>
  <si>
    <t>热爱季活动  总计</t>
    <phoneticPr fontId="1" type="noConversion"/>
  </si>
  <si>
    <t>线上&amp;软体部分 合计</t>
    <phoneticPr fontId="1" type="noConversion"/>
  </si>
  <si>
    <t>税后利润率</t>
    <phoneticPr fontId="1" type="noConversion"/>
  </si>
  <si>
    <t>签到&amp;自驾培训&amp;车辆检测维护</t>
    <phoneticPr fontId="13" type="noConversion"/>
  </si>
  <si>
    <t>签到&amp;自驾培训&amp;车辆检测维护 合计</t>
    <phoneticPr fontId="1" type="noConversion"/>
  </si>
  <si>
    <t>景点游玩&amp;徒步寻宝</t>
    <phoneticPr fontId="13" type="noConversion"/>
  </si>
  <si>
    <t>成本金额</t>
    <phoneticPr fontId="1" type="noConversion"/>
  </si>
  <si>
    <t>名称</t>
  </si>
  <si>
    <t>制作尺寸规格</t>
    <phoneticPr fontId="1" type="noConversion"/>
  </si>
  <si>
    <t>单价</t>
  </si>
  <si>
    <t>小计</t>
  </si>
  <si>
    <t>项目</t>
    <phoneticPr fontId="13" type="noConversion"/>
  </si>
  <si>
    <t>合计</t>
    <phoneticPr fontId="13" type="noConversion"/>
  </si>
  <si>
    <t>制作工艺或详细描述</t>
    <phoneticPr fontId="13" type="noConversion"/>
  </si>
  <si>
    <t>类别</t>
    <phoneticPr fontId="13" type="noConversion"/>
  </si>
  <si>
    <t>人员</t>
    <phoneticPr fontId="13" type="noConversion"/>
  </si>
  <si>
    <t>租赁设备</t>
    <phoneticPr fontId="13" type="noConversion"/>
  </si>
  <si>
    <t>套</t>
    <phoneticPr fontId="1" type="noConversion"/>
  </si>
  <si>
    <t>人</t>
    <phoneticPr fontId="1" type="noConversion"/>
  </si>
  <si>
    <t>制作类</t>
    <phoneticPr fontId="13" type="noConversion"/>
  </si>
  <si>
    <t>互动礼</t>
    <phoneticPr fontId="13" type="noConversion"/>
  </si>
  <si>
    <t>个</t>
    <phoneticPr fontId="13" type="noConversion"/>
  </si>
  <si>
    <t>活动执行费用共计</t>
    <phoneticPr fontId="13" type="noConversion"/>
  </si>
  <si>
    <t>线下</t>
    <phoneticPr fontId="13" type="noConversion"/>
  </si>
  <si>
    <t>小蜜蜂</t>
    <phoneticPr fontId="1" type="noConversion"/>
  </si>
  <si>
    <t>地毯</t>
    <phoneticPr fontId="1" type="noConversion"/>
  </si>
  <si>
    <t>洽谈桌</t>
    <phoneticPr fontId="13" type="noConversion"/>
  </si>
  <si>
    <t>桌椅</t>
    <phoneticPr fontId="13" type="noConversion"/>
  </si>
  <si>
    <t>签到台</t>
    <phoneticPr fontId="1" type="noConversion"/>
  </si>
  <si>
    <t>张</t>
    <phoneticPr fontId="1" type="noConversion"/>
  </si>
  <si>
    <t>DM单页</t>
  </si>
  <si>
    <t>铜版纸印刷</t>
    <phoneticPr fontId="13" type="noConversion"/>
  </si>
  <si>
    <t>A4</t>
    <phoneticPr fontId="1" type="noConversion"/>
  </si>
  <si>
    <t>运营类</t>
    <phoneticPr fontId="13" type="noConversion"/>
  </si>
  <si>
    <t>餐费</t>
    <phoneticPr fontId="13" type="noConversion"/>
  </si>
  <si>
    <t>礼品类</t>
    <phoneticPr fontId="13" type="noConversion"/>
  </si>
  <si>
    <t>人</t>
    <phoneticPr fontId="13" type="noConversion"/>
  </si>
  <si>
    <t>工作人员餐费4人/天</t>
    <phoneticPr fontId="13" type="noConversion"/>
  </si>
  <si>
    <t>场地</t>
    <phoneticPr fontId="13" type="noConversion"/>
  </si>
  <si>
    <t>场地费</t>
    <phoneticPr fontId="13" type="noConversion"/>
  </si>
  <si>
    <t>2台车</t>
    <phoneticPr fontId="13" type="noConversion"/>
  </si>
  <si>
    <t>次</t>
    <phoneticPr fontId="13" type="noConversion"/>
  </si>
  <si>
    <t>运输费</t>
    <phoneticPr fontId="13" type="noConversion"/>
  </si>
  <si>
    <t>物料运输</t>
    <phoneticPr fontId="13" type="noConversion"/>
  </si>
  <si>
    <t>灰色地毯封边</t>
    <phoneticPr fontId="13" type="noConversion"/>
  </si>
  <si>
    <t>氦气</t>
    <phoneticPr fontId="13" type="noConversion"/>
  </si>
  <si>
    <t>22.7L/瓶</t>
    <phoneticPr fontId="13" type="noConversion"/>
  </si>
  <si>
    <t>瓶</t>
    <phoneticPr fontId="13" type="noConversion"/>
  </si>
  <si>
    <t>停车费</t>
    <phoneticPr fontId="13" type="noConversion"/>
  </si>
  <si>
    <t>展车停车费</t>
    <phoneticPr fontId="13" type="noConversion"/>
  </si>
  <si>
    <t>台</t>
    <phoneticPr fontId="13" type="noConversion"/>
  </si>
  <si>
    <t>税费</t>
    <phoneticPr fontId="13" type="noConversion"/>
  </si>
  <si>
    <t>爱琴海广场巡展活动报价单</t>
    <phoneticPr fontId="13" type="noConversion"/>
  </si>
  <si>
    <t>供应商名称：</t>
    <phoneticPr fontId="13" type="noConversion"/>
  </si>
  <si>
    <t>两天</t>
    <phoneticPr fontId="13" type="noConversion"/>
  </si>
  <si>
    <t>单页发放（两天）</t>
    <phoneticPr fontId="13" type="noConversion"/>
  </si>
  <si>
    <t>双面（两块）</t>
    <phoneticPr fontId="13" type="noConversion"/>
  </si>
  <si>
    <t>水杯</t>
    <phoneticPr fontId="13" type="noConversion"/>
  </si>
  <si>
    <t>手拍</t>
    <phoneticPr fontId="13" type="noConversion"/>
  </si>
  <si>
    <t>风扇</t>
    <phoneticPr fontId="13" type="noConversion"/>
  </si>
  <si>
    <t>带有本店信息画面</t>
    <phoneticPr fontId="13" type="noConversion"/>
  </si>
  <si>
    <t>个</t>
    <phoneticPr fontId="13" type="noConversion"/>
  </si>
  <si>
    <t>个</t>
    <phoneticPr fontId="13" type="noConversion"/>
  </si>
  <si>
    <t>个</t>
    <phoneticPr fontId="13" type="noConversion"/>
  </si>
  <si>
    <t>桌花</t>
    <phoneticPr fontId="13" type="noConversion"/>
  </si>
  <si>
    <t>一个签到台、两个洽谈桌</t>
    <phoneticPr fontId="13" type="noConversion"/>
  </si>
  <si>
    <t>束</t>
    <phoneticPr fontId="13" type="noConversion"/>
  </si>
  <si>
    <t>鲜花以及花瓶</t>
    <phoneticPr fontId="13" type="noConversion"/>
  </si>
  <si>
    <t>活动地点：爱琴海</t>
    <phoneticPr fontId="13" type="noConversion"/>
  </si>
  <si>
    <t>块</t>
    <phoneticPr fontId="1" type="noConversion"/>
  </si>
  <si>
    <t>立牌</t>
    <phoneticPr fontId="13" type="noConversion"/>
  </si>
  <si>
    <t>3m*15m</t>
    <phoneticPr fontId="13" type="noConversion"/>
  </si>
  <si>
    <t>200cm*80cm</t>
    <phoneticPr fontId="13" type="noConversion"/>
  </si>
  <si>
    <t>气球带有本店信息画面</t>
    <phoneticPr fontId="1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</si>
</sst>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 * #,##0.00_ ;_ * \-#,##0.00_ ;_ * &quot;-&quot;??_ ;_ @_ "/>
    <numFmt numFmtId="176" formatCode="_ \¥* #,##0.00_ ;_ \¥* \-#,##0.00_ ;_ \¥* &quot;-&quot;??_ ;_ @_ "/>
    <numFmt numFmtId="177" formatCode="[$-409]mmm/yy;@"/>
    <numFmt numFmtId="178" formatCode="\¥#,##0.00_);[Red]\(\¥#,##0.00\)"/>
    <numFmt numFmtId="179" formatCode="0_);[Red]\(0\)"/>
    <numFmt numFmtId="180" formatCode="_-* #,##0_-;\-* #,##0_-;_-* &quot;-&quot;??_-;_-@_-"/>
    <numFmt numFmtId="181" formatCode="_ * #,##0_ ;_ * \-#,##0_ ;_ * &quot;-&quot;??_ ;_ @_ "/>
  </numFmts>
  <fonts count="32" x14ac:knownFonts="1">
    <font>
      <sz val="12"/>
      <name val="宋体"/>
      <charset val="134"/>
    </font>
    <font>
      <sz val="9"/>
      <name val="宋体"/>
      <family val="3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b/>
      <sz val="9"/>
      <name val="宋体"/>
      <family val="3"/>
      <charset val="134"/>
    </font>
    <font>
      <sz val="12"/>
      <name val="Times New Roman"/>
      <family val="1"/>
    </font>
    <font>
      <sz val="11"/>
      <color indexed="8"/>
      <name val="宋体"/>
      <family val="3"/>
      <charset val="134"/>
    </font>
    <font>
      <sz val="12"/>
      <color indexed="8"/>
      <name val="Arial"/>
      <family val="2"/>
    </font>
    <font>
      <u/>
      <sz val="12"/>
      <color indexed="12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b/>
      <sz val="8"/>
      <color theme="0"/>
      <name val="微软雅黑"/>
      <family val="2"/>
      <charset val="134"/>
    </font>
    <font>
      <b/>
      <sz val="8"/>
      <name val="微软雅黑"/>
      <family val="2"/>
      <charset val="134"/>
    </font>
    <font>
      <sz val="8"/>
      <name val="微软雅黑"/>
      <family val="2"/>
      <charset val="134"/>
    </font>
    <font>
      <sz val="10"/>
      <color indexed="9"/>
      <name val="微软雅黑"/>
      <family val="2"/>
      <charset val="134"/>
    </font>
    <font>
      <sz val="9"/>
      <name val="宋体"/>
      <family val="2"/>
      <charset val="134"/>
      <scheme val="minor"/>
    </font>
    <font>
      <sz val="8"/>
      <color indexed="9"/>
      <name val="微软雅黑"/>
      <family val="2"/>
      <charset val="134"/>
    </font>
    <font>
      <sz val="8"/>
      <color indexed="8"/>
      <name val="微软雅黑"/>
      <family val="2"/>
      <charset val="134"/>
    </font>
    <font>
      <b/>
      <sz val="8"/>
      <color indexed="8"/>
      <name val="微软雅黑"/>
      <family val="2"/>
      <charset val="134"/>
    </font>
    <font>
      <sz val="12"/>
      <name val="宋体"/>
      <family val="3"/>
      <charset val="134"/>
    </font>
    <font>
      <sz val="10"/>
      <name val="微软雅黑"/>
      <family val="2"/>
      <charset val="134"/>
    </font>
    <font>
      <b/>
      <u/>
      <sz val="9"/>
      <name val="微软雅黑"/>
      <family val="2"/>
      <charset val="134"/>
    </font>
    <font>
      <b/>
      <u/>
      <sz val="9"/>
      <color indexed="8"/>
      <name val="微软雅黑"/>
      <family val="2"/>
      <charset val="134"/>
    </font>
    <font>
      <b/>
      <u/>
      <sz val="10"/>
      <name val="微软雅黑"/>
      <family val="2"/>
      <charset val="134"/>
    </font>
    <font>
      <b/>
      <u/>
      <sz val="10"/>
      <color indexed="8"/>
      <name val="微软雅黑"/>
      <family val="2"/>
      <charset val="134"/>
    </font>
    <font>
      <sz val="11"/>
      <color theme="1"/>
      <name val="宋体"/>
      <family val="2"/>
      <scheme val="minor"/>
    </font>
    <font>
      <u/>
      <sz val="11"/>
      <color theme="10"/>
      <name val="宋体"/>
      <family val="2"/>
      <scheme val="minor"/>
    </font>
    <font>
      <b/>
      <sz val="10"/>
      <name val="微软雅黑"/>
      <family val="2"/>
      <charset val="134"/>
    </font>
  </fonts>
  <fills count="14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57">
    <xf numFmtId="177" fontId="0" fillId="0" borderId="0">
      <alignment vertical="center"/>
    </xf>
    <xf numFmtId="177" fontId="10" fillId="0" borderId="0"/>
    <xf numFmtId="177" fontId="10" fillId="0" borderId="0" applyBorder="0"/>
    <xf numFmtId="177" fontId="10" fillId="0" borderId="0"/>
    <xf numFmtId="177" fontId="10" fillId="0" borderId="0"/>
    <xf numFmtId="177" fontId="10" fillId="0" borderId="0"/>
    <xf numFmtId="177" fontId="6" fillId="0" borderId="0"/>
    <xf numFmtId="177" fontId="10" fillId="0" borderId="0"/>
    <xf numFmtId="177" fontId="10" fillId="0" borderId="0" applyBorder="0"/>
    <xf numFmtId="177" fontId="10" fillId="0" borderId="0"/>
    <xf numFmtId="177" fontId="10" fillId="0" borderId="0"/>
    <xf numFmtId="177" fontId="10" fillId="0" borderId="0"/>
    <xf numFmtId="177" fontId="10" fillId="0" borderId="0" applyProtection="0"/>
    <xf numFmtId="177" fontId="10" fillId="0" borderId="0"/>
    <xf numFmtId="177" fontId="10" fillId="0" borderId="0" applyBorder="0"/>
    <xf numFmtId="177" fontId="10" fillId="0" borderId="0"/>
    <xf numFmtId="177" fontId="8" fillId="0" borderId="0">
      <alignment vertical="center"/>
    </xf>
    <xf numFmtId="177" fontId="10" fillId="0" borderId="0"/>
    <xf numFmtId="177" fontId="10" fillId="0" borderId="0" applyNumberFormat="0" applyFill="0" applyBorder="0" applyAlignment="0" applyProtection="0"/>
    <xf numFmtId="177" fontId="10" fillId="0" borderId="0"/>
    <xf numFmtId="177" fontId="10" fillId="0" borderId="0"/>
    <xf numFmtId="177" fontId="10" fillId="0" borderId="0"/>
    <xf numFmtId="177" fontId="7" fillId="0" borderId="0">
      <alignment vertical="center"/>
    </xf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10" fillId="0" borderId="0"/>
    <xf numFmtId="177" fontId="9" fillId="0" borderId="0" applyNumberFormat="0" applyFill="0" applyBorder="0" applyAlignment="0" applyProtection="0">
      <alignment vertical="top"/>
      <protection locked="0"/>
    </xf>
    <xf numFmtId="176" fontId="10" fillId="0" borderId="0" applyFont="0" applyFill="0" applyBorder="0" applyAlignment="0" applyProtection="0"/>
    <xf numFmtId="176" fontId="10" fillId="0" borderId="0" applyFont="0" applyFill="0" applyBorder="0" applyAlignment="0" applyProtection="0"/>
    <xf numFmtId="177" fontId="6" fillId="0" borderId="0"/>
    <xf numFmtId="177" fontId="12" fillId="0" borderId="0"/>
    <xf numFmtId="177" fontId="10" fillId="0" borderId="0"/>
    <xf numFmtId="177" fontId="14" fillId="0" borderId="0">
      <alignment vertical="center"/>
    </xf>
    <xf numFmtId="43" fontId="14" fillId="0" borderId="0" applyFont="0" applyFill="0" applyBorder="0" applyAlignment="0" applyProtection="0">
      <alignment vertical="center"/>
    </xf>
    <xf numFmtId="177" fontId="14" fillId="0" borderId="0">
      <alignment vertical="center"/>
    </xf>
    <xf numFmtId="177" fontId="7" fillId="0" borderId="0">
      <alignment vertical="center"/>
    </xf>
    <xf numFmtId="9" fontId="23" fillId="0" borderId="0" applyFont="0" applyFill="0" applyBorder="0" applyAlignment="0" applyProtection="0">
      <alignment vertical="center"/>
    </xf>
    <xf numFmtId="177" fontId="29" fillId="0" borderId="0"/>
    <xf numFmtId="177" fontId="30" fillId="0" borderId="0" applyNumberFormat="0" applyFill="0" applyBorder="0" applyAlignment="0" applyProtection="0"/>
    <xf numFmtId="43" fontId="7" fillId="0" borderId="0" applyFont="0" applyFill="0" applyBorder="0" applyAlignment="0" applyProtection="0">
      <alignment vertical="center"/>
    </xf>
    <xf numFmtId="181" fontId="10" fillId="0" borderId="0" applyFont="0" applyFill="0" applyBorder="0" applyAlignment="0" applyProtection="0">
      <alignment vertical="center"/>
    </xf>
  </cellStyleXfs>
  <cellXfs count="87">
    <xf numFmtId="177" fontId="0" fillId="0" borderId="0" xfId="0" applyAlignment="1">
      <alignment vertical="center"/>
    </xf>
    <xf numFmtId="177" fontId="1" fillId="0" borderId="0" xfId="3" applyFont="1" applyAlignment="1">
      <alignment horizontal="center" vertical="center"/>
    </xf>
    <xf numFmtId="40" fontId="2" fillId="0" borderId="0" xfId="3" applyNumberFormat="1" applyFont="1" applyAlignment="1">
      <alignment vertical="center"/>
    </xf>
    <xf numFmtId="177" fontId="2" fillId="0" borderId="0" xfId="3" applyFont="1" applyAlignment="1">
      <alignment vertical="center"/>
    </xf>
    <xf numFmtId="40" fontId="1" fillId="0" borderId="0" xfId="3" applyNumberFormat="1" applyFont="1" applyAlignment="1">
      <alignment vertical="center"/>
    </xf>
    <xf numFmtId="177" fontId="5" fillId="3" borderId="1" xfId="3" applyFont="1" applyFill="1" applyBorder="1" applyAlignment="1">
      <alignment horizontal="center" vertical="center"/>
    </xf>
    <xf numFmtId="40" fontId="5" fillId="3" borderId="1" xfId="3" applyNumberFormat="1" applyFont="1" applyFill="1" applyBorder="1" applyAlignment="1">
      <alignment horizontal="center" vertical="center"/>
    </xf>
    <xf numFmtId="40" fontId="5" fillId="3" borderId="1" xfId="3" applyNumberFormat="1" applyFont="1" applyFill="1" applyBorder="1" applyAlignment="1">
      <alignment vertical="center"/>
    </xf>
    <xf numFmtId="177" fontId="5" fillId="0" borderId="1" xfId="3" applyFont="1" applyBorder="1" applyAlignment="1">
      <alignment vertical="center"/>
    </xf>
    <xf numFmtId="40" fontId="1" fillId="0" borderId="1" xfId="3" applyNumberFormat="1" applyFont="1" applyBorder="1" applyAlignment="1">
      <alignment vertical="center"/>
    </xf>
    <xf numFmtId="40" fontId="5" fillId="0" borderId="1" xfId="3" applyNumberFormat="1" applyFont="1" applyBorder="1" applyAlignment="1">
      <alignment vertical="center"/>
    </xf>
    <xf numFmtId="177" fontId="5" fillId="0" borderId="1" xfId="3" applyFont="1" applyBorder="1" applyAlignment="1">
      <alignment horizontal="left" vertical="center"/>
    </xf>
    <xf numFmtId="177" fontId="5" fillId="2" borderId="2" xfId="3" applyFont="1" applyFill="1" applyBorder="1" applyAlignment="1">
      <alignment horizontal="left" vertical="center"/>
    </xf>
    <xf numFmtId="40" fontId="1" fillId="2" borderId="3" xfId="3" applyNumberFormat="1" applyFont="1" applyFill="1" applyBorder="1" applyAlignment="1">
      <alignment vertical="center"/>
    </xf>
    <xf numFmtId="177" fontId="18" fillId="7" borderId="1" xfId="0" applyNumberFormat="1" applyFont="1" applyFill="1" applyBorder="1" applyAlignment="1">
      <alignment vertical="center"/>
    </xf>
    <xf numFmtId="177" fontId="20" fillId="4" borderId="4" xfId="0" applyNumberFormat="1" applyFont="1" applyFill="1" applyBorder="1" applyAlignment="1">
      <alignment horizontal="center" vertical="center"/>
    </xf>
    <xf numFmtId="177" fontId="20" fillId="4" borderId="5" xfId="0" applyNumberFormat="1" applyFont="1" applyFill="1" applyBorder="1" applyAlignment="1">
      <alignment horizontal="center" vertical="center"/>
    </xf>
    <xf numFmtId="178" fontId="20" fillId="4" borderId="5" xfId="0" applyNumberFormat="1" applyFont="1" applyFill="1" applyBorder="1" applyAlignment="1">
      <alignment horizontal="center" vertical="center"/>
    </xf>
    <xf numFmtId="177" fontId="17" fillId="0" borderId="1" xfId="0" applyNumberFormat="1" applyFont="1" applyFill="1" applyBorder="1" applyAlignment="1">
      <alignment horizontal="center" vertical="center"/>
    </xf>
    <xf numFmtId="177" fontId="17" fillId="0" borderId="6" xfId="0" applyNumberFormat="1" applyFont="1" applyFill="1" applyBorder="1" applyAlignment="1">
      <alignment horizontal="center" vertical="center"/>
    </xf>
    <xf numFmtId="177" fontId="0" fillId="9" borderId="0" xfId="0" applyFill="1" applyAlignment="1">
      <alignment vertical="center"/>
    </xf>
    <xf numFmtId="177" fontId="18" fillId="9" borderId="1" xfId="0" applyNumberFormat="1" applyFont="1" applyFill="1" applyBorder="1" applyAlignment="1">
      <alignment vertical="center"/>
    </xf>
    <xf numFmtId="178" fontId="17" fillId="9" borderId="5" xfId="0" applyNumberFormat="1" applyFont="1" applyFill="1" applyBorder="1" applyAlignment="1">
      <alignment horizontal="center" vertical="center"/>
    </xf>
    <xf numFmtId="9" fontId="0" fillId="9" borderId="0" xfId="52" applyFont="1" applyFill="1" applyAlignment="1">
      <alignment horizontal="center" vertical="center"/>
    </xf>
    <xf numFmtId="177" fontId="15" fillId="6" borderId="1" xfId="48" applyFont="1" applyFill="1" applyBorder="1" applyAlignment="1">
      <alignment horizontal="left" vertical="center" readingOrder="1"/>
    </xf>
    <xf numFmtId="178" fontId="21" fillId="0" borderId="1" xfId="0" applyNumberFormat="1" applyFont="1" applyFill="1" applyBorder="1" applyAlignment="1">
      <alignment vertical="center"/>
    </xf>
    <xf numFmtId="178" fontId="22" fillId="8" borderId="1" xfId="0" applyNumberFormat="1" applyFont="1" applyFill="1" applyBorder="1" applyAlignment="1">
      <alignment vertical="center"/>
    </xf>
    <xf numFmtId="178" fontId="22" fillId="5" borderId="1" xfId="0" applyNumberFormat="1" applyFont="1" applyFill="1" applyBorder="1" applyAlignment="1">
      <alignment vertical="center"/>
    </xf>
    <xf numFmtId="177" fontId="24" fillId="9" borderId="0" xfId="0" applyFont="1" applyFill="1" applyAlignment="1">
      <alignment vertical="center"/>
    </xf>
    <xf numFmtId="178" fontId="21" fillId="9" borderId="1" xfId="0" applyNumberFormat="1" applyFont="1" applyFill="1" applyBorder="1" applyAlignment="1">
      <alignment vertical="center"/>
    </xf>
    <xf numFmtId="178" fontId="22" fillId="9" borderId="1" xfId="0" applyNumberFormat="1" applyFont="1" applyFill="1" applyBorder="1" applyAlignment="1">
      <alignment vertical="center"/>
    </xf>
    <xf numFmtId="178" fontId="26" fillId="11" borderId="1" xfId="0" applyNumberFormat="1" applyFont="1" applyFill="1" applyBorder="1" applyAlignment="1">
      <alignment vertical="center"/>
    </xf>
    <xf numFmtId="178" fontId="28" fillId="10" borderId="1" xfId="0" applyNumberFormat="1" applyFont="1" applyFill="1" applyBorder="1" applyAlignment="1">
      <alignment vertical="center"/>
    </xf>
    <xf numFmtId="180" fontId="31" fillId="12" borderId="1" xfId="55" applyNumberFormat="1" applyFont="1" applyFill="1" applyBorder="1" applyAlignment="1">
      <alignment horizontal="center" vertical="center" wrapText="1"/>
    </xf>
    <xf numFmtId="181" fontId="31" fillId="12" borderId="1" xfId="55" applyNumberFormat="1" applyFont="1" applyFill="1" applyBorder="1" applyAlignment="1">
      <alignment horizontal="center" vertical="center" wrapText="1"/>
    </xf>
    <xf numFmtId="180" fontId="24" fillId="0" borderId="1" xfId="55" applyNumberFormat="1" applyFont="1" applyFill="1" applyBorder="1" applyAlignment="1">
      <alignment horizontal="center" vertical="center" wrapText="1"/>
    </xf>
    <xf numFmtId="1" fontId="24" fillId="0" borderId="1" xfId="47" applyNumberFormat="1" applyFont="1" applyFill="1" applyBorder="1" applyAlignment="1">
      <alignment horizontal="center" vertical="center"/>
    </xf>
    <xf numFmtId="180" fontId="31" fillId="12" borderId="1" xfId="55" applyNumberFormat="1" applyFont="1" applyFill="1" applyBorder="1" applyAlignment="1">
      <alignment horizontal="left" vertical="center" wrapText="1" readingOrder="1"/>
    </xf>
    <xf numFmtId="181" fontId="24" fillId="0" borderId="1" xfId="56" applyNumberFormat="1" applyFont="1" applyFill="1" applyBorder="1" applyAlignment="1">
      <alignment horizontal="left" vertical="center" wrapText="1" readingOrder="1"/>
    </xf>
    <xf numFmtId="181" fontId="24" fillId="13" borderId="1" xfId="56" applyNumberFormat="1" applyFont="1" applyFill="1" applyBorder="1" applyAlignment="1">
      <alignment horizontal="left" vertical="center" wrapText="1" readingOrder="1"/>
    </xf>
    <xf numFmtId="177" fontId="24" fillId="0" borderId="0" xfId="0" applyFont="1" applyFill="1" applyAlignment="1">
      <alignment horizontal="center" vertical="center" readingOrder="1"/>
    </xf>
    <xf numFmtId="177" fontId="24" fillId="0" borderId="1" xfId="0" applyFont="1" applyFill="1" applyBorder="1" applyAlignment="1">
      <alignment horizontal="left" vertical="center" readingOrder="1"/>
    </xf>
    <xf numFmtId="179" fontId="24" fillId="0" borderId="1" xfId="0" applyNumberFormat="1" applyFont="1" applyFill="1" applyBorder="1" applyAlignment="1">
      <alignment horizontal="center" vertical="center" readingOrder="1"/>
    </xf>
    <xf numFmtId="177" fontId="24" fillId="0" borderId="0" xfId="0" applyFont="1" applyFill="1" applyAlignment="1">
      <alignment horizontal="left" vertical="center" readingOrder="1"/>
    </xf>
    <xf numFmtId="179" fontId="24" fillId="0" borderId="0" xfId="0" applyNumberFormat="1" applyFont="1" applyFill="1" applyAlignment="1">
      <alignment horizontal="center" vertical="center" readingOrder="1"/>
    </xf>
    <xf numFmtId="43" fontId="24" fillId="0" borderId="0" xfId="0" applyNumberFormat="1" applyFont="1" applyFill="1" applyAlignment="1">
      <alignment horizontal="right" vertical="center" readingOrder="1"/>
    </xf>
    <xf numFmtId="177" fontId="24" fillId="0" borderId="0" xfId="0" applyNumberFormat="1" applyFont="1" applyFill="1" applyAlignment="1">
      <alignment horizontal="center" vertical="center" readingOrder="1"/>
    </xf>
    <xf numFmtId="177" fontId="24" fillId="0" borderId="1" xfId="0" applyFont="1" applyFill="1" applyBorder="1" applyAlignment="1">
      <alignment horizontal="center" vertical="center" readingOrder="1"/>
    </xf>
    <xf numFmtId="0" fontId="24" fillId="0" borderId="1" xfId="55" applyNumberFormat="1" applyFont="1" applyFill="1" applyBorder="1" applyAlignment="1">
      <alignment horizontal="center" vertical="center" wrapText="1"/>
    </xf>
    <xf numFmtId="0" fontId="24" fillId="0" borderId="1" xfId="0" applyNumberFormat="1" applyFont="1" applyFill="1" applyBorder="1" applyAlignment="1">
      <alignment horizontal="center" vertical="center" readingOrder="1"/>
    </xf>
    <xf numFmtId="0" fontId="24" fillId="0" borderId="1" xfId="0" applyNumberFormat="1" applyFont="1" applyFill="1" applyBorder="1" applyAlignment="1">
      <alignment horizontal="center" vertical="center" readingOrder="1"/>
    </xf>
    <xf numFmtId="0" fontId="31" fillId="12" borderId="1" xfId="55" applyNumberFormat="1" applyFont="1" applyFill="1" applyBorder="1" applyAlignment="1">
      <alignment horizontal="center" vertical="center" wrapText="1"/>
    </xf>
    <xf numFmtId="0" fontId="24" fillId="0" borderId="0" xfId="0" applyNumberFormat="1" applyFont="1" applyFill="1" applyAlignment="1">
      <alignment horizontal="center" vertical="center" readingOrder="1"/>
    </xf>
    <xf numFmtId="0" fontId="24" fillId="0" borderId="0" xfId="0" applyNumberFormat="1" applyFont="1" applyFill="1" applyAlignment="1">
      <alignment horizontal="left" vertical="center" readingOrder="1"/>
    </xf>
    <xf numFmtId="0" fontId="24" fillId="0" borderId="0" xfId="0" applyNumberFormat="1" applyFont="1" applyFill="1" applyAlignment="1">
      <alignment horizontal="right" vertical="center" readingOrder="1"/>
    </xf>
    <xf numFmtId="0" fontId="24" fillId="0" borderId="1" xfId="0" applyNumberFormat="1" applyFont="1" applyFill="1" applyBorder="1" applyAlignment="1">
      <alignment horizontal="center" vertical="center" readingOrder="1"/>
    </xf>
    <xf numFmtId="177" fontId="24" fillId="0" borderId="1" xfId="0" applyFont="1" applyFill="1" applyBorder="1" applyAlignment="1">
      <alignment horizontal="center" vertical="center" readingOrder="1"/>
    </xf>
    <xf numFmtId="177" fontId="24" fillId="0" borderId="1" xfId="0" applyFont="1" applyFill="1" applyBorder="1" applyAlignment="1">
      <alignment horizontal="center" vertical="center" readingOrder="1"/>
    </xf>
    <xf numFmtId="0" fontId="24" fillId="0" borderId="1" xfId="55" applyNumberFormat="1" applyFont="1" applyFill="1" applyBorder="1" applyAlignment="1">
      <alignment horizontal="left" vertical="center" wrapText="1" readingOrder="1"/>
    </xf>
    <xf numFmtId="177" fontId="3" fillId="0" borderId="0" xfId="3" applyFont="1" applyBorder="1" applyAlignment="1">
      <alignment horizontal="center" vertical="center"/>
    </xf>
    <xf numFmtId="177" fontId="4" fillId="0" borderId="0" xfId="3" applyFont="1" applyBorder="1" applyAlignment="1">
      <alignment horizontal="left" vertical="center"/>
    </xf>
    <xf numFmtId="177" fontId="16" fillId="5" borderId="6" xfId="0" applyNumberFormat="1" applyFont="1" applyFill="1" applyBorder="1" applyAlignment="1">
      <alignment horizontal="center" vertical="center"/>
    </xf>
    <xf numFmtId="177" fontId="16" fillId="5" borderId="1" xfId="0" applyNumberFormat="1" applyFont="1" applyFill="1" applyBorder="1" applyAlignment="1">
      <alignment horizontal="center" vertical="center"/>
    </xf>
    <xf numFmtId="177" fontId="24" fillId="5" borderId="7" xfId="0" applyNumberFormat="1" applyFont="1" applyFill="1" applyBorder="1" applyAlignment="1">
      <alignment horizontal="center" vertical="center"/>
    </xf>
    <xf numFmtId="177" fontId="24" fillId="5" borderId="8" xfId="0" applyNumberFormat="1" applyFont="1" applyFill="1" applyBorder="1" applyAlignment="1">
      <alignment horizontal="center" vertical="center"/>
    </xf>
    <xf numFmtId="177" fontId="27" fillId="10" borderId="6" xfId="0" applyNumberFormat="1" applyFont="1" applyFill="1" applyBorder="1" applyAlignment="1">
      <alignment horizontal="center" vertical="center"/>
    </xf>
    <xf numFmtId="177" fontId="27" fillId="10" borderId="1" xfId="0" applyNumberFormat="1" applyFont="1" applyFill="1" applyBorder="1" applyAlignment="1">
      <alignment horizontal="center" vertical="center"/>
    </xf>
    <xf numFmtId="177" fontId="16" fillId="8" borderId="6" xfId="0" applyNumberFormat="1" applyFont="1" applyFill="1" applyBorder="1" applyAlignment="1">
      <alignment horizontal="center" vertical="center"/>
    </xf>
    <xf numFmtId="177" fontId="16" fillId="8" borderId="1" xfId="0" applyNumberFormat="1" applyFont="1" applyFill="1" applyBorder="1" applyAlignment="1">
      <alignment horizontal="center" vertical="center"/>
    </xf>
    <xf numFmtId="177" fontId="25" fillId="11" borderId="6" xfId="0" applyNumberFormat="1" applyFont="1" applyFill="1" applyBorder="1" applyAlignment="1">
      <alignment horizontal="center" vertical="center"/>
    </xf>
    <xf numFmtId="177" fontId="25" fillId="11" borderId="1" xfId="0" applyNumberFormat="1" applyFont="1" applyFill="1" applyBorder="1" applyAlignment="1">
      <alignment horizontal="center" vertical="center"/>
    </xf>
    <xf numFmtId="0" fontId="24" fillId="0" borderId="12" xfId="0" applyNumberFormat="1" applyFont="1" applyFill="1" applyBorder="1" applyAlignment="1">
      <alignment horizontal="center" vertical="center" readingOrder="1"/>
    </xf>
    <xf numFmtId="0" fontId="24" fillId="0" borderId="8" xfId="0" applyNumberFormat="1" applyFont="1" applyFill="1" applyBorder="1" applyAlignment="1">
      <alignment horizontal="center" vertical="center" readingOrder="1"/>
    </xf>
    <xf numFmtId="0" fontId="24" fillId="0" borderId="13" xfId="0" applyNumberFormat="1" applyFont="1" applyFill="1" applyBorder="1" applyAlignment="1">
      <alignment horizontal="center" vertical="center" readingOrder="1"/>
    </xf>
    <xf numFmtId="0" fontId="31" fillId="12" borderId="12" xfId="55" applyNumberFormat="1" applyFont="1" applyFill="1" applyBorder="1" applyAlignment="1">
      <alignment horizontal="center" vertical="center" wrapText="1"/>
    </xf>
    <xf numFmtId="0" fontId="31" fillId="12" borderId="8" xfId="55" applyNumberFormat="1" applyFont="1" applyFill="1" applyBorder="1" applyAlignment="1">
      <alignment horizontal="center" vertical="center" wrapText="1"/>
    </xf>
    <xf numFmtId="0" fontId="31" fillId="12" borderId="13" xfId="55" applyNumberFormat="1" applyFont="1" applyFill="1" applyBorder="1" applyAlignment="1">
      <alignment horizontal="center" vertical="center" wrapText="1"/>
    </xf>
    <xf numFmtId="177" fontId="24" fillId="0" borderId="1" xfId="0" applyFont="1" applyFill="1" applyBorder="1" applyAlignment="1">
      <alignment horizontal="center" vertical="center" readingOrder="1"/>
    </xf>
    <xf numFmtId="177" fontId="24" fillId="0" borderId="9" xfId="0" applyFont="1" applyFill="1" applyBorder="1" applyAlignment="1">
      <alignment horizontal="center" vertical="center" readingOrder="1"/>
    </xf>
    <xf numFmtId="177" fontId="24" fillId="0" borderId="10" xfId="0" applyFont="1" applyFill="1" applyBorder="1" applyAlignment="1">
      <alignment horizontal="center" vertical="center" readingOrder="1"/>
    </xf>
    <xf numFmtId="177" fontId="24" fillId="0" borderId="11" xfId="0" applyFont="1" applyFill="1" applyBorder="1" applyAlignment="1">
      <alignment horizontal="center" vertical="center" readingOrder="1"/>
    </xf>
    <xf numFmtId="181" fontId="24" fillId="0" borderId="9" xfId="0" applyNumberFormat="1" applyFont="1" applyFill="1" applyBorder="1" applyAlignment="1">
      <alignment horizontal="center" vertical="center" readingOrder="1"/>
    </xf>
    <xf numFmtId="0" fontId="24" fillId="0" borderId="10" xfId="0" applyNumberFormat="1" applyFont="1" applyFill="1" applyBorder="1" applyAlignment="1">
      <alignment horizontal="center" vertical="center" readingOrder="1"/>
    </xf>
    <xf numFmtId="0" fontId="24" fillId="0" borderId="11" xfId="0" applyNumberFormat="1" applyFont="1" applyFill="1" applyBorder="1" applyAlignment="1">
      <alignment horizontal="center" vertical="center" readingOrder="1"/>
    </xf>
    <xf numFmtId="177" fontId="24" fillId="0" borderId="8" xfId="0" applyFont="1" applyFill="1" applyBorder="1" applyAlignment="1">
      <alignment horizontal="left" vertical="center" readingOrder="1"/>
    </xf>
    <xf numFmtId="177" fontId="24" fillId="0" borderId="8" xfId="0" applyFont="1" applyFill="1" applyBorder="1" applyAlignment="1">
      <alignment horizontal="right" vertical="center" readingOrder="1"/>
    </xf>
    <xf numFmtId="177" fontId="24" fillId="0" borderId="14" xfId="0" applyFont="1" applyFill="1" applyBorder="1" applyAlignment="1">
      <alignment horizontal="center" vertical="center" readingOrder="1"/>
    </xf>
  </cellXfs>
  <cellStyles count="57">
    <cellStyle name="_x000a_shell=progma" xfId="18"/>
    <cellStyle name="_x000a_shell=progma 2" xfId="14"/>
    <cellStyle name="_x000a_shell=progma 39" xfId="2"/>
    <cellStyle name="_x000a_shell=progma_第一期物料单_21" xfId="8"/>
    <cellStyle name="_ET_STYLE_NoName_00_" xfId="6"/>
    <cellStyle name="_x005f_x000a_shell=progma" xfId="19"/>
    <cellStyle name="_x005f_x000a_shell=progma 40" xfId="12"/>
    <cellStyle name="A4 Small 210 x 297 mm" xfId="47"/>
    <cellStyle name="Normal 3" xfId="16"/>
    <cellStyle name="百分比" xfId="52" builtinId="5"/>
    <cellStyle name="常规" xfId="0" builtinId="0"/>
    <cellStyle name="常规 13" xfId="20"/>
    <cellStyle name="常规 2" xfId="48"/>
    <cellStyle name="常规 2 2" xfId="15"/>
    <cellStyle name="常规 2 3" xfId="17"/>
    <cellStyle name="常规 2 4" xfId="21"/>
    <cellStyle name="常规 2 5" xfId="7"/>
    <cellStyle name="常规 23" xfId="22"/>
    <cellStyle name="常规 26" xfId="9"/>
    <cellStyle name="常规 3" xfId="53"/>
    <cellStyle name="常规 3 2" xfId="13"/>
    <cellStyle name="常规 3 3" xfId="23"/>
    <cellStyle name="常规 3 4" xfId="24"/>
    <cellStyle name="常规 3 5" xfId="25"/>
    <cellStyle name="常规 33" xfId="26"/>
    <cellStyle name="常规 33 2" xfId="51"/>
    <cellStyle name="常规 4" xfId="50"/>
    <cellStyle name="常规 4 2" xfId="27"/>
    <cellStyle name="常规 4 3" xfId="28"/>
    <cellStyle name="常规 4 4" xfId="29"/>
    <cellStyle name="常规 4 5" xfId="30"/>
    <cellStyle name="常规 5 2" xfId="5"/>
    <cellStyle name="常规 5 3" xfId="31"/>
    <cellStyle name="常规 5 4" xfId="32"/>
    <cellStyle name="常规 5 5" xfId="33"/>
    <cellStyle name="常规 6 2" xfId="34"/>
    <cellStyle name="常规 6 3" xfId="35"/>
    <cellStyle name="常规 6 4" xfId="36"/>
    <cellStyle name="常规 6 5" xfId="4"/>
    <cellStyle name="常规 7 2" xfId="37"/>
    <cellStyle name="常规 7 3" xfId="1"/>
    <cellStyle name="常规 7 4" xfId="38"/>
    <cellStyle name="常规 7 5" xfId="39"/>
    <cellStyle name="常规 8 2" xfId="11"/>
    <cellStyle name="常规 8 3" xfId="10"/>
    <cellStyle name="常规 8 4" xfId="40"/>
    <cellStyle name="常规 8 5" xfId="41"/>
    <cellStyle name="超链接 2" xfId="42"/>
    <cellStyle name="超链接 3" xfId="54"/>
    <cellStyle name="货币 10" xfId="43"/>
    <cellStyle name="货币 2" xfId="44"/>
    <cellStyle name="普通 2" xfId="46"/>
    <cellStyle name="普通 3" xfId="3"/>
    <cellStyle name="千位分隔 2" xfId="49"/>
    <cellStyle name="千位分隔 2 10" xfId="55"/>
    <cellStyle name="千位分隔 7" xfId="56"/>
    <cellStyle name="样式 1" xfId="4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0"/>
  </sheetPr>
  <dimension ref="A1:U78"/>
  <sheetViews>
    <sheetView zoomScale="75" zoomScaleNormal="75" zoomScalePageLayoutView="75" workbookViewId="0">
      <selection activeCell="S83" sqref="S83"/>
    </sheetView>
  </sheetViews>
  <sheetFormatPr defaultColWidth="11.625" defaultRowHeight="21" customHeight="1" x14ac:dyDescent="0.15"/>
  <cols>
    <col min="1" max="1" width="31.625" customWidth="1"/>
    <col min="2" max="19" width="11.625" style="4" customWidth="1"/>
    <col min="20" max="21" width="13" style="4" customWidth="1"/>
  </cols>
  <sheetData>
    <row r="1" spans="1:21" ht="21" customHeight="1" x14ac:dyDescent="0.15">
      <c r="A1" s="59" t="s">
        <v>0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59"/>
      <c r="U1" s="59"/>
    </row>
    <row r="2" spans="1:21" ht="21" customHeight="1" x14ac:dyDescent="0.15">
      <c r="A2" s="60"/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</row>
    <row r="3" spans="1:21" s="1" customFormat="1" ht="24.75" customHeight="1" x14ac:dyDescent="0.15">
      <c r="A3" s="5" t="s">
        <v>1</v>
      </c>
      <c r="B3" s="6" t="s">
        <v>2</v>
      </c>
      <c r="C3" s="6" t="s">
        <v>3</v>
      </c>
      <c r="D3" s="6" t="s">
        <v>4</v>
      </c>
      <c r="E3" s="6" t="s">
        <v>5</v>
      </c>
      <c r="F3" s="6" t="s">
        <v>6</v>
      </c>
      <c r="G3" s="7" t="s">
        <v>7</v>
      </c>
      <c r="H3" s="7" t="s">
        <v>8</v>
      </c>
      <c r="I3" s="6" t="s">
        <v>9</v>
      </c>
      <c r="J3" s="6" t="s">
        <v>10</v>
      </c>
      <c r="K3" s="6" t="s">
        <v>11</v>
      </c>
      <c r="L3" s="6" t="s">
        <v>12</v>
      </c>
      <c r="M3" s="6" t="s">
        <v>13</v>
      </c>
      <c r="N3" s="6" t="s">
        <v>14</v>
      </c>
      <c r="O3" s="7" t="s">
        <v>15</v>
      </c>
      <c r="P3" s="7" t="s">
        <v>16</v>
      </c>
      <c r="Q3" s="7" t="s">
        <v>17</v>
      </c>
      <c r="R3" s="6" t="s">
        <v>18</v>
      </c>
      <c r="S3" s="6" t="s">
        <v>19</v>
      </c>
      <c r="T3" s="6" t="s">
        <v>20</v>
      </c>
      <c r="U3" s="6" t="s">
        <v>21</v>
      </c>
    </row>
    <row r="4" spans="1:21" ht="20.100000000000001" customHeight="1" x14ac:dyDescent="0.15">
      <c r="A4" s="8" t="s">
        <v>22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spans="1:21" ht="20.100000000000001" customHeight="1" x14ac:dyDescent="0.15">
      <c r="A5" s="8" t="s">
        <v>23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spans="1:21" ht="20.100000000000001" customHeight="1" x14ac:dyDescent="0.15">
      <c r="A6" s="8" t="s">
        <v>24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spans="1:21" s="2" customFormat="1" ht="20.100000000000001" customHeight="1" x14ac:dyDescent="0.15">
      <c r="A7" s="8" t="s">
        <v>25</v>
      </c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 s="2" customFormat="1" ht="20.100000000000001" customHeight="1" x14ac:dyDescent="0.15">
      <c r="A8" s="10" t="s">
        <v>26</v>
      </c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spans="1:21" ht="20.100000000000001" customHeight="1" x14ac:dyDescent="0.15">
      <c r="A9" s="8" t="s">
        <v>27</v>
      </c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spans="1:21" ht="20.100000000000001" customHeight="1" x14ac:dyDescent="0.15">
      <c r="A10" s="8" t="s">
        <v>28</v>
      </c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spans="1:21" ht="20.100000000000001" customHeight="1" x14ac:dyDescent="0.15">
      <c r="A11" s="8" t="s">
        <v>29</v>
      </c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spans="1:21" ht="20.100000000000001" customHeight="1" x14ac:dyDescent="0.15">
      <c r="A12" s="8" t="s">
        <v>30</v>
      </c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spans="1:21" ht="20.100000000000001" customHeight="1" x14ac:dyDescent="0.15">
      <c r="A13" s="8" t="s">
        <v>31</v>
      </c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spans="1:21" ht="20.100000000000001" customHeight="1" x14ac:dyDescent="0.15">
      <c r="A14" s="8" t="s">
        <v>32</v>
      </c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spans="1:21" ht="20.100000000000001" customHeight="1" x14ac:dyDescent="0.15">
      <c r="A15" s="8" t="s">
        <v>33</v>
      </c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spans="1:21" ht="20.100000000000001" customHeight="1" x14ac:dyDescent="0.15">
      <c r="A16" s="8" t="s">
        <v>34</v>
      </c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spans="1:21" ht="20.100000000000001" customHeight="1" x14ac:dyDescent="0.15">
      <c r="A17" s="8" t="s">
        <v>35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spans="1:21" ht="20.100000000000001" customHeight="1" x14ac:dyDescent="0.15">
      <c r="A18" s="8" t="s">
        <v>36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spans="1:21" ht="20.100000000000001" customHeight="1" x14ac:dyDescent="0.15">
      <c r="A19" s="11" t="s">
        <v>37</v>
      </c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spans="1:21" ht="20.100000000000001" customHeight="1" x14ac:dyDescent="0.15">
      <c r="A20" s="8" t="s">
        <v>38</v>
      </c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spans="1:21" ht="20.100000000000001" customHeight="1" x14ac:dyDescent="0.15">
      <c r="A21" s="8" t="s">
        <v>39</v>
      </c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spans="1:21" ht="20.100000000000001" customHeight="1" x14ac:dyDescent="0.15">
      <c r="A22" s="8" t="s">
        <v>40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spans="1:21" ht="20.100000000000001" customHeight="1" x14ac:dyDescent="0.15">
      <c r="A23" s="8" t="s">
        <v>41</v>
      </c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spans="1:21" ht="20.100000000000001" customHeight="1" x14ac:dyDescent="0.15">
      <c r="A24" s="8" t="s">
        <v>42</v>
      </c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spans="1:21" ht="20.100000000000001" customHeight="1" x14ac:dyDescent="0.15">
      <c r="A25" s="8" t="s">
        <v>43</v>
      </c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spans="1:21" ht="20.100000000000001" customHeight="1" x14ac:dyDescent="0.15">
      <c r="A26" s="8" t="s">
        <v>44</v>
      </c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spans="1:21" ht="20.100000000000001" customHeight="1" x14ac:dyDescent="0.15">
      <c r="A27" s="8" t="s">
        <v>45</v>
      </c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spans="1:21" ht="20.100000000000001" customHeight="1" x14ac:dyDescent="0.15">
      <c r="A28" s="8" t="s">
        <v>46</v>
      </c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spans="1:21" ht="20.100000000000001" customHeight="1" x14ac:dyDescent="0.15">
      <c r="A29" s="8" t="s">
        <v>47</v>
      </c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spans="1:21" ht="20.100000000000001" customHeight="1" x14ac:dyDescent="0.15">
      <c r="A30" s="8" t="s">
        <v>48</v>
      </c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spans="1:21" ht="20.100000000000001" customHeight="1" x14ac:dyDescent="0.15">
      <c r="A31" s="8" t="s">
        <v>49</v>
      </c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spans="1:21" ht="20.100000000000001" customHeight="1" x14ac:dyDescent="0.15">
      <c r="A32" s="8" t="s">
        <v>50</v>
      </c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spans="1:21" ht="20.100000000000001" customHeight="1" x14ac:dyDescent="0.15">
      <c r="A33" s="8" t="s">
        <v>51</v>
      </c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spans="1:21" ht="20.100000000000001" customHeight="1" x14ac:dyDescent="0.15">
      <c r="A34" s="8" t="s">
        <v>52</v>
      </c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spans="1:21" ht="20.100000000000001" customHeight="1" x14ac:dyDescent="0.15">
      <c r="A35" s="8" t="s">
        <v>53</v>
      </c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spans="1:21" ht="20.100000000000001" customHeight="1" x14ac:dyDescent="0.15">
      <c r="A36" s="8" t="s">
        <v>54</v>
      </c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spans="1:21" ht="20.100000000000001" customHeight="1" x14ac:dyDescent="0.15">
      <c r="A37" s="8" t="s">
        <v>55</v>
      </c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spans="1:21" ht="20.100000000000001" customHeight="1" x14ac:dyDescent="0.15">
      <c r="A38" s="8" t="s">
        <v>56</v>
      </c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spans="1:21" ht="20.100000000000001" customHeight="1" x14ac:dyDescent="0.15">
      <c r="A39" s="8" t="s">
        <v>57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spans="1:21" ht="20.100000000000001" customHeight="1" x14ac:dyDescent="0.15">
      <c r="A40" s="8" t="s">
        <v>58</v>
      </c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spans="1:21" ht="20.100000000000001" customHeight="1" x14ac:dyDescent="0.15">
      <c r="A41" s="8" t="s">
        <v>59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spans="1:21" ht="20.100000000000001" customHeight="1" x14ac:dyDescent="0.15">
      <c r="A42" s="8" t="s">
        <v>60</v>
      </c>
      <c r="B42" s="9"/>
      <c r="C42" s="9"/>
      <c r="D42" s="9"/>
      <c r="E42" s="9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9"/>
    </row>
    <row r="43" spans="1:21" ht="20.100000000000001" customHeight="1" x14ac:dyDescent="0.15">
      <c r="A43" s="8" t="s">
        <v>61</v>
      </c>
      <c r="B43" s="9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</row>
    <row r="44" spans="1:21" ht="20.100000000000001" customHeight="1" x14ac:dyDescent="0.15">
      <c r="A44" s="8" t="s">
        <v>62</v>
      </c>
      <c r="B44" s="9"/>
      <c r="C44" s="9"/>
      <c r="D44" s="9"/>
      <c r="E44" s="9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9"/>
    </row>
    <row r="45" spans="1:21" ht="20.100000000000001" customHeight="1" x14ac:dyDescent="0.15">
      <c r="A45" s="8" t="s">
        <v>63</v>
      </c>
      <c r="B45" s="9"/>
      <c r="C45" s="9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</row>
    <row r="46" spans="1:21" ht="20.100000000000001" customHeight="1" x14ac:dyDescent="0.15">
      <c r="A46" s="8" t="s">
        <v>64</v>
      </c>
      <c r="B46" s="9"/>
      <c r="C46" s="9"/>
      <c r="D46" s="9"/>
      <c r="E46" s="9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9"/>
    </row>
    <row r="47" spans="1:21" ht="20.100000000000001" customHeight="1" x14ac:dyDescent="0.15">
      <c r="A47" s="8" t="s">
        <v>65</v>
      </c>
      <c r="B47" s="9"/>
      <c r="C47" s="9"/>
      <c r="D47" s="9"/>
      <c r="E47" s="9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9"/>
    </row>
    <row r="48" spans="1:21" ht="20.100000000000001" customHeight="1" x14ac:dyDescent="0.15">
      <c r="A48" s="8" t="s">
        <v>66</v>
      </c>
      <c r="B48" s="9"/>
      <c r="C48" s="9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</row>
    <row r="49" spans="1:21" ht="20.100000000000001" customHeight="1" x14ac:dyDescent="0.15">
      <c r="A49" s="8" t="s">
        <v>67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9"/>
    </row>
    <row r="50" spans="1:21" ht="20.100000000000001" customHeight="1" x14ac:dyDescent="0.15">
      <c r="A50" s="8" t="s">
        <v>68</v>
      </c>
      <c r="B50" s="9"/>
      <c r="C50" s="9"/>
      <c r="D50" s="9"/>
      <c r="E50" s="9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9"/>
    </row>
    <row r="51" spans="1:21" ht="20.100000000000001" customHeight="1" x14ac:dyDescent="0.15">
      <c r="A51" s="8" t="s">
        <v>69</v>
      </c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9"/>
    </row>
    <row r="52" spans="1:21" ht="20.100000000000001" customHeight="1" x14ac:dyDescent="0.15">
      <c r="A52" s="8" t="s">
        <v>70</v>
      </c>
      <c r="B52" s="9"/>
      <c r="C52" s="9"/>
      <c r="D52" s="9"/>
      <c r="E52" s="9"/>
      <c r="F52" s="9"/>
      <c r="G52" s="9"/>
      <c r="H52" s="9"/>
      <c r="I52" s="9"/>
      <c r="J52" s="9"/>
      <c r="K52" s="9"/>
      <c r="L52" s="9"/>
      <c r="M52" s="9"/>
      <c r="N52" s="9"/>
      <c r="O52" s="9"/>
      <c r="P52" s="9"/>
      <c r="Q52" s="9"/>
      <c r="R52" s="9"/>
      <c r="S52" s="9"/>
      <c r="T52" s="9"/>
      <c r="U52" s="9"/>
    </row>
    <row r="53" spans="1:21" ht="20.100000000000001" customHeight="1" x14ac:dyDescent="0.15">
      <c r="A53" s="8" t="s">
        <v>71</v>
      </c>
      <c r="B53" s="9"/>
      <c r="C53" s="9"/>
      <c r="D53" s="9"/>
      <c r="E53" s="9"/>
      <c r="F53" s="9"/>
      <c r="G53" s="9"/>
      <c r="H53" s="9"/>
      <c r="I53" s="9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9"/>
    </row>
    <row r="54" spans="1:21" ht="20.100000000000001" customHeight="1" x14ac:dyDescent="0.15">
      <c r="A54" s="8" t="s">
        <v>72</v>
      </c>
      <c r="B54" s="9"/>
      <c r="C54" s="9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9"/>
    </row>
    <row r="55" spans="1:21" ht="20.100000000000001" customHeight="1" x14ac:dyDescent="0.15">
      <c r="A55" s="8" t="s">
        <v>73</v>
      </c>
      <c r="B55" s="9"/>
      <c r="C55" s="9"/>
      <c r="D55" s="9"/>
      <c r="E55" s="9"/>
      <c r="F55" s="9"/>
      <c r="G55" s="9"/>
      <c r="H55" s="9"/>
      <c r="I55" s="9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9"/>
    </row>
    <row r="56" spans="1:21" ht="20.100000000000001" customHeight="1" x14ac:dyDescent="0.15">
      <c r="A56" s="8" t="s">
        <v>74</v>
      </c>
      <c r="B56" s="9"/>
      <c r="C56" s="9"/>
      <c r="D56" s="9"/>
      <c r="E56" s="9"/>
      <c r="F56" s="9"/>
      <c r="G56" s="9"/>
      <c r="H56" s="9"/>
      <c r="I56" s="9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9"/>
    </row>
    <row r="57" spans="1:21" ht="20.100000000000001" customHeight="1" x14ac:dyDescent="0.15">
      <c r="A57" s="8" t="s">
        <v>75</v>
      </c>
      <c r="B57" s="9"/>
      <c r="C57" s="9"/>
      <c r="D57" s="9"/>
      <c r="E57" s="9"/>
      <c r="F57" s="9"/>
      <c r="G57" s="9"/>
      <c r="H57" s="9"/>
      <c r="I57" s="9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9"/>
    </row>
    <row r="58" spans="1:21" ht="20.100000000000001" customHeight="1" x14ac:dyDescent="0.15">
      <c r="A58" s="8" t="s">
        <v>76</v>
      </c>
      <c r="B58" s="9"/>
      <c r="C58" s="9"/>
      <c r="D58" s="9"/>
      <c r="E58" s="9"/>
      <c r="F58" s="9"/>
      <c r="G58" s="9"/>
      <c r="H58" s="9"/>
      <c r="I58" s="9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9"/>
    </row>
    <row r="59" spans="1:21" ht="20.100000000000001" customHeight="1" x14ac:dyDescent="0.15">
      <c r="A59" s="8" t="s">
        <v>77</v>
      </c>
      <c r="B59" s="9"/>
      <c r="C59" s="9"/>
      <c r="D59" s="9"/>
      <c r="E59" s="9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9"/>
    </row>
    <row r="60" spans="1:21" ht="20.100000000000001" customHeight="1" x14ac:dyDescent="0.15">
      <c r="A60" s="8" t="s">
        <v>78</v>
      </c>
      <c r="B60" s="9"/>
      <c r="C60" s="9"/>
      <c r="D60" s="9"/>
      <c r="E60" s="9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9"/>
    </row>
    <row r="61" spans="1:21" ht="20.100000000000001" customHeight="1" x14ac:dyDescent="0.15">
      <c r="A61" s="8" t="s">
        <v>79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</row>
    <row r="62" spans="1:21" ht="20.100000000000001" customHeight="1" x14ac:dyDescent="0.15">
      <c r="A62" s="8" t="s">
        <v>80</v>
      </c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</row>
    <row r="63" spans="1:21" ht="20.100000000000001" customHeight="1" x14ac:dyDescent="0.15">
      <c r="A63" s="8" t="s">
        <v>81</v>
      </c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</row>
    <row r="64" spans="1:21" ht="20.100000000000001" customHeight="1" x14ac:dyDescent="0.15">
      <c r="A64" s="8" t="s">
        <v>82</v>
      </c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</row>
    <row r="65" spans="1:21" ht="20.100000000000001" customHeight="1" x14ac:dyDescent="0.15">
      <c r="A65" s="8" t="s">
        <v>83</v>
      </c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</row>
    <row r="66" spans="1:21" ht="20.100000000000001" customHeight="1" x14ac:dyDescent="0.15">
      <c r="A66" s="8" t="s">
        <v>84</v>
      </c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</row>
    <row r="67" spans="1:21" ht="20.100000000000001" customHeight="1" x14ac:dyDescent="0.15">
      <c r="A67" s="8" t="s">
        <v>85</v>
      </c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</row>
    <row r="68" spans="1:21" ht="20.100000000000001" customHeight="1" x14ac:dyDescent="0.15">
      <c r="A68" s="8" t="s">
        <v>86</v>
      </c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</row>
    <row r="69" spans="1:21" ht="20.100000000000001" customHeight="1" x14ac:dyDescent="0.15">
      <c r="A69" s="8" t="s">
        <v>87</v>
      </c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</row>
    <row r="70" spans="1:21" ht="20.100000000000001" customHeight="1" x14ac:dyDescent="0.15">
      <c r="A70" s="8" t="s">
        <v>88</v>
      </c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</row>
    <row r="71" spans="1:21" ht="20.100000000000001" customHeight="1" x14ac:dyDescent="0.15">
      <c r="A71" s="8" t="s">
        <v>89</v>
      </c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</row>
    <row r="72" spans="1:21" ht="20.100000000000001" customHeight="1" x14ac:dyDescent="0.15">
      <c r="A72" s="8" t="s">
        <v>90</v>
      </c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</row>
    <row r="73" spans="1:21" ht="20.100000000000001" customHeight="1" x14ac:dyDescent="0.15">
      <c r="A73" s="8" t="s">
        <v>91</v>
      </c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</row>
    <row r="74" spans="1:21" ht="20.100000000000001" customHeight="1" x14ac:dyDescent="0.15">
      <c r="A74" s="8" t="s">
        <v>92</v>
      </c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</row>
    <row r="75" spans="1:21" ht="20.100000000000001" customHeight="1" x14ac:dyDescent="0.15">
      <c r="A75" s="11" t="s">
        <v>93</v>
      </c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</row>
    <row r="76" spans="1:21" ht="20.100000000000001" customHeight="1" x14ac:dyDescent="0.15">
      <c r="A76" s="11" t="s">
        <v>94</v>
      </c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</row>
    <row r="77" spans="1:21" ht="20.100000000000001" customHeight="1" x14ac:dyDescent="0.15">
      <c r="A77" s="11" t="s">
        <v>95</v>
      </c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</row>
    <row r="78" spans="1:21" s="3" customFormat="1" ht="20.100000000000001" customHeight="1" x14ac:dyDescent="0.15">
      <c r="A78" s="12" t="s">
        <v>96</v>
      </c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</row>
  </sheetData>
  <mergeCells count="2">
    <mergeCell ref="A1:U1"/>
    <mergeCell ref="A2:U2"/>
  </mergeCells>
  <phoneticPr fontId="11" type="noConversion"/>
  <printOptions horizontalCentered="1"/>
  <pageMargins left="0.2" right="0.2" top="0.38888888888888901" bottom="0.38888888888888901" header="0.50902777777777797" footer="0.50902777777777797"/>
  <pageSetup paperSize="9" scale="95" orientation="portrait"/>
  <headerFooter scaleWithDoc="0" alignWithMargins="0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2:F38"/>
  <sheetViews>
    <sheetView zoomScale="130" zoomScaleNormal="130" zoomScalePageLayoutView="130" workbookViewId="0">
      <selection activeCell="C6" sqref="C6"/>
    </sheetView>
  </sheetViews>
  <sheetFormatPr defaultColWidth="8.875" defaultRowHeight="14.25" x14ac:dyDescent="0.15"/>
  <cols>
    <col min="1" max="1" width="16.125" customWidth="1"/>
    <col min="2" max="2" width="28" bestFit="1" customWidth="1"/>
    <col min="3" max="3" width="14" bestFit="1" customWidth="1"/>
    <col min="5" max="5" width="12.5" customWidth="1"/>
  </cols>
  <sheetData>
    <row r="2" spans="1:6" ht="15" thickBot="1" x14ac:dyDescent="0.2"/>
    <row r="3" spans="1:6" ht="22.5" customHeight="1" x14ac:dyDescent="0.15">
      <c r="A3" s="15" t="s">
        <v>99</v>
      </c>
      <c r="B3" s="16" t="s">
        <v>100</v>
      </c>
      <c r="C3" s="17" t="s">
        <v>101</v>
      </c>
      <c r="E3" s="22" t="s">
        <v>144</v>
      </c>
      <c r="F3" s="20"/>
    </row>
    <row r="4" spans="1:6" ht="22.5" customHeight="1" x14ac:dyDescent="0.15">
      <c r="A4" s="63" t="s">
        <v>136</v>
      </c>
      <c r="B4" s="64"/>
      <c r="C4" s="64"/>
      <c r="E4" s="21"/>
      <c r="F4" s="20"/>
    </row>
    <row r="5" spans="1:6" ht="13.5" customHeight="1" x14ac:dyDescent="0.15">
      <c r="A5" s="24" t="s">
        <v>141</v>
      </c>
      <c r="B5" s="14"/>
      <c r="C5" s="14"/>
      <c r="E5" s="21"/>
      <c r="F5" s="20"/>
    </row>
    <row r="6" spans="1:6" ht="13.5" customHeight="1" x14ac:dyDescent="0.15">
      <c r="A6" s="19" t="s">
        <v>109</v>
      </c>
      <c r="B6" s="18" t="s">
        <v>108</v>
      </c>
      <c r="C6" s="25" t="e">
        <f>SUMIF(#REF!,"制作",#REF!)</f>
        <v>#REF!</v>
      </c>
      <c r="E6" s="29" t="e">
        <f>SUMIF(#REF!,"制作",#REF!)</f>
        <v>#REF!</v>
      </c>
      <c r="F6" s="20"/>
    </row>
    <row r="7" spans="1:6" ht="13.5" customHeight="1" x14ac:dyDescent="0.15">
      <c r="A7" s="19" t="s">
        <v>106</v>
      </c>
      <c r="B7" s="18" t="s">
        <v>110</v>
      </c>
      <c r="C7" s="25" t="e">
        <f>SUMIF(#REF!,"采购",#REF!)</f>
        <v>#REF!</v>
      </c>
      <c r="E7" s="29" t="e">
        <f>SUMIF(#REF!,"采购",#REF!)</f>
        <v>#REF!</v>
      </c>
      <c r="F7" s="20"/>
    </row>
    <row r="8" spans="1:6" ht="13.5" customHeight="1" x14ac:dyDescent="0.15">
      <c r="A8" s="19" t="s">
        <v>112</v>
      </c>
      <c r="B8" s="18" t="s">
        <v>107</v>
      </c>
      <c r="C8" s="25" t="e">
        <f>SUMIF(#REF!,"第三方",#REF!)+SUMIF(#REF!,"经销商",#REF!)</f>
        <v>#REF!</v>
      </c>
      <c r="E8" s="29" t="e">
        <f>SUMIF(#REF!,"第三方",#REF!)+SUMIF(#REF!,"经销商",#REF!)</f>
        <v>#REF!</v>
      </c>
      <c r="F8" s="20"/>
    </row>
    <row r="9" spans="1:6" ht="13.5" customHeight="1" x14ac:dyDescent="0.15">
      <c r="A9" s="61" t="s">
        <v>142</v>
      </c>
      <c r="B9" s="62"/>
      <c r="C9" s="27" t="e">
        <f>SUM(C6:C8)</f>
        <v>#REF!</v>
      </c>
      <c r="E9" s="30" t="e">
        <f>SUM(E6:E8)</f>
        <v>#REF!</v>
      </c>
      <c r="F9" s="20"/>
    </row>
    <row r="10" spans="1:6" ht="13.5" customHeight="1" x14ac:dyDescent="0.15">
      <c r="A10" s="24" t="s">
        <v>143</v>
      </c>
      <c r="B10" s="14"/>
      <c r="C10" s="14"/>
      <c r="E10" s="21"/>
      <c r="F10" s="20"/>
    </row>
    <row r="11" spans="1:6" ht="13.5" customHeight="1" x14ac:dyDescent="0.15">
      <c r="A11" s="19" t="s">
        <v>105</v>
      </c>
      <c r="B11" s="18" t="s">
        <v>111</v>
      </c>
      <c r="C11" s="25" t="e">
        <f>SUMIF(#REF!,"制作",#REF!)</f>
        <v>#REF!</v>
      </c>
      <c r="E11" s="29" t="e">
        <f>SUMIF(#REF!,"制作",#REF!)</f>
        <v>#REF!</v>
      </c>
      <c r="F11" s="20"/>
    </row>
    <row r="12" spans="1:6" ht="13.5" customHeight="1" x14ac:dyDescent="0.15">
      <c r="A12" s="19" t="s">
        <v>106</v>
      </c>
      <c r="B12" s="18" t="s">
        <v>110</v>
      </c>
      <c r="C12" s="25" t="e">
        <f>SUMIF(#REF!,"采购",#REF!)</f>
        <v>#REF!</v>
      </c>
      <c r="E12" s="29" t="e">
        <f>SUMIF(#REF!,"采购",#REF!)</f>
        <v>#REF!</v>
      </c>
      <c r="F12" s="20"/>
    </row>
    <row r="13" spans="1:6" ht="13.5" customHeight="1" x14ac:dyDescent="0.15">
      <c r="A13" s="19" t="s">
        <v>112</v>
      </c>
      <c r="B13" s="18" t="s">
        <v>113</v>
      </c>
      <c r="C13" s="25" t="e">
        <f>SUMIF(#REF!,"第三方",#REF!)</f>
        <v>#REF!</v>
      </c>
      <c r="E13" s="29" t="e">
        <f>SUMIF(#REF!,"第三方",#REF!)</f>
        <v>#REF!</v>
      </c>
      <c r="F13" s="20"/>
    </row>
    <row r="14" spans="1:6" ht="13.5" customHeight="1" x14ac:dyDescent="0.15">
      <c r="A14" s="61" t="str">
        <f>A10&amp;" 合计"</f>
        <v>景点游玩&amp;徒步寻宝 合计</v>
      </c>
      <c r="B14" s="62"/>
      <c r="C14" s="27" t="e">
        <f>SUM(C11:C13)</f>
        <v>#REF!</v>
      </c>
      <c r="E14" s="30" t="e">
        <f>SUM(E11:E13)</f>
        <v>#REF!</v>
      </c>
      <c r="F14" s="20"/>
    </row>
    <row r="15" spans="1:6" ht="13.5" customHeight="1" x14ac:dyDescent="0.15">
      <c r="A15" s="24" t="s">
        <v>103</v>
      </c>
      <c r="B15" s="14"/>
      <c r="C15" s="14"/>
      <c r="E15" s="21"/>
      <c r="F15" s="20"/>
    </row>
    <row r="16" spans="1:6" ht="13.5" customHeight="1" x14ac:dyDescent="0.15">
      <c r="A16" s="19" t="s">
        <v>115</v>
      </c>
      <c r="B16" s="18" t="s">
        <v>114</v>
      </c>
      <c r="C16" s="25" t="e">
        <f>#REF!</f>
        <v>#REF!</v>
      </c>
      <c r="E16" s="29" t="e">
        <f>#REF!</f>
        <v>#REF!</v>
      </c>
      <c r="F16" s="20"/>
    </row>
    <row r="17" spans="1:6" ht="13.5" customHeight="1" x14ac:dyDescent="0.15">
      <c r="A17" s="61" t="str">
        <f>A15&amp;" 合计"</f>
        <v>第三方人员费用 合计</v>
      </c>
      <c r="B17" s="62"/>
      <c r="C17" s="27" t="e">
        <f>SUM(C16:C16)</f>
        <v>#REF!</v>
      </c>
      <c r="E17" s="30" t="e">
        <f>SUM(E16:E16)</f>
        <v>#REF!</v>
      </c>
      <c r="F17" s="20"/>
    </row>
    <row r="18" spans="1:6" ht="13.5" customHeight="1" x14ac:dyDescent="0.15">
      <c r="A18" s="24" t="s">
        <v>117</v>
      </c>
      <c r="B18" s="14"/>
      <c r="C18" s="14"/>
      <c r="E18" s="21"/>
      <c r="F18" s="20"/>
    </row>
    <row r="19" spans="1:6" ht="13.5" customHeight="1" x14ac:dyDescent="0.15">
      <c r="A19" s="19" t="s">
        <v>116</v>
      </c>
      <c r="B19" s="18" t="s">
        <v>120</v>
      </c>
      <c r="C19" s="25" t="e">
        <f>#REF!+#REF!+#REF!</f>
        <v>#REF!</v>
      </c>
      <c r="E19" s="29" t="e">
        <f>#REF!+#REF!+#REF!</f>
        <v>#REF!</v>
      </c>
      <c r="F19" s="20"/>
    </row>
    <row r="20" spans="1:6" ht="13.5" customHeight="1" x14ac:dyDescent="0.15">
      <c r="A20" s="19" t="s">
        <v>118</v>
      </c>
      <c r="B20" s="18" t="s">
        <v>119</v>
      </c>
      <c r="C20" s="25" t="e">
        <f>SUM(#REF!)</f>
        <v>#REF!</v>
      </c>
      <c r="E20" s="29" t="e">
        <f>SUM(#REF!)</f>
        <v>#REF!</v>
      </c>
      <c r="F20" s="20"/>
    </row>
    <row r="21" spans="1:6" ht="13.5" customHeight="1" x14ac:dyDescent="0.15">
      <c r="A21" s="61" t="str">
        <f>A18&amp;" 合计"</f>
        <v>执行人员差旅&amp;搭建人工&amp;运输 合计</v>
      </c>
      <c r="B21" s="62"/>
      <c r="C21" s="27" t="e">
        <f>SUM(C19:C20)</f>
        <v>#REF!</v>
      </c>
      <c r="E21" s="30" t="e">
        <f>SUM(E19:E20)</f>
        <v>#REF!</v>
      </c>
      <c r="F21" s="20"/>
    </row>
    <row r="22" spans="1:6" ht="13.5" customHeight="1" x14ac:dyDescent="0.15">
      <c r="A22" s="24" t="s">
        <v>121</v>
      </c>
      <c r="B22" s="14"/>
      <c r="C22" s="14"/>
      <c r="E22" s="21"/>
      <c r="F22" s="20"/>
    </row>
    <row r="23" spans="1:6" ht="13.5" customHeight="1" x14ac:dyDescent="0.15">
      <c r="A23" s="19" t="s">
        <v>122</v>
      </c>
      <c r="B23" s="18" t="s">
        <v>111</v>
      </c>
      <c r="C23" s="25" t="e">
        <f>#REF!+#REF!+#REF!</f>
        <v>#REF!</v>
      </c>
      <c r="E23" s="29" t="e">
        <f>#REF!+#REF!+#REF!</f>
        <v>#REF!</v>
      </c>
      <c r="F23" s="20"/>
    </row>
    <row r="24" spans="1:6" ht="13.5" customHeight="1" x14ac:dyDescent="0.15">
      <c r="A24" s="19" t="s">
        <v>123</v>
      </c>
      <c r="B24" s="18" t="s">
        <v>110</v>
      </c>
      <c r="C24" s="25" t="e">
        <f>#REF!</f>
        <v>#REF!</v>
      </c>
      <c r="E24" s="29" t="e">
        <f>#REF!</f>
        <v>#REF!</v>
      </c>
      <c r="F24" s="20"/>
    </row>
    <row r="25" spans="1:6" ht="13.5" customHeight="1" x14ac:dyDescent="0.15">
      <c r="A25" s="61" t="str">
        <f>A22&amp;" 合计"</f>
        <v>嘉宾住宿餐饮&amp;用车补贴&amp;场地费用 合计</v>
      </c>
      <c r="B25" s="62"/>
      <c r="C25" s="27" t="e">
        <f>SUM(C23:C24)</f>
        <v>#REF!</v>
      </c>
      <c r="E25" s="30" t="e">
        <f>SUM(E23:E24)</f>
        <v>#REF!</v>
      </c>
      <c r="F25" s="20"/>
    </row>
    <row r="26" spans="1:6" ht="13.5" customHeight="1" x14ac:dyDescent="0.15">
      <c r="A26" s="24" t="s">
        <v>124</v>
      </c>
      <c r="B26" s="14"/>
      <c r="C26" s="14"/>
      <c r="E26" s="21"/>
      <c r="F26" s="20"/>
    </row>
    <row r="27" spans="1:6" ht="13.5" customHeight="1" x14ac:dyDescent="0.15">
      <c r="A27" s="19" t="s">
        <v>102</v>
      </c>
      <c r="B27" s="18" t="s">
        <v>125</v>
      </c>
      <c r="C27" s="25" t="e">
        <f>SUM(#REF!)</f>
        <v>#REF!</v>
      </c>
      <c r="E27" s="29" t="e">
        <f>SUM(#REF!)</f>
        <v>#REF!</v>
      </c>
      <c r="F27" s="20"/>
    </row>
    <row r="28" spans="1:6" ht="13.5" customHeight="1" x14ac:dyDescent="0.15">
      <c r="A28" s="61" t="str">
        <f>A26&amp;" 合计"</f>
        <v>执行人员工资 合计</v>
      </c>
      <c r="B28" s="62"/>
      <c r="C28" s="27" t="e">
        <f>SUM(C27:C27)</f>
        <v>#REF!</v>
      </c>
      <c r="E28" s="30" t="e">
        <f>SUM(E27:E27)</f>
        <v>#REF!</v>
      </c>
      <c r="F28" s="20"/>
    </row>
    <row r="29" spans="1:6" ht="13.5" customHeight="1" x14ac:dyDescent="0.15">
      <c r="A29" s="67" t="s">
        <v>126</v>
      </c>
      <c r="B29" s="68"/>
      <c r="C29" s="26" t="e">
        <f>SUM(C28,C21,C25,C17,C14,C9)</f>
        <v>#REF!</v>
      </c>
      <c r="E29" s="30" t="e">
        <f>SUM(E28,E21,E25,E17,E14,E9)</f>
        <v>#REF!</v>
      </c>
      <c r="F29" s="20"/>
    </row>
    <row r="30" spans="1:6" ht="22.5" customHeight="1" x14ac:dyDescent="0.15">
      <c r="A30" s="69" t="s">
        <v>137</v>
      </c>
      <c r="B30" s="70"/>
      <c r="C30" s="31" t="e">
        <f>C29*4</f>
        <v>#REF!</v>
      </c>
      <c r="E30" s="30" t="e">
        <f>E29*4</f>
        <v>#REF!</v>
      </c>
      <c r="F30" s="20"/>
    </row>
    <row r="31" spans="1:6" ht="22.5" customHeight="1" x14ac:dyDescent="0.15">
      <c r="A31" s="63" t="s">
        <v>135</v>
      </c>
      <c r="B31" s="64"/>
      <c r="C31" s="64"/>
      <c r="E31" s="21"/>
      <c r="F31" s="20"/>
    </row>
    <row r="32" spans="1:6" ht="13.5" customHeight="1" x14ac:dyDescent="0.15">
      <c r="A32" s="24" t="s">
        <v>104</v>
      </c>
      <c r="B32" s="14"/>
      <c r="C32" s="14"/>
      <c r="E32" s="21"/>
      <c r="F32" s="20"/>
    </row>
    <row r="33" spans="1:6" ht="13.5" customHeight="1" x14ac:dyDescent="0.15">
      <c r="A33" s="19" t="s">
        <v>127</v>
      </c>
      <c r="B33" s="18" t="s">
        <v>129</v>
      </c>
      <c r="C33" s="25" t="e">
        <f>#REF!</f>
        <v>#REF!</v>
      </c>
      <c r="E33" s="29" t="e">
        <f>#REF!</f>
        <v>#REF!</v>
      </c>
      <c r="F33" s="20"/>
    </row>
    <row r="34" spans="1:6" ht="13.5" customHeight="1" x14ac:dyDescent="0.15">
      <c r="A34" s="19" t="s">
        <v>130</v>
      </c>
      <c r="B34" s="18" t="s">
        <v>131</v>
      </c>
      <c r="C34" s="25" t="e">
        <f>#REF!</f>
        <v>#REF!</v>
      </c>
      <c r="E34" s="29" t="e">
        <f>#REF!</f>
        <v>#REF!</v>
      </c>
      <c r="F34" s="20"/>
    </row>
    <row r="35" spans="1:6" ht="13.5" customHeight="1" x14ac:dyDescent="0.15">
      <c r="A35" s="19" t="s">
        <v>128</v>
      </c>
      <c r="B35" s="18" t="s">
        <v>132</v>
      </c>
      <c r="C35" s="25" t="e">
        <f>#REF!</f>
        <v>#REF!</v>
      </c>
      <c r="E35" s="29" t="e">
        <f>#REF!</f>
        <v>#REF!</v>
      </c>
      <c r="F35" s="20"/>
    </row>
    <row r="36" spans="1:6" ht="13.5" customHeight="1" x14ac:dyDescent="0.15">
      <c r="A36" s="19" t="s">
        <v>133</v>
      </c>
      <c r="B36" s="18" t="s">
        <v>134</v>
      </c>
      <c r="C36" s="25" t="e">
        <f>#REF!</f>
        <v>#REF!</v>
      </c>
      <c r="E36" s="29" t="e">
        <f>#REF!</f>
        <v>#REF!</v>
      </c>
      <c r="F36" s="20"/>
    </row>
    <row r="37" spans="1:6" ht="19.5" customHeight="1" x14ac:dyDescent="0.15">
      <c r="A37" s="69" t="s">
        <v>139</v>
      </c>
      <c r="B37" s="70"/>
      <c r="C37" s="31" t="e">
        <f>SUM(C33:C36)</f>
        <v>#REF!</v>
      </c>
      <c r="E37" s="30" t="e">
        <f>SUM(E33:E35)</f>
        <v>#REF!</v>
      </c>
      <c r="F37" s="28" t="s">
        <v>140</v>
      </c>
    </row>
    <row r="38" spans="1:6" ht="26.25" customHeight="1" x14ac:dyDescent="0.15">
      <c r="A38" s="65" t="s">
        <v>138</v>
      </c>
      <c r="B38" s="66"/>
      <c r="C38" s="32" t="e">
        <f>SUM(C37,C30)</f>
        <v>#REF!</v>
      </c>
      <c r="E38" s="30" t="e">
        <f>SUM(E37,E30)</f>
        <v>#REF!</v>
      </c>
      <c r="F38" s="23" t="e">
        <f>(C38-E38-C38*0.06)/C38</f>
        <v>#REF!</v>
      </c>
    </row>
  </sheetData>
  <mergeCells count="12">
    <mergeCell ref="A38:B38"/>
    <mergeCell ref="A25:B25"/>
    <mergeCell ref="A28:B28"/>
    <mergeCell ref="A29:B29"/>
    <mergeCell ref="A30:B30"/>
    <mergeCell ref="A31:C31"/>
    <mergeCell ref="A37:B37"/>
    <mergeCell ref="A14:B14"/>
    <mergeCell ref="A17:B17"/>
    <mergeCell ref="A4:C4"/>
    <mergeCell ref="A21:B21"/>
    <mergeCell ref="A9:B9"/>
  </mergeCells>
  <phoneticPr fontId="1" type="noConversion"/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L40"/>
  <sheetViews>
    <sheetView tabSelected="1" zoomScale="80" zoomScaleNormal="80" workbookViewId="0">
      <selection activeCell="D24" sqref="D24"/>
    </sheetView>
  </sheetViews>
  <sheetFormatPr defaultColWidth="8.875" defaultRowHeight="16.5" x14ac:dyDescent="0.15"/>
  <cols>
    <col min="1" max="2" width="8.875" style="40"/>
    <col min="3" max="3" width="15.5" style="40" customWidth="1"/>
    <col min="4" max="4" width="42.5" style="43" customWidth="1"/>
    <col min="5" max="5" width="14" style="44" customWidth="1"/>
    <col min="6" max="6" width="9" style="40" customWidth="1"/>
    <col min="7" max="7" width="10.125" style="45" customWidth="1"/>
    <col min="8" max="8" width="13.375" style="45" customWidth="1"/>
    <col min="9" max="9" width="8.875" style="46"/>
    <col min="10" max="16384" width="8.875" style="40"/>
  </cols>
  <sheetData>
    <row r="1" spans="1:10" ht="24" customHeight="1" x14ac:dyDescent="0.15">
      <c r="A1" s="86" t="s">
        <v>190</v>
      </c>
      <c r="B1" s="86"/>
      <c r="C1" s="86"/>
      <c r="D1" s="86"/>
      <c r="E1" s="86"/>
      <c r="F1" s="86"/>
      <c r="G1" s="86"/>
      <c r="H1" s="86"/>
      <c r="I1" s="86"/>
      <c r="J1" s="86"/>
    </row>
    <row r="2" spans="1:10" x14ac:dyDescent="0.15">
      <c r="A2" s="84" t="s">
        <v>191</v>
      </c>
      <c r="B2" s="84"/>
      <c r="C2" s="84"/>
      <c r="D2" s="84"/>
      <c r="E2" s="84" t="s">
        <v>206</v>
      </c>
      <c r="F2" s="84"/>
      <c r="G2" s="84"/>
      <c r="H2" s="85"/>
      <c r="I2" s="85"/>
      <c r="J2" s="85"/>
    </row>
    <row r="3" spans="1:10" x14ac:dyDescent="0.15">
      <c r="A3" s="33" t="s">
        <v>149</v>
      </c>
      <c r="B3" s="33" t="s">
        <v>152</v>
      </c>
      <c r="C3" s="33" t="s">
        <v>145</v>
      </c>
      <c r="D3" s="37" t="s">
        <v>151</v>
      </c>
      <c r="E3" s="33" t="s">
        <v>146</v>
      </c>
      <c r="F3" s="33" t="s">
        <v>98</v>
      </c>
      <c r="G3" s="33" t="s">
        <v>97</v>
      </c>
      <c r="H3" s="33" t="s">
        <v>147</v>
      </c>
      <c r="I3" s="34" t="s">
        <v>148</v>
      </c>
      <c r="J3" s="34" t="s">
        <v>150</v>
      </c>
    </row>
    <row r="4" spans="1:10" x14ac:dyDescent="0.15">
      <c r="A4" s="78" t="s">
        <v>161</v>
      </c>
      <c r="B4" s="35" t="s">
        <v>176</v>
      </c>
      <c r="C4" s="35" t="s">
        <v>177</v>
      </c>
      <c r="D4" s="58" t="s">
        <v>192</v>
      </c>
      <c r="E4" s="48" t="s">
        <v>178</v>
      </c>
      <c r="F4" s="48" t="s">
        <v>179</v>
      </c>
      <c r="G4" s="48">
        <v>1</v>
      </c>
      <c r="H4" s="48"/>
      <c r="I4" s="48"/>
      <c r="J4" s="81">
        <f>SUM(I4:I19)</f>
        <v>0</v>
      </c>
    </row>
    <row r="5" spans="1:10" x14ac:dyDescent="0.15">
      <c r="A5" s="79"/>
      <c r="B5" s="56" t="s">
        <v>153</v>
      </c>
      <c r="C5" s="35" t="s">
        <v>162</v>
      </c>
      <c r="D5" s="38" t="s">
        <v>193</v>
      </c>
      <c r="E5" s="35"/>
      <c r="F5" s="35" t="s">
        <v>156</v>
      </c>
      <c r="G5" s="36">
        <v>2</v>
      </c>
      <c r="H5" s="48"/>
      <c r="I5" s="48"/>
      <c r="J5" s="82"/>
    </row>
    <row r="6" spans="1:10" x14ac:dyDescent="0.15">
      <c r="A6" s="79"/>
      <c r="B6" s="77" t="s">
        <v>154</v>
      </c>
      <c r="C6" s="35" t="s">
        <v>208</v>
      </c>
      <c r="D6" s="39" t="s">
        <v>194</v>
      </c>
      <c r="E6" s="35" t="s">
        <v>210</v>
      </c>
      <c r="F6" s="35" t="s">
        <v>207</v>
      </c>
      <c r="G6" s="36">
        <v>2</v>
      </c>
      <c r="H6" s="48"/>
      <c r="I6" s="48"/>
      <c r="J6" s="82"/>
    </row>
    <row r="7" spans="1:10" x14ac:dyDescent="0.15">
      <c r="A7" s="79"/>
      <c r="B7" s="77"/>
      <c r="C7" s="35" t="s">
        <v>163</v>
      </c>
      <c r="D7" s="39" t="s">
        <v>182</v>
      </c>
      <c r="E7" s="35" t="s">
        <v>209</v>
      </c>
      <c r="F7" s="35" t="s">
        <v>207</v>
      </c>
      <c r="G7" s="36">
        <v>1</v>
      </c>
      <c r="H7" s="48"/>
      <c r="I7" s="48"/>
      <c r="J7" s="82"/>
    </row>
    <row r="8" spans="1:10" x14ac:dyDescent="0.15">
      <c r="A8" s="79"/>
      <c r="B8" s="77"/>
      <c r="C8" s="35" t="s">
        <v>164</v>
      </c>
      <c r="D8" s="39" t="s">
        <v>165</v>
      </c>
      <c r="E8" s="35"/>
      <c r="F8" s="35" t="s">
        <v>155</v>
      </c>
      <c r="G8" s="36">
        <v>2</v>
      </c>
      <c r="H8" s="48"/>
      <c r="I8" s="48"/>
      <c r="J8" s="82"/>
    </row>
    <row r="9" spans="1:10" x14ac:dyDescent="0.15">
      <c r="A9" s="79"/>
      <c r="B9" s="77"/>
      <c r="C9" s="35" t="s">
        <v>166</v>
      </c>
      <c r="D9" s="39"/>
      <c r="E9" s="35"/>
      <c r="F9" s="35" t="s">
        <v>167</v>
      </c>
      <c r="G9" s="36">
        <v>1</v>
      </c>
      <c r="H9" s="48"/>
      <c r="I9" s="48"/>
      <c r="J9" s="82"/>
    </row>
    <row r="10" spans="1:10" x14ac:dyDescent="0.15">
      <c r="A10" s="79"/>
      <c r="B10" s="56" t="s">
        <v>157</v>
      </c>
      <c r="C10" s="35" t="s">
        <v>168</v>
      </c>
      <c r="D10" s="39" t="s">
        <v>169</v>
      </c>
      <c r="E10" s="35" t="s">
        <v>170</v>
      </c>
      <c r="F10" s="35" t="s">
        <v>167</v>
      </c>
      <c r="G10" s="36">
        <v>1000</v>
      </c>
      <c r="H10" s="48"/>
      <c r="I10" s="48"/>
      <c r="J10" s="82"/>
    </row>
    <row r="11" spans="1:10" x14ac:dyDescent="0.15">
      <c r="A11" s="79"/>
      <c r="B11" s="78" t="s">
        <v>171</v>
      </c>
      <c r="C11" s="56" t="s">
        <v>172</v>
      </c>
      <c r="D11" s="41" t="s">
        <v>175</v>
      </c>
      <c r="E11" s="42"/>
      <c r="F11" s="56" t="s">
        <v>174</v>
      </c>
      <c r="G11" s="49">
        <v>8</v>
      </c>
      <c r="H11" s="49"/>
      <c r="I11" s="48"/>
      <c r="J11" s="82"/>
    </row>
    <row r="12" spans="1:10" x14ac:dyDescent="0.15">
      <c r="A12" s="79"/>
      <c r="B12" s="79"/>
      <c r="C12" s="56" t="s">
        <v>180</v>
      </c>
      <c r="D12" s="41" t="s">
        <v>181</v>
      </c>
      <c r="E12" s="42"/>
      <c r="F12" s="56" t="s">
        <v>179</v>
      </c>
      <c r="G12" s="55">
        <v>2</v>
      </c>
      <c r="H12" s="55"/>
      <c r="I12" s="48"/>
      <c r="J12" s="82"/>
    </row>
    <row r="13" spans="1:10" x14ac:dyDescent="0.15">
      <c r="A13" s="79"/>
      <c r="B13" s="80"/>
      <c r="C13" s="56" t="s">
        <v>186</v>
      </c>
      <c r="D13" s="41" t="s">
        <v>187</v>
      </c>
      <c r="E13" s="42"/>
      <c r="F13" s="56" t="s">
        <v>188</v>
      </c>
      <c r="G13" s="55">
        <v>2</v>
      </c>
      <c r="H13" s="55"/>
      <c r="I13" s="48"/>
      <c r="J13" s="82"/>
    </row>
    <row r="14" spans="1:10" x14ac:dyDescent="0.15">
      <c r="A14" s="79"/>
      <c r="B14" s="78" t="s">
        <v>173</v>
      </c>
      <c r="C14" s="57" t="s">
        <v>195</v>
      </c>
      <c r="D14" s="41" t="s">
        <v>198</v>
      </c>
      <c r="E14" s="42"/>
      <c r="F14" s="57" t="s">
        <v>199</v>
      </c>
      <c r="G14" s="55">
        <v>50</v>
      </c>
      <c r="H14" s="55"/>
      <c r="I14" s="48"/>
      <c r="J14" s="82"/>
    </row>
    <row r="15" spans="1:10" x14ac:dyDescent="0.15">
      <c r="A15" s="79"/>
      <c r="B15" s="79"/>
      <c r="C15" s="57" t="s">
        <v>196</v>
      </c>
      <c r="D15" s="41" t="s">
        <v>198</v>
      </c>
      <c r="E15" s="42"/>
      <c r="F15" s="57" t="s">
        <v>201</v>
      </c>
      <c r="G15" s="55">
        <v>50</v>
      </c>
      <c r="H15" s="55"/>
      <c r="I15" s="48"/>
      <c r="J15" s="82"/>
    </row>
    <row r="16" spans="1:10" x14ac:dyDescent="0.15">
      <c r="A16" s="79"/>
      <c r="B16" s="79"/>
      <c r="C16" s="57" t="s">
        <v>197</v>
      </c>
      <c r="D16" s="41"/>
      <c r="E16" s="42"/>
      <c r="F16" s="57" t="s">
        <v>200</v>
      </c>
      <c r="G16" s="55">
        <v>50</v>
      </c>
      <c r="H16" s="55"/>
      <c r="I16" s="48"/>
      <c r="J16" s="82"/>
    </row>
    <row r="17" spans="1:12" x14ac:dyDescent="0.15">
      <c r="A17" s="79"/>
      <c r="B17" s="79"/>
      <c r="C17" s="56" t="s">
        <v>183</v>
      </c>
      <c r="D17" s="41" t="s">
        <v>184</v>
      </c>
      <c r="E17" s="42"/>
      <c r="F17" s="56" t="s">
        <v>185</v>
      </c>
      <c r="G17" s="55">
        <v>10</v>
      </c>
      <c r="H17" s="55"/>
      <c r="I17" s="48"/>
      <c r="J17" s="82"/>
    </row>
    <row r="18" spans="1:12" x14ac:dyDescent="0.15">
      <c r="A18" s="79"/>
      <c r="B18" s="79"/>
      <c r="C18" s="57" t="s">
        <v>158</v>
      </c>
      <c r="D18" s="41" t="s">
        <v>211</v>
      </c>
      <c r="E18" s="42"/>
      <c r="F18" s="57" t="s">
        <v>159</v>
      </c>
      <c r="G18" s="55">
        <v>400</v>
      </c>
      <c r="H18" s="55"/>
      <c r="I18" s="48"/>
      <c r="J18" s="82"/>
    </row>
    <row r="19" spans="1:12" x14ac:dyDescent="0.15">
      <c r="A19" s="80"/>
      <c r="B19" s="80"/>
      <c r="C19" s="56" t="s">
        <v>202</v>
      </c>
      <c r="D19" s="41" t="s">
        <v>203</v>
      </c>
      <c r="E19" s="42" t="s">
        <v>205</v>
      </c>
      <c r="F19" s="47" t="s">
        <v>204</v>
      </c>
      <c r="G19" s="49">
        <v>3</v>
      </c>
      <c r="H19" s="49"/>
      <c r="I19" s="48"/>
      <c r="J19" s="83"/>
    </row>
    <row r="20" spans="1:12" x14ac:dyDescent="0.15">
      <c r="A20" s="71" t="s">
        <v>189</v>
      </c>
      <c r="B20" s="72"/>
      <c r="C20" s="72"/>
      <c r="D20" s="72"/>
      <c r="E20" s="72"/>
      <c r="F20" s="72"/>
      <c r="G20" s="72"/>
      <c r="H20" s="72"/>
      <c r="I20" s="73"/>
      <c r="J20" s="50"/>
      <c r="K20" s="52"/>
    </row>
    <row r="21" spans="1:12" ht="16.5" customHeight="1" x14ac:dyDescent="0.15">
      <c r="A21" s="74" t="s">
        <v>160</v>
      </c>
      <c r="B21" s="75"/>
      <c r="C21" s="75"/>
      <c r="D21" s="75"/>
      <c r="E21" s="75"/>
      <c r="F21" s="75"/>
      <c r="G21" s="75"/>
      <c r="H21" s="75"/>
      <c r="I21" s="76"/>
      <c r="J21" s="51"/>
      <c r="K21" s="52"/>
    </row>
    <row r="22" spans="1:12" x14ac:dyDescent="0.15">
      <c r="A22" s="52"/>
      <c r="B22" s="52"/>
      <c r="C22" s="52"/>
      <c r="D22" s="53"/>
      <c r="E22" s="52"/>
      <c r="F22" s="52"/>
      <c r="G22" s="54"/>
      <c r="H22" s="54"/>
      <c r="I22" s="52"/>
      <c r="J22" s="52"/>
      <c r="K22" s="52"/>
    </row>
    <row r="23" spans="1:12" x14ac:dyDescent="0.15">
      <c r="A23" s="52"/>
      <c r="B23" s="52"/>
      <c r="C23" s="52"/>
      <c r="D23" s="53"/>
      <c r="E23" s="52"/>
      <c r="F23" s="52"/>
      <c r="G23" s="54"/>
      <c r="H23" s="54"/>
      <c r="I23" s="52"/>
      <c r="J23" s="52"/>
      <c r="K23" s="52"/>
      <c r="L23" s="52"/>
    </row>
    <row r="24" spans="1:12" x14ac:dyDescent="0.15">
      <c r="A24" s="52"/>
      <c r="B24" s="52"/>
      <c r="C24" s="52"/>
      <c r="D24" s="53"/>
      <c r="E24" s="52"/>
      <c r="F24" s="52"/>
      <c r="G24" s="54"/>
      <c r="H24" s="54"/>
      <c r="I24" s="52"/>
      <c r="J24" s="52"/>
      <c r="K24" s="52"/>
    </row>
    <row r="25" spans="1:12" x14ac:dyDescent="0.15">
      <c r="A25" s="52"/>
      <c r="B25" s="52"/>
      <c r="C25" s="52"/>
      <c r="D25" s="53"/>
      <c r="E25" s="52"/>
      <c r="F25" s="52"/>
      <c r="G25" s="54"/>
      <c r="H25" s="54"/>
      <c r="I25" s="52"/>
      <c r="J25" s="52"/>
      <c r="K25" s="52"/>
    </row>
    <row r="26" spans="1:12" x14ac:dyDescent="0.15">
      <c r="A26" s="52"/>
      <c r="B26" s="52"/>
      <c r="C26" s="52"/>
      <c r="D26" s="53"/>
      <c r="E26" s="52"/>
      <c r="F26" s="52"/>
      <c r="G26" s="54"/>
      <c r="H26" s="54"/>
      <c r="I26" s="52"/>
      <c r="J26" s="52"/>
      <c r="K26" s="52"/>
      <c r="L26" s="52"/>
    </row>
    <row r="27" spans="1:12" x14ac:dyDescent="0.15">
      <c r="A27" s="52"/>
      <c r="B27" s="52"/>
      <c r="C27" s="52"/>
      <c r="D27" s="53"/>
      <c r="E27" s="52"/>
      <c r="F27" s="52"/>
      <c r="G27" s="54"/>
      <c r="H27" s="54"/>
      <c r="I27" s="52"/>
      <c r="J27" s="52"/>
      <c r="K27" s="52"/>
      <c r="L27" s="52"/>
    </row>
    <row r="28" spans="1:12" x14ac:dyDescent="0.15">
      <c r="A28" s="52"/>
      <c r="B28" s="52"/>
      <c r="C28" s="52"/>
      <c r="D28" s="53"/>
      <c r="E28" s="52"/>
      <c r="F28" s="52"/>
      <c r="G28" s="54"/>
      <c r="H28" s="54"/>
      <c r="I28" s="52"/>
      <c r="J28" s="52"/>
      <c r="K28" s="52"/>
      <c r="L28" s="52"/>
    </row>
    <row r="29" spans="1:12" x14ac:dyDescent="0.15">
      <c r="A29" s="52"/>
      <c r="B29" s="52"/>
      <c r="C29" s="52"/>
      <c r="D29" s="53"/>
      <c r="E29" s="52"/>
      <c r="F29" s="52"/>
      <c r="G29" s="54"/>
      <c r="H29" s="54"/>
      <c r="I29" s="52"/>
      <c r="J29" s="52"/>
      <c r="K29" s="52"/>
      <c r="L29" s="52"/>
    </row>
    <row r="30" spans="1:12" x14ac:dyDescent="0.15">
      <c r="A30" s="52"/>
      <c r="B30" s="52"/>
      <c r="C30" s="52"/>
      <c r="D30" s="53"/>
      <c r="E30" s="52"/>
      <c r="F30" s="52"/>
      <c r="G30" s="54"/>
      <c r="H30" s="54"/>
      <c r="I30" s="52"/>
      <c r="J30" s="52"/>
      <c r="K30" s="52"/>
      <c r="L30" s="52"/>
    </row>
    <row r="31" spans="1:12" x14ac:dyDescent="0.15">
      <c r="A31" s="52"/>
      <c r="B31" s="52"/>
      <c r="C31" s="52"/>
      <c r="D31" s="53"/>
      <c r="E31" s="52"/>
      <c r="F31" s="52"/>
      <c r="G31" s="54"/>
      <c r="H31" s="54"/>
      <c r="I31" s="52"/>
      <c r="J31" s="52"/>
      <c r="K31" s="52"/>
      <c r="L31" s="52"/>
    </row>
    <row r="32" spans="1:12" x14ac:dyDescent="0.15">
      <c r="A32" s="52"/>
      <c r="B32" s="52"/>
      <c r="C32" s="52"/>
      <c r="D32" s="53"/>
      <c r="E32" s="52"/>
      <c r="F32" s="52"/>
      <c r="G32" s="52"/>
      <c r="H32" s="54"/>
      <c r="I32" s="52"/>
      <c r="J32" s="52"/>
      <c r="K32" s="52"/>
      <c r="L32" s="52"/>
    </row>
    <row r="33" spans="1:12" x14ac:dyDescent="0.15">
      <c r="A33" s="52"/>
      <c r="B33" s="52"/>
      <c r="C33" s="52"/>
      <c r="D33" s="53"/>
      <c r="E33" s="52"/>
      <c r="F33" s="52"/>
      <c r="G33" s="54"/>
      <c r="H33" s="54"/>
      <c r="I33" s="52"/>
      <c r="J33" s="52"/>
      <c r="K33" s="52"/>
      <c r="L33" s="52"/>
    </row>
    <row r="34" spans="1:12" x14ac:dyDescent="0.15">
      <c r="A34" s="52"/>
      <c r="B34" s="52"/>
      <c r="C34" s="52"/>
      <c r="D34" s="53"/>
      <c r="E34" s="52"/>
      <c r="F34" s="52"/>
      <c r="G34" s="54"/>
      <c r="H34" s="54"/>
      <c r="I34" s="52"/>
      <c r="J34" s="52"/>
      <c r="K34" s="52"/>
      <c r="L34" s="52"/>
    </row>
    <row r="35" spans="1:12" x14ac:dyDescent="0.15">
      <c r="A35" s="52"/>
      <c r="B35" s="52"/>
      <c r="C35" s="52"/>
      <c r="D35" s="53"/>
      <c r="E35" s="52"/>
      <c r="F35" s="52"/>
      <c r="G35" s="54"/>
      <c r="H35" s="54"/>
      <c r="I35" s="52"/>
      <c r="J35" s="52"/>
      <c r="K35" s="52"/>
    </row>
    <row r="36" spans="1:12" x14ac:dyDescent="0.15">
      <c r="I36" s="52"/>
    </row>
    <row r="37" spans="1:12" x14ac:dyDescent="0.15">
      <c r="I37" s="52"/>
    </row>
    <row r="38" spans="1:12" x14ac:dyDescent="0.15">
      <c r="I38" s="52"/>
    </row>
    <row r="39" spans="1:12" x14ac:dyDescent="0.15">
      <c r="I39" s="52"/>
    </row>
    <row r="40" spans="1:12" x14ac:dyDescent="0.15">
      <c r="I40" s="52"/>
    </row>
  </sheetData>
  <mergeCells count="11">
    <mergeCell ref="A2:D2"/>
    <mergeCell ref="H2:J2"/>
    <mergeCell ref="E2:G2"/>
    <mergeCell ref="A1:J1"/>
    <mergeCell ref="A20:I20"/>
    <mergeCell ref="A21:I21"/>
    <mergeCell ref="B6:B9"/>
    <mergeCell ref="A4:A19"/>
    <mergeCell ref="J4:J19"/>
    <mergeCell ref="B14:B19"/>
    <mergeCell ref="B11:B13"/>
  </mergeCells>
  <phoneticPr fontId="13" type="noConversion"/>
  <pageMargins left="0.7" right="0.7" top="0.75" bottom="0.75" header="0.3" footer="0.3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资金预算</vt:lpstr>
      <vt:lpstr>汇总</vt:lpstr>
      <vt:lpstr>活动执行费用明细</vt:lpstr>
    </vt:vector>
  </TitlesOfParts>
  <Company>www.ftpdown.com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任坤</dc:creator>
  <cp:lastModifiedBy>user</cp:lastModifiedBy>
  <cp:revision>1</cp:revision>
  <cp:lastPrinted>2015-09-10T10:15:00Z</cp:lastPrinted>
  <dcterms:created xsi:type="dcterms:W3CDTF">2006-04-20T05:43:00Z</dcterms:created>
  <dcterms:modified xsi:type="dcterms:W3CDTF">2018-07-30T01:33:56Z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2052-10.1.0.5457</vt:lpwstr>
  </property>
</Properties>
</file>