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630" yWindow="15" windowWidth="13800" windowHeight="11655" tabRatio="726" activeTab="5"/>
  </bookViews>
  <sheets>
    <sheet name="表1设备" sheetId="1" r:id="rId1"/>
    <sheet name="表2设备" sheetId="2" r:id="rId2"/>
    <sheet name="表3安调" sheetId="3" r:id="rId3"/>
    <sheet name="表4项目管理" sheetId="4" r:id="rId4"/>
    <sheet name="表5培训" sheetId="5" r:id="rId5"/>
    <sheet name="表7汇总" sheetId="8" r:id="rId6"/>
  </sheets>
  <externalReferences>
    <externalReference r:id="rId7"/>
    <externalReference r:id="rId8"/>
  </externalReferences>
  <definedNames>
    <definedName name="_xlnm.Print_Area" localSheetId="2">表3安调!$A$1:$F$68</definedName>
    <definedName name="_xlnm.Print_Area" localSheetId="4">表5培训!$A$1:$G$11</definedName>
    <definedName name="_xlnm.Print_Area" localSheetId="5">表7汇总!$A$1:$D$10</definedName>
  </definedNames>
  <calcPr calcId="124519"/>
</workbook>
</file>

<file path=xl/calcChain.xml><?xml version="1.0" encoding="utf-8"?>
<calcChain xmlns="http://schemas.openxmlformats.org/spreadsheetml/2006/main">
  <c r="D9" i="8"/>
  <c r="D8"/>
  <c r="D7"/>
  <c r="D10" s="1"/>
  <c r="D6"/>
  <c r="D5"/>
  <c r="F9" i="5"/>
  <c r="F7"/>
  <c r="F6"/>
  <c r="F5"/>
  <c r="F11" s="1"/>
  <c r="F9" i="4"/>
  <c r="F8"/>
  <c r="E8"/>
  <c r="F7"/>
  <c r="F6"/>
  <c r="F5"/>
  <c r="F10" s="1"/>
  <c r="F4"/>
  <c r="F66" i="3"/>
  <c r="D66"/>
  <c r="C66"/>
  <c r="B66"/>
  <c r="A66"/>
  <c r="D65"/>
  <c r="F65" s="1"/>
  <c r="C65"/>
  <c r="B65"/>
  <c r="A65"/>
  <c r="B64"/>
  <c r="A64"/>
  <c r="F63"/>
  <c r="D63"/>
  <c r="C63"/>
  <c r="B63"/>
  <c r="A63"/>
  <c r="D62"/>
  <c r="F62" s="1"/>
  <c r="C62"/>
  <c r="B62"/>
  <c r="A62"/>
  <c r="D61"/>
  <c r="F61" s="1"/>
  <c r="C61"/>
  <c r="B61"/>
  <c r="A61"/>
  <c r="F60"/>
  <c r="D60"/>
  <c r="C60"/>
  <c r="B60"/>
  <c r="A60"/>
  <c r="D59"/>
  <c r="F59" s="1"/>
  <c r="C59"/>
  <c r="B59"/>
  <c r="A59"/>
  <c r="B58"/>
  <c r="A58"/>
  <c r="F57"/>
  <c r="D57"/>
  <c r="C57"/>
  <c r="B57"/>
  <c r="A57"/>
  <c r="D56"/>
  <c r="F56" s="1"/>
  <c r="C56"/>
  <c r="B56"/>
  <c r="A56"/>
  <c r="F55"/>
  <c r="D55"/>
  <c r="C55"/>
  <c r="B55"/>
  <c r="A55"/>
  <c r="B54"/>
  <c r="A54"/>
  <c r="B53"/>
  <c r="A53"/>
  <c r="D52"/>
  <c r="F52" s="1"/>
  <c r="C52"/>
  <c r="B52"/>
  <c r="A52"/>
  <c r="B51"/>
  <c r="A51"/>
  <c r="F50"/>
  <c r="D50"/>
  <c r="C50"/>
  <c r="B50"/>
  <c r="A50"/>
  <c r="D49"/>
  <c r="F49" s="1"/>
  <c r="C49"/>
  <c r="B49"/>
  <c r="A49"/>
  <c r="F48"/>
  <c r="D48"/>
  <c r="C48"/>
  <c r="B48"/>
  <c r="A48"/>
  <c r="D47"/>
  <c r="F47" s="1"/>
  <c r="C47"/>
  <c r="B47"/>
  <c r="A47"/>
  <c r="F46"/>
  <c r="D46"/>
  <c r="C46"/>
  <c r="B46"/>
  <c r="A46"/>
  <c r="B45"/>
  <c r="A45"/>
  <c r="D44"/>
  <c r="F44" s="1"/>
  <c r="C44"/>
  <c r="B44"/>
  <c r="A44"/>
  <c r="F43"/>
  <c r="D43"/>
  <c r="C43"/>
  <c r="B43"/>
  <c r="A43"/>
  <c r="D42"/>
  <c r="F42" s="1"/>
  <c r="C42"/>
  <c r="B42"/>
  <c r="A42"/>
  <c r="F41"/>
  <c r="D41"/>
  <c r="C41"/>
  <c r="B41"/>
  <c r="A41"/>
  <c r="D40"/>
  <c r="F40" s="1"/>
  <c r="C40"/>
  <c r="B40"/>
  <c r="A40"/>
  <c r="F39"/>
  <c r="D39"/>
  <c r="C39"/>
  <c r="B39"/>
  <c r="A39"/>
  <c r="D38"/>
  <c r="F38" s="1"/>
  <c r="C38"/>
  <c r="B38"/>
  <c r="A38"/>
  <c r="F37"/>
  <c r="D37"/>
  <c r="C37"/>
  <c r="B37"/>
  <c r="A37"/>
  <c r="D36"/>
  <c r="F36" s="1"/>
  <c r="C36"/>
  <c r="B36"/>
  <c r="A36"/>
  <c r="F35"/>
  <c r="D35"/>
  <c r="C35"/>
  <c r="B35"/>
  <c r="A35"/>
  <c r="D34"/>
  <c r="F34" s="1"/>
  <c r="C34"/>
  <c r="B34"/>
  <c r="A34"/>
  <c r="F33"/>
  <c r="D33"/>
  <c r="C33"/>
  <c r="B33"/>
  <c r="A33"/>
  <c r="D32"/>
  <c r="F32" s="1"/>
  <c r="C32"/>
  <c r="B32"/>
  <c r="A32"/>
  <c r="B31"/>
  <c r="A31"/>
  <c r="F30"/>
  <c r="D30"/>
  <c r="C30"/>
  <c r="B30"/>
  <c r="A30"/>
  <c r="D29"/>
  <c r="F29" s="1"/>
  <c r="C29"/>
  <c r="B29"/>
  <c r="A29"/>
  <c r="B28"/>
  <c r="A28"/>
  <c r="F27"/>
  <c r="D27"/>
  <c r="C27"/>
  <c r="B27"/>
  <c r="A27"/>
  <c r="D26"/>
  <c r="F26" s="1"/>
  <c r="C26"/>
  <c r="B26"/>
  <c r="A26"/>
  <c r="F25"/>
  <c r="D25"/>
  <c r="C25"/>
  <c r="B25"/>
  <c r="A25"/>
  <c r="B24"/>
  <c r="A24"/>
  <c r="D23"/>
  <c r="F23" s="1"/>
  <c r="C23"/>
  <c r="B23"/>
  <c r="A23"/>
  <c r="F22"/>
  <c r="D22"/>
  <c r="C22"/>
  <c r="B22"/>
  <c r="A22"/>
  <c r="D21"/>
  <c r="F21" s="1"/>
  <c r="C21"/>
  <c r="B21"/>
  <c r="A21"/>
  <c r="B20"/>
  <c r="A20"/>
  <c r="F19"/>
  <c r="D19"/>
  <c r="C19"/>
  <c r="B19"/>
  <c r="A19"/>
  <c r="D18"/>
  <c r="F18" s="1"/>
  <c r="C18"/>
  <c r="B18"/>
  <c r="A18"/>
  <c r="F17"/>
  <c r="D17"/>
  <c r="C17"/>
  <c r="B17"/>
  <c r="A17"/>
  <c r="D16"/>
  <c r="F16" s="1"/>
  <c r="C16"/>
  <c r="B16"/>
  <c r="A16"/>
  <c r="B15"/>
  <c r="A15"/>
  <c r="F14"/>
  <c r="D14"/>
  <c r="C14"/>
  <c r="B14"/>
  <c r="A14"/>
  <c r="D13"/>
  <c r="F13" s="1"/>
  <c r="C13"/>
  <c r="B13"/>
  <c r="A13"/>
  <c r="F12"/>
  <c r="D12"/>
  <c r="C12"/>
  <c r="B12"/>
  <c r="A12"/>
  <c r="D11"/>
  <c r="F11" s="1"/>
  <c r="C11"/>
  <c r="B11"/>
  <c r="A11"/>
  <c r="F10"/>
  <c r="D10"/>
  <c r="C10"/>
  <c r="B10"/>
  <c r="A10"/>
  <c r="D9"/>
  <c r="F9" s="1"/>
  <c r="C9"/>
  <c r="B9"/>
  <c r="A9"/>
  <c r="F8"/>
  <c r="D8"/>
  <c r="C8"/>
  <c r="B8"/>
  <c r="A8"/>
  <c r="D7"/>
  <c r="F7" s="1"/>
  <c r="C7"/>
  <c r="B7"/>
  <c r="A7"/>
  <c r="F6"/>
  <c r="D6"/>
  <c r="C6"/>
  <c r="B6"/>
  <c r="A6"/>
  <c r="B5"/>
  <c r="A5"/>
  <c r="B4"/>
  <c r="F11" i="2"/>
  <c r="F10"/>
  <c r="F8"/>
  <c r="F7"/>
  <c r="F12" s="1"/>
  <c r="F6"/>
  <c r="F5"/>
  <c r="F8" i="1"/>
  <c r="F66"/>
  <c r="F65"/>
  <c r="F63"/>
  <c r="F62"/>
  <c r="F61"/>
  <c r="F60"/>
  <c r="F59"/>
  <c r="F58"/>
  <c r="F57"/>
  <c r="F56"/>
  <c r="F55"/>
  <c r="F52"/>
  <c r="F50"/>
  <c r="F49"/>
  <c r="F48"/>
  <c r="F47"/>
  <c r="F46"/>
  <c r="F44"/>
  <c r="F43"/>
  <c r="F42"/>
  <c r="F41"/>
  <c r="F40"/>
  <c r="F39"/>
  <c r="F38"/>
  <c r="F37"/>
  <c r="F36"/>
  <c r="F35"/>
  <c r="F34"/>
  <c r="F33"/>
  <c r="F32"/>
  <c r="F30"/>
  <c r="F29"/>
  <c r="F27"/>
  <c r="F26"/>
  <c r="F25"/>
  <c r="F23"/>
  <c r="F22"/>
  <c r="F21"/>
  <c r="F19"/>
  <c r="F18"/>
  <c r="F17"/>
  <c r="F16"/>
  <c r="F15"/>
  <c r="F14"/>
  <c r="F13"/>
  <c r="F12"/>
  <c r="F11"/>
  <c r="F10"/>
  <c r="F9"/>
  <c r="F7"/>
  <c r="F6"/>
  <c r="F67" s="1"/>
  <c r="F67" i="3" l="1"/>
</calcChain>
</file>

<file path=xl/sharedStrings.xml><?xml version="1.0" encoding="utf-8"?>
<sst xmlns="http://schemas.openxmlformats.org/spreadsheetml/2006/main" count="255" uniqueCount="141">
  <si>
    <r>
      <t>表</t>
    </r>
    <r>
      <rPr>
        <b/>
        <sz val="15"/>
        <rFont val="Times New Roman"/>
        <family val="1"/>
      </rPr>
      <t xml:space="preserve">1. </t>
    </r>
    <r>
      <rPr>
        <b/>
        <sz val="15"/>
        <rFont val="宋体"/>
        <family val="3"/>
        <charset val="134"/>
      </rPr>
      <t>设备报价</t>
    </r>
  </si>
  <si>
    <t>单位：人民币（元）</t>
  </si>
  <si>
    <t>项目号</t>
  </si>
  <si>
    <t>名称</t>
  </si>
  <si>
    <t>单位</t>
  </si>
  <si>
    <t>数量</t>
  </si>
  <si>
    <t>单价</t>
  </si>
  <si>
    <t>合计</t>
  </si>
  <si>
    <t>备注</t>
  </si>
  <si>
    <r>
      <t>2</t>
    </r>
    <r>
      <rPr>
        <b/>
        <sz val="10"/>
        <rFont val="宋体"/>
        <family val="3"/>
        <charset val="134"/>
      </rPr>
      <t>00章</t>
    </r>
  </si>
  <si>
    <t>监控系统设备</t>
  </si>
  <si>
    <t>闭路电视监视系统</t>
  </si>
  <si>
    <t>激光夜视遥控摄像机</t>
  </si>
  <si>
    <t>台</t>
  </si>
  <si>
    <t>含云台、防护罩、解码器、安装支架等</t>
  </si>
  <si>
    <t>激光夜视固定摄像机</t>
  </si>
  <si>
    <t>含防护罩等</t>
  </si>
  <si>
    <t>机箱</t>
  </si>
  <si>
    <t>含电源、接线端子、光终端盒、尾纤、防雷设施</t>
  </si>
  <si>
    <t>摄像机立柱、避雷针装置</t>
  </si>
  <si>
    <t>套</t>
  </si>
  <si>
    <t>视频编码节点设备</t>
  </si>
  <si>
    <t>两口</t>
  </si>
  <si>
    <t>视频同轴电缆（SYV-75-5）</t>
  </si>
  <si>
    <t>m</t>
  </si>
  <si>
    <t>具体数量按实计量</t>
  </si>
  <si>
    <t>视频控制电缆RVVP-2*1.0mm2</t>
  </si>
  <si>
    <t>六类屏蔽双绞线</t>
  </si>
  <si>
    <t>完成本系统所需的其他材料及工作</t>
  </si>
  <si>
    <t>项</t>
  </si>
  <si>
    <t>微波车辆检测器</t>
  </si>
  <si>
    <t>含机箱、防雷设备等</t>
  </si>
  <si>
    <t>立柱及避雷针装置</t>
  </si>
  <si>
    <t>安装附件</t>
  </si>
  <si>
    <t>包括从配电箱至设备之间的供电电缆、光端机到设备之间的传输电缆、接地系统到设备之间的连接线缆等</t>
  </si>
  <si>
    <t>一类站检测器</t>
  </si>
  <si>
    <t>包括基础、立柱或门架、机箱、防雷等相关设备</t>
  </si>
  <si>
    <t>大型可变信息标志</t>
  </si>
  <si>
    <t>显示板（三车道，12m*1m）</t>
  </si>
  <si>
    <t>含显示屏、微处理器、驱动器、外壳、控制箱、电缆及分线盒、电源、软件、防雷设备、门架及避雷针装置等</t>
  </si>
  <si>
    <t>数据传输</t>
  </si>
  <si>
    <t>以太网光端机</t>
  </si>
  <si>
    <t>对</t>
  </si>
  <si>
    <t>单模、4口</t>
  </si>
  <si>
    <t>外场设备供电</t>
  </si>
  <si>
    <t>YJHLV22-1KV-2*6mm2</t>
  </si>
  <si>
    <t>YJHLV22-1KV-3*25+1*16mm2</t>
  </si>
  <si>
    <t>YJHLV22-1KV-3*35+1*25mm2</t>
  </si>
  <si>
    <t>混凝土</t>
  </si>
  <si>
    <t>m3</t>
  </si>
  <si>
    <t>三相升压变压器（380V/660V,20KVA)</t>
  </si>
  <si>
    <t>三进单出降压变压器（660V/220V,2KVA)</t>
  </si>
  <si>
    <t>三相降压变电器（660V/380V,15KVA)</t>
  </si>
  <si>
    <t>配电箱（室内型）</t>
  </si>
  <si>
    <t>配电箱（室外型，含基础及防雷接地）</t>
  </si>
  <si>
    <t>30KVA三相交流稳压器</t>
  </si>
  <si>
    <t>电缆上桥和沿线过桥的钢管防护（2*φ75*4.0mm）</t>
  </si>
  <si>
    <t>电缆接线盒</t>
  </si>
  <si>
    <t>个</t>
  </si>
  <si>
    <t>外场设备基础及接地</t>
  </si>
  <si>
    <t>摄像机基础及接地</t>
  </si>
  <si>
    <t>处</t>
  </si>
  <si>
    <t>微波车辆检测器基础及接地</t>
  </si>
  <si>
    <t>大型可变信息标志基础及接地</t>
  </si>
  <si>
    <t>配电箱基础及接地</t>
  </si>
  <si>
    <t>滨海新区高速公路监控中心</t>
  </si>
  <si>
    <t>本路段数据和视频的接入和调试</t>
  </si>
  <si>
    <t>400章</t>
  </si>
  <si>
    <t>通信系统设备</t>
  </si>
  <si>
    <t>业务、指令电话系统</t>
  </si>
  <si>
    <r>
      <rPr>
        <sz val="10"/>
        <rFont val="宋体"/>
        <family val="3"/>
        <charset val="134"/>
      </rPr>
      <t>业务电话分机（</t>
    </r>
    <r>
      <rPr>
        <sz val="10"/>
        <rFont val="Times New Roman"/>
        <family val="1"/>
      </rPr>
      <t>DTMF</t>
    </r>
    <r>
      <rPr>
        <sz val="10"/>
        <rFont val="宋体"/>
        <family val="3"/>
        <charset val="134"/>
      </rPr>
      <t>话机）</t>
    </r>
  </si>
  <si>
    <t>部</t>
  </si>
  <si>
    <r>
      <t>4</t>
    </r>
    <r>
      <rPr>
        <sz val="10"/>
        <rFont val="宋体"/>
        <family val="3"/>
        <charset val="134"/>
      </rPr>
      <t>路语音光端机</t>
    </r>
  </si>
  <si>
    <t>系统的联网调试</t>
  </si>
  <si>
    <t>光缆工程</t>
  </si>
  <si>
    <r>
      <t>48</t>
    </r>
    <r>
      <rPr>
        <sz val="10"/>
        <rFont val="宋体"/>
        <family val="3"/>
        <charset val="134"/>
      </rPr>
      <t>芯单模通信光缆</t>
    </r>
  </si>
  <si>
    <t>54芯单模监控光缆</t>
  </si>
  <si>
    <t>4芯单模光缆</t>
  </si>
  <si>
    <t>光接头盒及其安装材料</t>
  </si>
  <si>
    <t>与相邻路段光缆接续工程</t>
  </si>
  <si>
    <t>与西外环高速、海滨大道南段高速光缆熔接</t>
  </si>
  <si>
    <t>电缆工程</t>
  </si>
  <si>
    <t>停车区配线电缆、市话电缆的接续</t>
  </si>
  <si>
    <t>电缆安装材料</t>
  </si>
  <si>
    <r>
      <rPr>
        <b/>
        <sz val="12"/>
        <rFont val="宋体"/>
        <family val="3"/>
        <charset val="134"/>
      </rPr>
      <t>合计</t>
    </r>
  </si>
  <si>
    <t>400章</t>
    <phoneticPr fontId="1" type="noConversion"/>
  </si>
  <si>
    <r>
      <t>表</t>
    </r>
    <r>
      <rPr>
        <b/>
        <sz val="15"/>
        <rFont val="Times New Roman"/>
        <family val="1"/>
      </rPr>
      <t xml:space="preserve">2. </t>
    </r>
    <r>
      <rPr>
        <b/>
        <sz val="15"/>
        <rFont val="宋体"/>
        <family val="3"/>
        <charset val="134"/>
      </rPr>
      <t>设备备件、专用工具和测试设备</t>
    </r>
  </si>
  <si>
    <r>
      <t>备</t>
    </r>
    <r>
      <rPr>
        <b/>
        <sz val="10"/>
        <rFont val="Times New Roman"/>
        <family val="1"/>
      </rPr>
      <t xml:space="preserve">   </t>
    </r>
    <r>
      <rPr>
        <b/>
        <sz val="10"/>
        <rFont val="宋体"/>
        <family val="3"/>
        <charset val="134"/>
      </rPr>
      <t>注</t>
    </r>
  </si>
  <si>
    <t>监控系统备件、专用工具</t>
  </si>
  <si>
    <t>视频编码节点设备（2路）</t>
  </si>
  <si>
    <t>通信系统备件、专用工具</t>
  </si>
  <si>
    <t>电力电缆、汇流条夹头、支撑件、熔丝及其他各种易损耗件</t>
  </si>
  <si>
    <t>通用工作包</t>
  </si>
  <si>
    <t>表3. 设备安装及调试等相关费用</t>
  </si>
  <si>
    <t>安装、调试及其他费用  综合单价</t>
  </si>
  <si>
    <t>安装调试及其他费用合计</t>
  </si>
  <si>
    <t>一</t>
  </si>
  <si>
    <t>注：所有项目均应报价，如果确实不需要安装调试费的则单价和合价按“0”报价。</t>
  </si>
  <si>
    <r>
      <t>表</t>
    </r>
    <r>
      <rPr>
        <b/>
        <sz val="15"/>
        <rFont val="Times New Roman"/>
        <family val="1"/>
      </rPr>
      <t xml:space="preserve">4. </t>
    </r>
    <r>
      <rPr>
        <b/>
        <sz val="15"/>
        <rFont val="宋体"/>
        <family val="3"/>
        <charset val="134"/>
      </rPr>
      <t>项目管理</t>
    </r>
  </si>
  <si>
    <t>项目名称</t>
  </si>
  <si>
    <t>工程量</t>
  </si>
  <si>
    <t>合价</t>
  </si>
  <si>
    <t>设备厂验费</t>
  </si>
  <si>
    <t>竣工文件、施工期间的资料、照片、建设丛书、资料及维护手册费</t>
  </si>
  <si>
    <t>试运行和交/竣工验收</t>
  </si>
  <si>
    <t>技术支持</t>
  </si>
  <si>
    <t>保险费用</t>
  </si>
  <si>
    <t>包括工程一切险和第三方责任险、施工人员意外伤害险</t>
  </si>
  <si>
    <t>安全生产费</t>
  </si>
  <si>
    <t>不低于投标上限的1.5%</t>
  </si>
  <si>
    <r>
      <t>表</t>
    </r>
    <r>
      <rPr>
        <b/>
        <sz val="15"/>
        <rFont val="Times New Roman"/>
        <family val="1"/>
      </rPr>
      <t xml:space="preserve">5. </t>
    </r>
    <r>
      <rPr>
        <b/>
        <sz val="15"/>
        <rFont val="宋体"/>
        <family val="3"/>
        <charset val="134"/>
      </rPr>
      <t>培训费</t>
    </r>
  </si>
  <si>
    <t>总价</t>
  </si>
  <si>
    <r>
      <t>200</t>
    </r>
    <r>
      <rPr>
        <b/>
        <sz val="10"/>
        <rFont val="宋体"/>
        <family val="3"/>
        <charset val="134"/>
      </rPr>
      <t>章</t>
    </r>
  </si>
  <si>
    <t>监控系统培训</t>
  </si>
  <si>
    <t>高级管理人员工程师</t>
  </si>
  <si>
    <t>人×天</t>
  </si>
  <si>
    <t>1×14</t>
  </si>
  <si>
    <t>含培训教材编制、出版费</t>
  </si>
  <si>
    <t>技术人员</t>
  </si>
  <si>
    <t>2×14</t>
  </si>
  <si>
    <t>操作人员</t>
  </si>
  <si>
    <t>2×7</t>
  </si>
  <si>
    <r>
      <t>400</t>
    </r>
    <r>
      <rPr>
        <b/>
        <sz val="10"/>
        <rFont val="宋体"/>
        <family val="3"/>
        <charset val="134"/>
      </rPr>
      <t>章</t>
    </r>
  </si>
  <si>
    <t>通信系统</t>
  </si>
  <si>
    <t>维护人员培训</t>
  </si>
  <si>
    <t>1×7</t>
  </si>
  <si>
    <r>
      <t>表</t>
    </r>
    <r>
      <rPr>
        <b/>
        <sz val="15"/>
        <rFont val="Times New Roman"/>
        <family val="1"/>
      </rPr>
      <t xml:space="preserve">7. </t>
    </r>
    <r>
      <rPr>
        <b/>
        <sz val="15"/>
        <rFont val="宋体"/>
        <family val="3"/>
        <charset val="134"/>
      </rPr>
      <t>报价汇总表</t>
    </r>
  </si>
  <si>
    <t>工程名称：津港高速公路工程（西外环-临港）机电工程施工招标</t>
  </si>
  <si>
    <t>序号</t>
  </si>
  <si>
    <t>报价表</t>
  </si>
  <si>
    <r>
      <t>表</t>
    </r>
    <r>
      <rPr>
        <b/>
        <sz val="10"/>
        <rFont val="Times New Roman"/>
        <family val="1"/>
      </rPr>
      <t>1</t>
    </r>
  </si>
  <si>
    <t>设备报价</t>
  </si>
  <si>
    <r>
      <t>表</t>
    </r>
    <r>
      <rPr>
        <b/>
        <sz val="10"/>
        <rFont val="Times New Roman"/>
        <family val="1"/>
      </rPr>
      <t>2</t>
    </r>
  </si>
  <si>
    <t>设备备件、专用工具和测试设备</t>
  </si>
  <si>
    <r>
      <t>表</t>
    </r>
    <r>
      <rPr>
        <b/>
        <sz val="10"/>
        <rFont val="Times New Roman"/>
        <family val="1"/>
      </rPr>
      <t>3</t>
    </r>
  </si>
  <si>
    <t>设备安装及调试等相关费用</t>
  </si>
  <si>
    <r>
      <t>表</t>
    </r>
    <r>
      <rPr>
        <b/>
        <sz val="10"/>
        <rFont val="Times New Roman"/>
        <family val="1"/>
      </rPr>
      <t>4</t>
    </r>
  </si>
  <si>
    <t>项目管理</t>
  </si>
  <si>
    <r>
      <t>表</t>
    </r>
    <r>
      <rPr>
        <b/>
        <sz val="10"/>
        <rFont val="Times New Roman"/>
        <family val="1"/>
      </rPr>
      <t>5</t>
    </r>
  </si>
  <si>
    <t>培训费</t>
  </si>
  <si>
    <t>表1～表5合计</t>
    <phoneticPr fontId="1" type="noConversion"/>
  </si>
</sst>
</file>

<file path=xl/styles.xml><?xml version="1.0" encoding="utf-8"?>
<styleSheet xmlns="http://schemas.openxmlformats.org/spreadsheetml/2006/main">
  <numFmts count="4">
    <numFmt numFmtId="176" formatCode="0.00_ "/>
    <numFmt numFmtId="177" formatCode="#,##0.00_ "/>
    <numFmt numFmtId="178" formatCode="0.00_ ;[Red]\-0.00\ "/>
    <numFmt numFmtId="179" formatCode="#,##0_);\(#,##0\)"/>
  </numFmts>
  <fonts count="1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5"/>
      <name val="宋体"/>
      <family val="3"/>
      <charset val="134"/>
    </font>
    <font>
      <b/>
      <sz val="15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宋体"/>
      <family val="3"/>
      <charset val="134"/>
    </font>
    <font>
      <sz val="12"/>
      <name val="Times New Roman"/>
      <family val="1"/>
    </font>
    <font>
      <b/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indexed="8"/>
      <name val="Times New Roman"/>
      <family val="1"/>
    </font>
    <font>
      <b/>
      <sz val="10"/>
      <color indexed="8"/>
      <name val="宋体"/>
      <family val="3"/>
      <charset val="134"/>
    </font>
    <font>
      <b/>
      <sz val="10"/>
      <color indexed="8"/>
      <name val="Times New Roman"/>
      <family val="1"/>
    </font>
    <font>
      <b/>
      <sz val="12"/>
      <name val="Times New Roman"/>
      <family val="1"/>
    </font>
    <font>
      <b/>
      <sz val="12"/>
      <name val="宋体"/>
      <family val="3"/>
      <charset val="134"/>
    </font>
    <font>
      <sz val="16"/>
      <name val="Times New Roman"/>
      <family val="1"/>
    </font>
    <font>
      <sz val="12"/>
      <name val="宋体"/>
      <family val="3"/>
      <charset val="134"/>
    </font>
    <font>
      <sz val="10"/>
      <color indexed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6" fillId="0" borderId="0"/>
  </cellStyleXfs>
  <cellXfs count="112">
    <xf numFmtId="0" fontId="0" fillId="0" borderId="0" xfId="0">
      <alignment vertical="center"/>
    </xf>
    <xf numFmtId="40" fontId="5" fillId="0" borderId="0" xfId="0" applyNumberFormat="1" applyFont="1" applyFill="1" applyAlignment="1">
      <alignment horizontal="right" vertical="center"/>
    </xf>
    <xf numFmtId="0" fontId="8" fillId="0" borderId="2" xfId="0" applyFont="1" applyFill="1" applyBorder="1" applyAlignment="1">
      <alignment horizontal="center" vertical="center" wrapText="1"/>
    </xf>
    <xf numFmtId="40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40" fontId="8" fillId="0" borderId="2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40" fontId="5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40" fontId="10" fillId="0" borderId="2" xfId="0" applyNumberFormat="1" applyFont="1" applyFill="1" applyBorder="1" applyAlignment="1">
      <alignment vertical="center" wrapText="1"/>
    </xf>
    <xf numFmtId="0" fontId="10" fillId="0" borderId="2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40" fontId="6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40" fontId="5" fillId="0" borderId="2" xfId="0" applyNumberFormat="1" applyFont="1" applyFill="1" applyBorder="1" applyAlignment="1">
      <alignment horizontal="right" vertical="center"/>
    </xf>
    <xf numFmtId="40" fontId="4" fillId="0" borderId="2" xfId="0" applyNumberFormat="1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177" fontId="5" fillId="0" borderId="0" xfId="0" applyNumberFormat="1" applyFont="1" applyFill="1" applyBorder="1" applyAlignment="1">
      <alignment horizontal="right" vertical="center" wrapText="1"/>
    </xf>
    <xf numFmtId="177" fontId="15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7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77" fontId="6" fillId="0" borderId="3" xfId="0" applyNumberFormat="1" applyFont="1" applyFill="1" applyBorder="1" applyAlignment="1">
      <alignment horizontal="right" vertical="center" wrapText="1"/>
    </xf>
    <xf numFmtId="177" fontId="5" fillId="0" borderId="0" xfId="0" applyNumberFormat="1" applyFont="1" applyFill="1" applyAlignment="1">
      <alignment horizontal="right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 wrapText="1"/>
    </xf>
    <xf numFmtId="0" fontId="10" fillId="0" borderId="3" xfId="0" applyNumberFormat="1" applyFont="1" applyFill="1" applyBorder="1" applyAlignment="1">
      <alignment vertical="center" wrapText="1"/>
    </xf>
    <xf numFmtId="177" fontId="4" fillId="0" borderId="2" xfId="0" applyNumberFormat="1" applyFont="1" applyFill="1" applyBorder="1" applyAlignment="1">
      <alignment horizontal="right" vertical="center" wrapText="1"/>
    </xf>
    <xf numFmtId="0" fontId="7" fillId="0" borderId="2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0" fontId="5" fillId="0" borderId="0" xfId="0" applyNumberFormat="1" applyFont="1" applyBorder="1" applyAlignment="1">
      <alignment horizontal="right" vertical="center"/>
    </xf>
    <xf numFmtId="40" fontId="6" fillId="0" borderId="0" xfId="0" applyNumberFormat="1" applyFont="1" applyAlignment="1">
      <alignment horizontal="right" vertical="center"/>
    </xf>
    <xf numFmtId="40" fontId="11" fillId="0" borderId="2" xfId="0" applyNumberFormat="1" applyFont="1" applyFill="1" applyBorder="1" applyAlignment="1">
      <alignment horizontal="center" vertical="center" wrapText="1"/>
    </xf>
    <xf numFmtId="40" fontId="11" fillId="2" borderId="2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8" fontId="5" fillId="0" borderId="2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justify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justify" vertical="center" wrapText="1"/>
    </xf>
    <xf numFmtId="0" fontId="5" fillId="0" borderId="2" xfId="1" applyFont="1" applyFill="1" applyBorder="1" applyAlignment="1">
      <alignment horizontal="justify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 applyProtection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/>
    <xf numFmtId="176" fontId="4" fillId="0" borderId="2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/>
    <xf numFmtId="0" fontId="5" fillId="0" borderId="1" xfId="0" applyFont="1" applyBorder="1" applyAlignment="1"/>
    <xf numFmtId="0" fontId="6" fillId="0" borderId="1" xfId="0" applyFont="1" applyBorder="1" applyAlignment="1"/>
    <xf numFmtId="0" fontId="4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right" vertical="center" wrapText="1"/>
    </xf>
    <xf numFmtId="0" fontId="5" fillId="0" borderId="2" xfId="0" applyFont="1" applyBorder="1" applyAlignment="1"/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NumberFormat="1" applyFont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 wrapText="1"/>
    </xf>
    <xf numFmtId="0" fontId="5" fillId="0" borderId="2" xfId="0" applyNumberFormat="1" applyFont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177" fontId="10" fillId="2" borderId="2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/>
    </xf>
    <xf numFmtId="0" fontId="12" fillId="2" borderId="2" xfId="0" applyFont="1" applyFill="1" applyBorder="1" applyAlignment="1">
      <alignment horizontal="center" vertical="center" wrapText="1"/>
    </xf>
    <xf numFmtId="179" fontId="4" fillId="0" borderId="2" xfId="0" applyNumberFormat="1" applyFont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6" fillId="0" borderId="4" xfId="0" applyFont="1" applyBorder="1" applyAlignment="1">
      <alignment horizontal="left" wrapText="1"/>
    </xf>
    <xf numFmtId="0" fontId="2" fillId="0" borderId="0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26195;&#20029;&#25991;&#20214;\15&#24180;&#24037;&#31243;\&#27941;&#28207;&#20108;&#26399;&#36890;&#20449;\&#31532;&#20108;&#27425;&#22270;&#32440;\&#27941;&#28207;&#39640;&#36895;&#20844;&#36335;&#26426;&#30005;&#24037;&#31243;&#22266;&#21270;&#28165;&#2133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7941;&#28207;&#39640;&#36895;&#26426;&#30005;&#24037;&#31243;&#25104;&#2641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表1设备"/>
      <sheetName val="表2备件"/>
      <sheetName val="表3安调"/>
      <sheetName val="表4项目管理"/>
      <sheetName val="表5培训"/>
      <sheetName val="表6通信管道"/>
      <sheetName val="表7-汇总"/>
    </sheetNames>
    <sheetDataSet>
      <sheetData sheetId="0">
        <row r="4">
          <cell r="B4" t="str">
            <v>监控系统设备</v>
          </cell>
        </row>
        <row r="5">
          <cell r="A5">
            <v>201</v>
          </cell>
          <cell r="B5" t="str">
            <v>闭路电视监视系统</v>
          </cell>
        </row>
        <row r="6">
          <cell r="A6">
            <v>1</v>
          </cell>
          <cell r="B6" t="str">
            <v>激光夜视遥控摄像机</v>
          </cell>
          <cell r="C6" t="str">
            <v>台</v>
          </cell>
          <cell r="D6">
            <v>9</v>
          </cell>
        </row>
        <row r="7">
          <cell r="A7">
            <v>2</v>
          </cell>
          <cell r="B7" t="str">
            <v>激光夜视固定摄像机</v>
          </cell>
          <cell r="C7" t="str">
            <v>台</v>
          </cell>
          <cell r="D7">
            <v>5</v>
          </cell>
        </row>
        <row r="8">
          <cell r="A8">
            <v>3</v>
          </cell>
          <cell r="B8" t="str">
            <v>机箱</v>
          </cell>
          <cell r="C8" t="str">
            <v>台</v>
          </cell>
          <cell r="D8">
            <v>9</v>
          </cell>
        </row>
        <row r="9">
          <cell r="A9">
            <v>4</v>
          </cell>
          <cell r="B9" t="str">
            <v>摄像机立柱、避雷针装置</v>
          </cell>
          <cell r="C9" t="str">
            <v>套</v>
          </cell>
          <cell r="D9">
            <v>9</v>
          </cell>
        </row>
        <row r="10">
          <cell r="A10">
            <v>5</v>
          </cell>
          <cell r="B10" t="str">
            <v>视频编码节点设备</v>
          </cell>
          <cell r="C10" t="str">
            <v>台</v>
          </cell>
          <cell r="D10">
            <v>9</v>
          </cell>
        </row>
        <row r="11">
          <cell r="A11">
            <v>6</v>
          </cell>
          <cell r="B11" t="str">
            <v>视频同轴电缆（SYV-75-5）</v>
          </cell>
          <cell r="C11" t="str">
            <v>m</v>
          </cell>
          <cell r="D11">
            <v>210</v>
          </cell>
        </row>
        <row r="12">
          <cell r="A12">
            <v>7</v>
          </cell>
          <cell r="B12" t="str">
            <v>视频控制电缆RVVP-2*1.0mm2</v>
          </cell>
          <cell r="C12" t="str">
            <v>m</v>
          </cell>
          <cell r="D12">
            <v>135</v>
          </cell>
        </row>
        <row r="13">
          <cell r="A13">
            <v>8</v>
          </cell>
          <cell r="B13" t="str">
            <v>六类屏蔽双绞线</v>
          </cell>
          <cell r="C13" t="str">
            <v>m</v>
          </cell>
          <cell r="D13">
            <v>60</v>
          </cell>
        </row>
        <row r="14">
          <cell r="A14">
            <v>9</v>
          </cell>
          <cell r="B14" t="str">
            <v>完成本系统所需的其他材料及工作</v>
          </cell>
          <cell r="C14" t="str">
            <v>项</v>
          </cell>
          <cell r="D14">
            <v>1</v>
          </cell>
        </row>
        <row r="15">
          <cell r="A15">
            <v>202</v>
          </cell>
          <cell r="B15" t="str">
            <v>微波车辆检测器</v>
          </cell>
        </row>
        <row r="16">
          <cell r="A16">
            <v>1</v>
          </cell>
          <cell r="B16" t="str">
            <v>微波车辆检测器</v>
          </cell>
          <cell r="C16" t="str">
            <v>套</v>
          </cell>
          <cell r="D16">
            <v>1</v>
          </cell>
        </row>
        <row r="17">
          <cell r="A17">
            <v>2</v>
          </cell>
          <cell r="B17" t="str">
            <v>立柱及避雷针装置</v>
          </cell>
          <cell r="C17" t="str">
            <v>套</v>
          </cell>
          <cell r="D17">
            <v>1</v>
          </cell>
        </row>
        <row r="18">
          <cell r="A18">
            <v>3</v>
          </cell>
          <cell r="B18" t="str">
            <v>安装附件</v>
          </cell>
          <cell r="C18" t="str">
            <v>项</v>
          </cell>
          <cell r="D18">
            <v>1</v>
          </cell>
        </row>
        <row r="19">
          <cell r="A19">
            <v>4</v>
          </cell>
          <cell r="B19" t="str">
            <v>完成本系统所需的其他材料及工作</v>
          </cell>
          <cell r="C19" t="str">
            <v>项</v>
          </cell>
          <cell r="D19">
            <v>1</v>
          </cell>
        </row>
        <row r="20">
          <cell r="A20">
            <v>203</v>
          </cell>
          <cell r="B20" t="str">
            <v>一类站检测器</v>
          </cell>
        </row>
        <row r="21">
          <cell r="A21">
            <v>1</v>
          </cell>
          <cell r="B21" t="str">
            <v>一类站检测器</v>
          </cell>
          <cell r="C21" t="str">
            <v>套</v>
          </cell>
          <cell r="D21">
            <v>1</v>
          </cell>
        </row>
        <row r="22">
          <cell r="A22">
            <v>2</v>
          </cell>
          <cell r="B22" t="str">
            <v>安装附件</v>
          </cell>
          <cell r="C22" t="str">
            <v>项</v>
          </cell>
          <cell r="D22">
            <v>1</v>
          </cell>
        </row>
        <row r="23">
          <cell r="A23">
            <v>3</v>
          </cell>
          <cell r="B23" t="str">
            <v>完成本系统所需的其他材料及工作</v>
          </cell>
          <cell r="C23" t="str">
            <v>项</v>
          </cell>
          <cell r="D23">
            <v>1</v>
          </cell>
        </row>
        <row r="24">
          <cell r="A24">
            <v>204</v>
          </cell>
          <cell r="B24" t="str">
            <v>大型可变信息标志</v>
          </cell>
        </row>
        <row r="25">
          <cell r="A25">
            <v>1</v>
          </cell>
          <cell r="B25" t="str">
            <v>显示板（三车道，12m*1m）</v>
          </cell>
          <cell r="C25" t="str">
            <v>套</v>
          </cell>
          <cell r="D25">
            <v>2</v>
          </cell>
        </row>
        <row r="26">
          <cell r="A26">
            <v>2</v>
          </cell>
          <cell r="B26" t="str">
            <v>安装附件</v>
          </cell>
          <cell r="C26" t="str">
            <v>项</v>
          </cell>
          <cell r="D26">
            <v>1</v>
          </cell>
        </row>
        <row r="27">
          <cell r="A27">
            <v>3</v>
          </cell>
          <cell r="B27" t="str">
            <v>完成本系统所需的其他材料及工作</v>
          </cell>
          <cell r="C27" t="str">
            <v>项</v>
          </cell>
          <cell r="D27">
            <v>1</v>
          </cell>
        </row>
        <row r="28">
          <cell r="A28">
            <v>208</v>
          </cell>
          <cell r="B28" t="str">
            <v>数据传输</v>
          </cell>
        </row>
        <row r="29">
          <cell r="A29">
            <v>1</v>
          </cell>
          <cell r="B29" t="str">
            <v>以太网光端机</v>
          </cell>
          <cell r="C29" t="str">
            <v>对</v>
          </cell>
          <cell r="D29">
            <v>2</v>
          </cell>
        </row>
        <row r="30">
          <cell r="A30">
            <v>2</v>
          </cell>
          <cell r="B30" t="str">
            <v>完成本系统所需的其他材料及工作</v>
          </cell>
          <cell r="C30" t="str">
            <v>项</v>
          </cell>
          <cell r="D30">
            <v>1</v>
          </cell>
        </row>
        <row r="31">
          <cell r="A31">
            <v>209</v>
          </cell>
          <cell r="B31" t="str">
            <v>外场设备供电</v>
          </cell>
        </row>
        <row r="32">
          <cell r="A32">
            <v>1</v>
          </cell>
          <cell r="B32" t="str">
            <v>YJHLV22-1KV-2*6mm2</v>
          </cell>
          <cell r="C32" t="str">
            <v>m</v>
          </cell>
          <cell r="D32">
            <v>1800</v>
          </cell>
        </row>
        <row r="33">
          <cell r="A33">
            <v>2</v>
          </cell>
          <cell r="B33" t="str">
            <v>YJHLV22-1KV-3*25+1*16mm2</v>
          </cell>
          <cell r="C33" t="str">
            <v>m</v>
          </cell>
          <cell r="D33">
            <v>2190</v>
          </cell>
        </row>
        <row r="34">
          <cell r="A34">
            <v>3</v>
          </cell>
          <cell r="B34" t="str">
            <v>YJHLV22-1KV-3*35+1*25mm2</v>
          </cell>
          <cell r="C34" t="str">
            <v>m</v>
          </cell>
          <cell r="D34">
            <v>6160</v>
          </cell>
        </row>
        <row r="35">
          <cell r="A35">
            <v>4</v>
          </cell>
          <cell r="B35" t="str">
            <v>混凝土</v>
          </cell>
          <cell r="C35" t="str">
            <v>m3</v>
          </cell>
          <cell r="D35">
            <v>8</v>
          </cell>
        </row>
        <row r="36">
          <cell r="A36">
            <v>5</v>
          </cell>
          <cell r="B36" t="str">
            <v>三相升压变压器（380V/660V,20KVA)</v>
          </cell>
          <cell r="C36" t="str">
            <v>套</v>
          </cell>
          <cell r="D36">
            <v>1</v>
          </cell>
        </row>
        <row r="37">
          <cell r="A37">
            <v>6</v>
          </cell>
          <cell r="B37" t="str">
            <v>三进单出降压变压器（660V/220V,2KVA)</v>
          </cell>
          <cell r="C37" t="str">
            <v>套</v>
          </cell>
          <cell r="D37">
            <v>4</v>
          </cell>
        </row>
        <row r="38">
          <cell r="A38">
            <v>7</v>
          </cell>
          <cell r="B38" t="str">
            <v>三相降压变电器（660V/380V,15KVA)</v>
          </cell>
          <cell r="C38" t="str">
            <v>套</v>
          </cell>
          <cell r="D38">
            <v>1</v>
          </cell>
        </row>
        <row r="39">
          <cell r="A39">
            <v>8</v>
          </cell>
          <cell r="B39" t="str">
            <v>配电箱（室内型）</v>
          </cell>
          <cell r="C39" t="str">
            <v>套</v>
          </cell>
          <cell r="D39">
            <v>1</v>
          </cell>
        </row>
        <row r="40">
          <cell r="A40">
            <v>9</v>
          </cell>
          <cell r="B40" t="str">
            <v>配电箱（室外型，含基础及防雷接地）</v>
          </cell>
          <cell r="C40" t="str">
            <v>套</v>
          </cell>
          <cell r="D40">
            <v>6</v>
          </cell>
        </row>
        <row r="41">
          <cell r="A41">
            <v>10</v>
          </cell>
          <cell r="B41" t="str">
            <v>30KVA三相交流稳压器</v>
          </cell>
          <cell r="C41" t="str">
            <v>台</v>
          </cell>
          <cell r="D41">
            <v>1</v>
          </cell>
        </row>
        <row r="42">
          <cell r="A42">
            <v>11</v>
          </cell>
          <cell r="B42" t="str">
            <v>电缆上桥和沿线过桥的钢管防护（2*φ75*4.0mm）</v>
          </cell>
          <cell r="C42" t="str">
            <v>m</v>
          </cell>
          <cell r="D42">
            <v>900</v>
          </cell>
        </row>
        <row r="43">
          <cell r="A43">
            <v>12</v>
          </cell>
          <cell r="B43" t="str">
            <v>电缆接线盒</v>
          </cell>
          <cell r="C43" t="str">
            <v>个</v>
          </cell>
          <cell r="D43">
            <v>27</v>
          </cell>
        </row>
        <row r="44">
          <cell r="A44">
            <v>13</v>
          </cell>
          <cell r="B44" t="str">
            <v>完成本系统所需的其他材料及工作</v>
          </cell>
          <cell r="C44" t="str">
            <v>项</v>
          </cell>
          <cell r="D44">
            <v>1</v>
          </cell>
        </row>
        <row r="45">
          <cell r="A45">
            <v>210</v>
          </cell>
          <cell r="B45" t="str">
            <v>外场设备基础及接地</v>
          </cell>
        </row>
        <row r="46">
          <cell r="A46">
            <v>1</v>
          </cell>
          <cell r="B46" t="str">
            <v>摄像机基础及接地</v>
          </cell>
          <cell r="C46" t="str">
            <v>处</v>
          </cell>
          <cell r="D46">
            <v>9</v>
          </cell>
        </row>
        <row r="47">
          <cell r="A47">
            <v>2</v>
          </cell>
          <cell r="B47" t="str">
            <v>微波车辆检测器基础及接地</v>
          </cell>
          <cell r="C47" t="str">
            <v>处</v>
          </cell>
          <cell r="D47">
            <v>1</v>
          </cell>
        </row>
        <row r="48">
          <cell r="A48">
            <v>3</v>
          </cell>
          <cell r="B48" t="str">
            <v>大型可变信息标志基础及接地</v>
          </cell>
          <cell r="C48" t="str">
            <v>对</v>
          </cell>
          <cell r="D48">
            <v>2</v>
          </cell>
        </row>
        <row r="49">
          <cell r="A49">
            <v>4</v>
          </cell>
          <cell r="B49" t="str">
            <v>配电箱基础及接地</v>
          </cell>
          <cell r="C49" t="str">
            <v>处</v>
          </cell>
          <cell r="D49">
            <v>6</v>
          </cell>
        </row>
        <row r="50">
          <cell r="A50">
            <v>5</v>
          </cell>
          <cell r="B50" t="str">
            <v>完成本系统所需的其他材料及工作</v>
          </cell>
          <cell r="C50" t="str">
            <v>项</v>
          </cell>
          <cell r="D50">
            <v>1</v>
          </cell>
        </row>
        <row r="51">
          <cell r="A51">
            <v>220</v>
          </cell>
          <cell r="B51" t="str">
            <v>滨海新区高速公路监控中心</v>
          </cell>
        </row>
        <row r="52">
          <cell r="A52">
            <v>1</v>
          </cell>
          <cell r="B52" t="str">
            <v>本路段数据和视频的接入和调试</v>
          </cell>
          <cell r="C52" t="str">
            <v>项</v>
          </cell>
          <cell r="D52">
            <v>1</v>
          </cell>
        </row>
        <row r="53">
          <cell r="A53" t="str">
            <v>400章</v>
          </cell>
          <cell r="B53" t="str">
            <v>通信系统设备</v>
          </cell>
        </row>
        <row r="54">
          <cell r="A54">
            <v>402</v>
          </cell>
          <cell r="B54" t="str">
            <v>业务、指令电话系统</v>
          </cell>
        </row>
        <row r="55">
          <cell r="A55">
            <v>1</v>
          </cell>
          <cell r="B55" t="str">
            <v>业务电话分机（DTMF话机）</v>
          </cell>
          <cell r="C55" t="str">
            <v>部</v>
          </cell>
          <cell r="D55">
            <v>2</v>
          </cell>
        </row>
        <row r="56">
          <cell r="A56">
            <v>2</v>
          </cell>
          <cell r="B56" t="str">
            <v>4路语音光端机</v>
          </cell>
          <cell r="C56" t="str">
            <v>对</v>
          </cell>
          <cell r="D56">
            <v>1</v>
          </cell>
        </row>
        <row r="57">
          <cell r="A57">
            <v>3</v>
          </cell>
          <cell r="B57" t="str">
            <v>系统的联网调试</v>
          </cell>
          <cell r="C57" t="str">
            <v>项</v>
          </cell>
          <cell r="D57">
            <v>1</v>
          </cell>
        </row>
        <row r="58">
          <cell r="A58">
            <v>404</v>
          </cell>
          <cell r="B58" t="str">
            <v>光缆工程</v>
          </cell>
        </row>
        <row r="59">
          <cell r="A59">
            <v>1</v>
          </cell>
          <cell r="B59" t="str">
            <v>48芯单模通信光缆</v>
          </cell>
          <cell r="C59" t="str">
            <v>m</v>
          </cell>
          <cell r="D59">
            <v>12000</v>
          </cell>
        </row>
        <row r="60">
          <cell r="A60">
            <v>2</v>
          </cell>
          <cell r="B60" t="str">
            <v>54芯单模监控光缆</v>
          </cell>
          <cell r="C60" t="str">
            <v>m</v>
          </cell>
          <cell r="D60">
            <v>12000</v>
          </cell>
        </row>
        <row r="61">
          <cell r="A61">
            <v>3</v>
          </cell>
          <cell r="B61" t="str">
            <v>4芯单模光缆</v>
          </cell>
          <cell r="C61" t="str">
            <v>m</v>
          </cell>
          <cell r="D61">
            <v>1000</v>
          </cell>
        </row>
        <row r="62">
          <cell r="A62">
            <v>4</v>
          </cell>
          <cell r="B62" t="str">
            <v>光接头盒及其安装材料</v>
          </cell>
          <cell r="C62" t="str">
            <v>个</v>
          </cell>
          <cell r="D62">
            <v>15</v>
          </cell>
        </row>
        <row r="63">
          <cell r="A63">
            <v>5</v>
          </cell>
          <cell r="B63" t="str">
            <v>与相邻路段光缆接续工程</v>
          </cell>
          <cell r="C63" t="str">
            <v>项</v>
          </cell>
          <cell r="D63">
            <v>1</v>
          </cell>
        </row>
        <row r="64">
          <cell r="A64">
            <v>405</v>
          </cell>
          <cell r="B64" t="str">
            <v>电缆工程</v>
          </cell>
        </row>
        <row r="65">
          <cell r="A65">
            <v>1</v>
          </cell>
          <cell r="B65" t="str">
            <v>停车区配线电缆、市话电缆的接续</v>
          </cell>
          <cell r="C65" t="str">
            <v>项</v>
          </cell>
          <cell r="D65">
            <v>1</v>
          </cell>
        </row>
        <row r="66">
          <cell r="A66">
            <v>2</v>
          </cell>
          <cell r="B66" t="str">
            <v>电缆安装材料</v>
          </cell>
          <cell r="C66" t="str">
            <v>项</v>
          </cell>
          <cell r="D66">
            <v>1</v>
          </cell>
        </row>
      </sheetData>
      <sheetData sheetId="1"/>
      <sheetData sheetId="2"/>
      <sheetData sheetId="3">
        <row r="4">
          <cell r="F4">
            <v>0</v>
          </cell>
        </row>
        <row r="5">
          <cell r="F5">
            <v>0</v>
          </cell>
        </row>
        <row r="6">
          <cell r="F6">
            <v>0</v>
          </cell>
        </row>
        <row r="7">
          <cell r="F7">
            <v>0</v>
          </cell>
        </row>
      </sheetData>
      <sheetData sheetId="4"/>
      <sheetData sheetId="5"/>
      <sheetData sheetId="6"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9">
          <cell r="D9">
            <v>0</v>
          </cell>
        </row>
        <row r="10">
          <cell r="D10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表1设备"/>
      <sheetName val="表2设备"/>
      <sheetName val="表3安调"/>
      <sheetName val="表4项目管理"/>
      <sheetName val="表5培训"/>
      <sheetName val="表6通信管道"/>
      <sheetName val="表7汇总"/>
    </sheetNames>
    <sheetDataSet>
      <sheetData sheetId="0">
        <row r="67">
          <cell r="F67">
            <v>0</v>
          </cell>
        </row>
      </sheetData>
      <sheetData sheetId="1">
        <row r="12">
          <cell r="F12">
            <v>0</v>
          </cell>
        </row>
      </sheetData>
      <sheetData sheetId="2">
        <row r="67">
          <cell r="F67">
            <v>0</v>
          </cell>
        </row>
      </sheetData>
      <sheetData sheetId="3">
        <row r="10">
          <cell r="F10">
            <v>0</v>
          </cell>
        </row>
      </sheetData>
      <sheetData sheetId="4">
        <row r="11">
          <cell r="F11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7"/>
  <sheetViews>
    <sheetView view="pageBreakPreview" topLeftCell="A52" zoomScaleSheetLayoutView="100" workbookViewId="0">
      <selection activeCell="B80" sqref="B80"/>
    </sheetView>
  </sheetViews>
  <sheetFormatPr defaultRowHeight="13.5"/>
  <cols>
    <col min="1" max="1" width="8.5" customWidth="1"/>
    <col min="2" max="2" width="22" customWidth="1"/>
    <col min="3" max="4" width="6.875" customWidth="1"/>
    <col min="5" max="5" width="11.5" customWidth="1"/>
    <col min="6" max="6" width="12.125" customWidth="1"/>
    <col min="7" max="7" width="21.25" customWidth="1"/>
  </cols>
  <sheetData>
    <row r="1" spans="1:7" ht="19.5">
      <c r="A1" s="91" t="s">
        <v>0</v>
      </c>
      <c r="B1" s="92"/>
      <c r="C1" s="92"/>
      <c r="D1" s="92"/>
      <c r="E1" s="92"/>
      <c r="F1" s="92"/>
      <c r="G1" s="92"/>
    </row>
    <row r="2" spans="1:7" ht="11.25" customHeight="1">
      <c r="A2" s="93"/>
      <c r="B2" s="93"/>
      <c r="C2" s="93"/>
      <c r="D2" s="93"/>
      <c r="E2" s="1"/>
      <c r="F2" s="94" t="s">
        <v>1</v>
      </c>
      <c r="G2" s="95"/>
    </row>
    <row r="3" spans="1:7" ht="18.75" customHeight="1">
      <c r="A3" s="2" t="s">
        <v>2</v>
      </c>
      <c r="B3" s="2" t="s">
        <v>3</v>
      </c>
      <c r="C3" s="2" t="s">
        <v>4</v>
      </c>
      <c r="D3" s="2" t="s">
        <v>5</v>
      </c>
      <c r="E3" s="3" t="s">
        <v>6</v>
      </c>
      <c r="F3" s="3" t="s">
        <v>7</v>
      </c>
      <c r="G3" s="2" t="s">
        <v>8</v>
      </c>
    </row>
    <row r="4" spans="1:7" ht="15" customHeight="1">
      <c r="A4" s="4" t="s">
        <v>9</v>
      </c>
      <c r="B4" s="4" t="s">
        <v>10</v>
      </c>
      <c r="C4" s="4"/>
      <c r="D4" s="4"/>
      <c r="E4" s="5"/>
      <c r="F4" s="5"/>
      <c r="G4" s="4"/>
    </row>
    <row r="5" spans="1:7" ht="15" customHeight="1">
      <c r="A5" s="2">
        <v>201</v>
      </c>
      <c r="B5" s="4" t="s">
        <v>11</v>
      </c>
      <c r="C5" s="6"/>
      <c r="D5" s="6"/>
      <c r="E5" s="7"/>
      <c r="F5" s="7"/>
      <c r="G5" s="8"/>
    </row>
    <row r="6" spans="1:7" ht="27" customHeight="1">
      <c r="A6" s="9">
        <v>1</v>
      </c>
      <c r="B6" s="9" t="s">
        <v>12</v>
      </c>
      <c r="C6" s="10" t="s">
        <v>13</v>
      </c>
      <c r="D6" s="10">
        <v>9</v>
      </c>
      <c r="E6" s="11"/>
      <c r="F6" s="12">
        <f t="shared" ref="F6:F66" si="0">E6*D6</f>
        <v>0</v>
      </c>
      <c r="G6" s="9" t="s">
        <v>14</v>
      </c>
    </row>
    <row r="7" spans="1:7" ht="15" customHeight="1">
      <c r="A7" s="9">
        <v>2</v>
      </c>
      <c r="B7" s="9" t="s">
        <v>15</v>
      </c>
      <c r="C7" s="10" t="s">
        <v>13</v>
      </c>
      <c r="D7" s="10">
        <v>5</v>
      </c>
      <c r="E7" s="13"/>
      <c r="F7" s="12">
        <f t="shared" si="0"/>
        <v>0</v>
      </c>
      <c r="G7" s="9" t="s">
        <v>16</v>
      </c>
    </row>
    <row r="8" spans="1:7" ht="27" customHeight="1">
      <c r="A8" s="8">
        <v>3</v>
      </c>
      <c r="B8" s="8" t="s">
        <v>17</v>
      </c>
      <c r="C8" s="14" t="s">
        <v>13</v>
      </c>
      <c r="D8" s="14">
        <v>9</v>
      </c>
      <c r="E8" s="13"/>
      <c r="F8" s="7">
        <f t="shared" si="0"/>
        <v>0</v>
      </c>
      <c r="G8" s="8" t="s">
        <v>18</v>
      </c>
    </row>
    <row r="9" spans="1:7" ht="15" customHeight="1">
      <c r="A9" s="8">
        <v>4</v>
      </c>
      <c r="B9" s="8" t="s">
        <v>19</v>
      </c>
      <c r="C9" s="14" t="s">
        <v>20</v>
      </c>
      <c r="D9" s="14">
        <v>9</v>
      </c>
      <c r="E9" s="13"/>
      <c r="F9" s="7">
        <f t="shared" si="0"/>
        <v>0</v>
      </c>
      <c r="G9" s="8"/>
    </row>
    <row r="10" spans="1:7" ht="15" customHeight="1">
      <c r="A10" s="9">
        <v>5</v>
      </c>
      <c r="B10" s="9" t="s">
        <v>21</v>
      </c>
      <c r="C10" s="10" t="s">
        <v>13</v>
      </c>
      <c r="D10" s="10">
        <v>9</v>
      </c>
      <c r="E10" s="13"/>
      <c r="F10" s="12">
        <f t="shared" si="0"/>
        <v>0</v>
      </c>
      <c r="G10" s="9" t="s">
        <v>22</v>
      </c>
    </row>
    <row r="11" spans="1:7" ht="15" customHeight="1">
      <c r="A11" s="8">
        <v>6</v>
      </c>
      <c r="B11" s="8" t="s">
        <v>23</v>
      </c>
      <c r="C11" s="14" t="s">
        <v>24</v>
      </c>
      <c r="D11" s="14">
        <v>210</v>
      </c>
      <c r="E11" s="7"/>
      <c r="F11" s="7">
        <f t="shared" si="0"/>
        <v>0</v>
      </c>
      <c r="G11" s="8" t="s">
        <v>25</v>
      </c>
    </row>
    <row r="12" spans="1:7" ht="15" customHeight="1">
      <c r="A12" s="8">
        <v>7</v>
      </c>
      <c r="B12" s="8" t="s">
        <v>26</v>
      </c>
      <c r="C12" s="14" t="s">
        <v>24</v>
      </c>
      <c r="D12" s="14">
        <v>135</v>
      </c>
      <c r="E12" s="7"/>
      <c r="F12" s="7">
        <f t="shared" si="0"/>
        <v>0</v>
      </c>
      <c r="G12" s="8" t="s">
        <v>25</v>
      </c>
    </row>
    <row r="13" spans="1:7" ht="15" customHeight="1">
      <c r="A13" s="8">
        <v>8</v>
      </c>
      <c r="B13" s="8" t="s">
        <v>27</v>
      </c>
      <c r="C13" s="14" t="s">
        <v>24</v>
      </c>
      <c r="D13" s="14">
        <v>60</v>
      </c>
      <c r="E13" s="7"/>
      <c r="F13" s="7">
        <f t="shared" si="0"/>
        <v>0</v>
      </c>
      <c r="G13" s="8" t="s">
        <v>25</v>
      </c>
    </row>
    <row r="14" spans="1:7" ht="27" customHeight="1">
      <c r="A14" s="8">
        <v>9</v>
      </c>
      <c r="B14" s="8" t="s">
        <v>28</v>
      </c>
      <c r="C14" s="14" t="s">
        <v>29</v>
      </c>
      <c r="D14" s="14">
        <v>1</v>
      </c>
      <c r="E14" s="7"/>
      <c r="F14" s="7">
        <f t="shared" si="0"/>
        <v>0</v>
      </c>
      <c r="G14" s="8"/>
    </row>
    <row r="15" spans="1:7" ht="15" customHeight="1">
      <c r="A15" s="15">
        <v>202</v>
      </c>
      <c r="B15" s="16" t="s">
        <v>30</v>
      </c>
      <c r="C15" s="14"/>
      <c r="D15" s="14"/>
      <c r="E15" s="7"/>
      <c r="F15" s="7">
        <f t="shared" si="0"/>
        <v>0</v>
      </c>
      <c r="G15" s="8"/>
    </row>
    <row r="16" spans="1:7" ht="15" customHeight="1">
      <c r="A16" s="8">
        <v>1</v>
      </c>
      <c r="B16" s="17" t="s">
        <v>30</v>
      </c>
      <c r="C16" s="14" t="s">
        <v>20</v>
      </c>
      <c r="D16" s="14">
        <v>1</v>
      </c>
      <c r="E16" s="7"/>
      <c r="F16" s="7">
        <f t="shared" si="0"/>
        <v>0</v>
      </c>
      <c r="G16" s="8" t="s">
        <v>31</v>
      </c>
    </row>
    <row r="17" spans="1:7" ht="15" customHeight="1">
      <c r="A17" s="8">
        <v>2</v>
      </c>
      <c r="B17" s="17" t="s">
        <v>32</v>
      </c>
      <c r="C17" s="14" t="s">
        <v>20</v>
      </c>
      <c r="D17" s="14">
        <v>1</v>
      </c>
      <c r="E17" s="7"/>
      <c r="F17" s="7">
        <f t="shared" si="0"/>
        <v>0</v>
      </c>
      <c r="G17" s="8"/>
    </row>
    <row r="18" spans="1:7" ht="15" customHeight="1">
      <c r="A18" s="17">
        <v>3</v>
      </c>
      <c r="B18" s="8" t="s">
        <v>33</v>
      </c>
      <c r="C18" s="14" t="s">
        <v>29</v>
      </c>
      <c r="D18" s="14">
        <v>1</v>
      </c>
      <c r="E18" s="7"/>
      <c r="F18" s="7">
        <f t="shared" si="0"/>
        <v>0</v>
      </c>
      <c r="G18" s="8"/>
    </row>
    <row r="19" spans="1:7" ht="54.75" customHeight="1">
      <c r="A19" s="8">
        <v>4</v>
      </c>
      <c r="B19" s="8" t="s">
        <v>28</v>
      </c>
      <c r="C19" s="14" t="s">
        <v>29</v>
      </c>
      <c r="D19" s="14">
        <v>1</v>
      </c>
      <c r="E19" s="7"/>
      <c r="F19" s="7">
        <f t="shared" si="0"/>
        <v>0</v>
      </c>
      <c r="G19" s="8" t="s">
        <v>34</v>
      </c>
    </row>
    <row r="20" spans="1:7" ht="15" customHeight="1">
      <c r="A20" s="15">
        <v>203</v>
      </c>
      <c r="B20" s="18" t="s">
        <v>35</v>
      </c>
      <c r="C20" s="14"/>
      <c r="D20" s="14"/>
      <c r="E20" s="7"/>
      <c r="F20" s="7"/>
      <c r="G20" s="8"/>
    </row>
    <row r="21" spans="1:7" ht="27" customHeight="1">
      <c r="A21" s="17">
        <v>1</v>
      </c>
      <c r="B21" s="17" t="s">
        <v>35</v>
      </c>
      <c r="C21" s="14" t="s">
        <v>20</v>
      </c>
      <c r="D21" s="14">
        <v>1</v>
      </c>
      <c r="E21" s="7"/>
      <c r="F21" s="7">
        <f t="shared" si="0"/>
        <v>0</v>
      </c>
      <c r="G21" s="8" t="s">
        <v>36</v>
      </c>
    </row>
    <row r="22" spans="1:7" ht="15" customHeight="1">
      <c r="A22" s="8">
        <v>2</v>
      </c>
      <c r="B22" s="17" t="s">
        <v>33</v>
      </c>
      <c r="C22" s="14" t="s">
        <v>29</v>
      </c>
      <c r="D22" s="14">
        <v>1</v>
      </c>
      <c r="E22" s="7"/>
      <c r="F22" s="7">
        <f t="shared" si="0"/>
        <v>0</v>
      </c>
      <c r="G22" s="8"/>
    </row>
    <row r="23" spans="1:7" ht="54" customHeight="1">
      <c r="A23" s="8">
        <v>3</v>
      </c>
      <c r="B23" s="8" t="s">
        <v>28</v>
      </c>
      <c r="C23" s="14" t="s">
        <v>29</v>
      </c>
      <c r="D23" s="14">
        <v>1</v>
      </c>
      <c r="E23" s="7"/>
      <c r="F23" s="7">
        <f t="shared" si="0"/>
        <v>0</v>
      </c>
      <c r="G23" s="8" t="s">
        <v>34</v>
      </c>
    </row>
    <row r="24" spans="1:7" ht="15" customHeight="1">
      <c r="A24" s="15">
        <v>204</v>
      </c>
      <c r="B24" s="19" t="s">
        <v>37</v>
      </c>
      <c r="C24" s="14"/>
      <c r="D24" s="14"/>
      <c r="E24" s="7"/>
      <c r="F24" s="7"/>
      <c r="G24" s="8"/>
    </row>
    <row r="25" spans="1:7" ht="58.5" customHeight="1">
      <c r="A25" s="8">
        <v>1</v>
      </c>
      <c r="B25" s="8" t="s">
        <v>38</v>
      </c>
      <c r="C25" s="14" t="s">
        <v>20</v>
      </c>
      <c r="D25" s="14">
        <v>2</v>
      </c>
      <c r="E25" s="7"/>
      <c r="F25" s="7">
        <f t="shared" si="0"/>
        <v>0</v>
      </c>
      <c r="G25" s="9" t="s">
        <v>39</v>
      </c>
    </row>
    <row r="26" spans="1:7" ht="15" customHeight="1">
      <c r="A26" s="8">
        <v>2</v>
      </c>
      <c r="B26" s="8" t="s">
        <v>33</v>
      </c>
      <c r="C26" s="14" t="s">
        <v>29</v>
      </c>
      <c r="D26" s="14">
        <v>1</v>
      </c>
      <c r="E26" s="7"/>
      <c r="F26" s="7">
        <f t="shared" si="0"/>
        <v>0</v>
      </c>
      <c r="G26" s="8"/>
    </row>
    <row r="27" spans="1:7" ht="60.75" customHeight="1">
      <c r="A27" s="6">
        <v>3</v>
      </c>
      <c r="B27" s="6" t="s">
        <v>28</v>
      </c>
      <c r="C27" s="14" t="s">
        <v>29</v>
      </c>
      <c r="D27" s="14">
        <v>1</v>
      </c>
      <c r="E27" s="7"/>
      <c r="F27" s="7">
        <f t="shared" si="0"/>
        <v>0</v>
      </c>
      <c r="G27" s="8" t="s">
        <v>34</v>
      </c>
    </row>
    <row r="28" spans="1:7" ht="15" customHeight="1">
      <c r="A28" s="20">
        <v>208</v>
      </c>
      <c r="B28" s="19" t="s">
        <v>40</v>
      </c>
      <c r="C28" s="14"/>
      <c r="D28" s="14"/>
      <c r="E28" s="7"/>
      <c r="F28" s="7"/>
      <c r="G28" s="8"/>
    </row>
    <row r="29" spans="1:7" ht="15" customHeight="1">
      <c r="A29" s="6">
        <v>1</v>
      </c>
      <c r="B29" s="6" t="s">
        <v>41</v>
      </c>
      <c r="C29" s="14" t="s">
        <v>42</v>
      </c>
      <c r="D29" s="14">
        <v>2</v>
      </c>
      <c r="E29" s="7"/>
      <c r="F29" s="7">
        <f t="shared" si="0"/>
        <v>0</v>
      </c>
      <c r="G29" s="8" t="s">
        <v>43</v>
      </c>
    </row>
    <row r="30" spans="1:7" ht="27" customHeight="1">
      <c r="A30" s="6">
        <v>2</v>
      </c>
      <c r="B30" s="6" t="s">
        <v>28</v>
      </c>
      <c r="C30" s="14" t="s">
        <v>29</v>
      </c>
      <c r="D30" s="14">
        <v>1</v>
      </c>
      <c r="E30" s="7"/>
      <c r="F30" s="7">
        <f t="shared" si="0"/>
        <v>0</v>
      </c>
      <c r="G30" s="8"/>
    </row>
    <row r="31" spans="1:7" ht="15" customHeight="1">
      <c r="A31" s="20">
        <v>209</v>
      </c>
      <c r="B31" s="19" t="s">
        <v>44</v>
      </c>
      <c r="C31" s="14"/>
      <c r="D31" s="14"/>
      <c r="E31" s="7"/>
      <c r="F31" s="7"/>
      <c r="G31" s="8"/>
    </row>
    <row r="32" spans="1:7" ht="15" customHeight="1">
      <c r="A32" s="6">
        <v>1</v>
      </c>
      <c r="B32" s="6" t="s">
        <v>45</v>
      </c>
      <c r="C32" s="14" t="s">
        <v>24</v>
      </c>
      <c r="D32" s="14">
        <v>1800</v>
      </c>
      <c r="E32" s="7"/>
      <c r="F32" s="7">
        <f t="shared" si="0"/>
        <v>0</v>
      </c>
      <c r="G32" s="8" t="s">
        <v>25</v>
      </c>
    </row>
    <row r="33" spans="1:7" ht="15" customHeight="1">
      <c r="A33" s="6">
        <v>2</v>
      </c>
      <c r="B33" s="6" t="s">
        <v>46</v>
      </c>
      <c r="C33" s="14" t="s">
        <v>24</v>
      </c>
      <c r="D33" s="14">
        <v>2190</v>
      </c>
      <c r="E33" s="21"/>
      <c r="F33" s="7">
        <f t="shared" si="0"/>
        <v>0</v>
      </c>
      <c r="G33" s="8" t="s">
        <v>25</v>
      </c>
    </row>
    <row r="34" spans="1:7" ht="15" customHeight="1">
      <c r="A34" s="6">
        <v>3</v>
      </c>
      <c r="B34" s="6" t="s">
        <v>47</v>
      </c>
      <c r="C34" s="14" t="s">
        <v>24</v>
      </c>
      <c r="D34" s="14">
        <v>6160</v>
      </c>
      <c r="E34" s="13"/>
      <c r="F34" s="7">
        <f t="shared" si="0"/>
        <v>0</v>
      </c>
      <c r="G34" s="8" t="s">
        <v>25</v>
      </c>
    </row>
    <row r="35" spans="1:7" ht="15" customHeight="1">
      <c r="A35" s="6">
        <v>4</v>
      </c>
      <c r="B35" s="6" t="s">
        <v>48</v>
      </c>
      <c r="C35" s="14" t="s">
        <v>49</v>
      </c>
      <c r="D35" s="14">
        <v>8</v>
      </c>
      <c r="E35" s="7"/>
      <c r="F35" s="7">
        <f t="shared" si="0"/>
        <v>0</v>
      </c>
      <c r="G35" s="8" t="s">
        <v>25</v>
      </c>
    </row>
    <row r="36" spans="1:7" ht="27" customHeight="1">
      <c r="A36" s="6">
        <v>5</v>
      </c>
      <c r="B36" s="6" t="s">
        <v>50</v>
      </c>
      <c r="C36" s="14" t="s">
        <v>20</v>
      </c>
      <c r="D36" s="14">
        <v>1</v>
      </c>
      <c r="E36" s="7"/>
      <c r="F36" s="7">
        <f t="shared" si="0"/>
        <v>0</v>
      </c>
      <c r="G36" s="8"/>
    </row>
    <row r="37" spans="1:7" ht="27" customHeight="1">
      <c r="A37" s="6">
        <v>6</v>
      </c>
      <c r="B37" s="6" t="s">
        <v>51</v>
      </c>
      <c r="C37" s="14" t="s">
        <v>20</v>
      </c>
      <c r="D37" s="14">
        <v>4</v>
      </c>
      <c r="E37" s="7"/>
      <c r="F37" s="7">
        <f t="shared" si="0"/>
        <v>0</v>
      </c>
      <c r="G37" s="8"/>
    </row>
    <row r="38" spans="1:7" ht="27" customHeight="1">
      <c r="A38" s="6">
        <v>7</v>
      </c>
      <c r="B38" s="6" t="s">
        <v>52</v>
      </c>
      <c r="C38" s="14" t="s">
        <v>20</v>
      </c>
      <c r="D38" s="14">
        <v>1</v>
      </c>
      <c r="E38" s="7"/>
      <c r="F38" s="7">
        <f t="shared" si="0"/>
        <v>0</v>
      </c>
      <c r="G38" s="8"/>
    </row>
    <row r="39" spans="1:7" ht="15" customHeight="1">
      <c r="A39" s="6">
        <v>8</v>
      </c>
      <c r="B39" s="6" t="s">
        <v>53</v>
      </c>
      <c r="C39" s="14" t="s">
        <v>20</v>
      </c>
      <c r="D39" s="14">
        <v>1</v>
      </c>
      <c r="E39" s="7"/>
      <c r="F39" s="7">
        <f t="shared" si="0"/>
        <v>0</v>
      </c>
      <c r="G39" s="8"/>
    </row>
    <row r="40" spans="1:7" ht="27" customHeight="1">
      <c r="A40" s="6">
        <v>9</v>
      </c>
      <c r="B40" s="6" t="s">
        <v>54</v>
      </c>
      <c r="C40" s="14" t="s">
        <v>20</v>
      </c>
      <c r="D40" s="14">
        <v>6</v>
      </c>
      <c r="E40" s="7"/>
      <c r="F40" s="7">
        <f t="shared" si="0"/>
        <v>0</v>
      </c>
      <c r="G40" s="8"/>
    </row>
    <row r="41" spans="1:7" ht="15" customHeight="1">
      <c r="A41" s="6">
        <v>10</v>
      </c>
      <c r="B41" s="6" t="s">
        <v>55</v>
      </c>
      <c r="C41" s="14" t="s">
        <v>13</v>
      </c>
      <c r="D41" s="14">
        <v>1</v>
      </c>
      <c r="E41" s="7"/>
      <c r="F41" s="7">
        <f t="shared" si="0"/>
        <v>0</v>
      </c>
      <c r="G41" s="8"/>
    </row>
    <row r="42" spans="1:7" ht="27" customHeight="1">
      <c r="A42" s="6">
        <v>11</v>
      </c>
      <c r="B42" s="6" t="s">
        <v>56</v>
      </c>
      <c r="C42" s="14" t="s">
        <v>24</v>
      </c>
      <c r="D42" s="14">
        <v>900</v>
      </c>
      <c r="E42" s="7"/>
      <c r="F42" s="7">
        <f t="shared" si="0"/>
        <v>0</v>
      </c>
      <c r="G42" s="8" t="s">
        <v>25</v>
      </c>
    </row>
    <row r="43" spans="1:7" ht="15" customHeight="1">
      <c r="A43" s="6">
        <v>12</v>
      </c>
      <c r="B43" s="6" t="s">
        <v>57</v>
      </c>
      <c r="C43" s="14" t="s">
        <v>58</v>
      </c>
      <c r="D43" s="14">
        <v>27</v>
      </c>
      <c r="E43" s="7"/>
      <c r="F43" s="7">
        <f t="shared" si="0"/>
        <v>0</v>
      </c>
      <c r="G43" s="8" t="s">
        <v>25</v>
      </c>
    </row>
    <row r="44" spans="1:7" ht="27" customHeight="1">
      <c r="A44" s="6">
        <v>13</v>
      </c>
      <c r="B44" s="6" t="s">
        <v>28</v>
      </c>
      <c r="C44" s="14" t="s">
        <v>29</v>
      </c>
      <c r="D44" s="14">
        <v>1</v>
      </c>
      <c r="E44" s="7"/>
      <c r="F44" s="7">
        <f t="shared" si="0"/>
        <v>0</v>
      </c>
      <c r="G44" s="8"/>
    </row>
    <row r="45" spans="1:7" ht="15" customHeight="1">
      <c r="A45" s="20">
        <v>210</v>
      </c>
      <c r="B45" s="19" t="s">
        <v>59</v>
      </c>
      <c r="C45" s="14"/>
      <c r="D45" s="14"/>
      <c r="E45" s="7"/>
      <c r="F45" s="7"/>
      <c r="G45" s="8"/>
    </row>
    <row r="46" spans="1:7" ht="15" customHeight="1">
      <c r="A46" s="6">
        <v>1</v>
      </c>
      <c r="B46" s="6" t="s">
        <v>60</v>
      </c>
      <c r="C46" s="14" t="s">
        <v>61</v>
      </c>
      <c r="D46" s="14">
        <v>9</v>
      </c>
      <c r="E46" s="7"/>
      <c r="F46" s="7">
        <f t="shared" si="0"/>
        <v>0</v>
      </c>
      <c r="G46" s="8"/>
    </row>
    <row r="47" spans="1:7" ht="15" customHeight="1">
      <c r="A47" s="6">
        <v>2</v>
      </c>
      <c r="B47" s="6" t="s">
        <v>62</v>
      </c>
      <c r="C47" s="14" t="s">
        <v>61</v>
      </c>
      <c r="D47" s="14">
        <v>1</v>
      </c>
      <c r="E47" s="7"/>
      <c r="F47" s="7">
        <f t="shared" si="0"/>
        <v>0</v>
      </c>
      <c r="G47" s="8"/>
    </row>
    <row r="48" spans="1:7" ht="15" customHeight="1">
      <c r="A48" s="6">
        <v>3</v>
      </c>
      <c r="B48" s="6" t="s">
        <v>63</v>
      </c>
      <c r="C48" s="22" t="s">
        <v>42</v>
      </c>
      <c r="D48" s="14">
        <v>2</v>
      </c>
      <c r="E48" s="7"/>
      <c r="F48" s="7">
        <f t="shared" si="0"/>
        <v>0</v>
      </c>
      <c r="G48" s="8"/>
    </row>
    <row r="49" spans="1:7" ht="15" customHeight="1">
      <c r="A49" s="6">
        <v>4</v>
      </c>
      <c r="B49" s="23" t="s">
        <v>64</v>
      </c>
      <c r="C49" s="14" t="s">
        <v>61</v>
      </c>
      <c r="D49" s="14">
        <v>6</v>
      </c>
      <c r="E49" s="7"/>
      <c r="F49" s="7">
        <f t="shared" si="0"/>
        <v>0</v>
      </c>
      <c r="G49" s="8"/>
    </row>
    <row r="50" spans="1:7" ht="27" customHeight="1">
      <c r="A50" s="6">
        <v>5</v>
      </c>
      <c r="B50" s="6" t="s">
        <v>28</v>
      </c>
      <c r="C50" s="14" t="s">
        <v>29</v>
      </c>
      <c r="D50" s="14">
        <v>1</v>
      </c>
      <c r="E50" s="7"/>
      <c r="F50" s="7">
        <f t="shared" si="0"/>
        <v>0</v>
      </c>
      <c r="G50" s="8"/>
    </row>
    <row r="51" spans="1:7" ht="15" customHeight="1">
      <c r="A51" s="2">
        <v>220</v>
      </c>
      <c r="B51" s="4" t="s">
        <v>65</v>
      </c>
      <c r="C51" s="22"/>
      <c r="D51" s="22"/>
      <c r="E51" s="24"/>
      <c r="F51" s="24"/>
      <c r="G51" s="8"/>
    </row>
    <row r="52" spans="1:7" ht="27" customHeight="1">
      <c r="A52" s="8">
        <v>1</v>
      </c>
      <c r="B52" s="8" t="s">
        <v>66</v>
      </c>
      <c r="C52" s="22" t="s">
        <v>29</v>
      </c>
      <c r="D52" s="14">
        <v>1</v>
      </c>
      <c r="E52" s="7"/>
      <c r="F52" s="7">
        <f>E52*D52</f>
        <v>0</v>
      </c>
      <c r="G52" s="8"/>
    </row>
    <row r="53" spans="1:7" ht="15" customHeight="1">
      <c r="A53" s="15" t="s">
        <v>85</v>
      </c>
      <c r="B53" s="19" t="s">
        <v>68</v>
      </c>
      <c r="C53" s="14"/>
      <c r="D53" s="14"/>
      <c r="E53" s="7"/>
      <c r="F53" s="7"/>
      <c r="G53" s="8"/>
    </row>
    <row r="54" spans="1:7" ht="15" customHeight="1">
      <c r="A54" s="15">
        <v>402</v>
      </c>
      <c r="B54" s="19" t="s">
        <v>69</v>
      </c>
      <c r="C54" s="25"/>
      <c r="D54" s="25"/>
      <c r="E54" s="7"/>
      <c r="F54" s="7"/>
      <c r="G54" s="8"/>
    </row>
    <row r="55" spans="1:7" ht="15" customHeight="1">
      <c r="A55" s="6">
        <v>1</v>
      </c>
      <c r="B55" s="6" t="s">
        <v>70</v>
      </c>
      <c r="C55" s="14" t="s">
        <v>71</v>
      </c>
      <c r="D55" s="14">
        <v>2</v>
      </c>
      <c r="E55" s="7"/>
      <c r="F55" s="7">
        <f t="shared" si="0"/>
        <v>0</v>
      </c>
      <c r="G55" s="8"/>
    </row>
    <row r="56" spans="1:7" ht="15" customHeight="1">
      <c r="A56" s="6">
        <v>2</v>
      </c>
      <c r="B56" s="6" t="s">
        <v>72</v>
      </c>
      <c r="C56" s="14" t="s">
        <v>42</v>
      </c>
      <c r="D56" s="14">
        <v>1</v>
      </c>
      <c r="E56" s="7"/>
      <c r="F56" s="7">
        <f t="shared" si="0"/>
        <v>0</v>
      </c>
      <c r="G56" s="8"/>
    </row>
    <row r="57" spans="1:7" ht="15" customHeight="1">
      <c r="A57" s="6">
        <v>3</v>
      </c>
      <c r="B57" s="6" t="s">
        <v>73</v>
      </c>
      <c r="C57" s="14" t="s">
        <v>29</v>
      </c>
      <c r="D57" s="14">
        <v>1</v>
      </c>
      <c r="E57" s="7"/>
      <c r="F57" s="7">
        <f t="shared" si="0"/>
        <v>0</v>
      </c>
      <c r="G57" s="8"/>
    </row>
    <row r="58" spans="1:7" ht="15" customHeight="1">
      <c r="A58" s="15">
        <v>404</v>
      </c>
      <c r="B58" s="19" t="s">
        <v>74</v>
      </c>
      <c r="C58" s="14"/>
      <c r="D58" s="14"/>
      <c r="E58" s="7"/>
      <c r="F58" s="7">
        <f t="shared" si="0"/>
        <v>0</v>
      </c>
      <c r="G58" s="8"/>
    </row>
    <row r="59" spans="1:7" ht="15" customHeight="1">
      <c r="A59" s="6">
        <v>1</v>
      </c>
      <c r="B59" s="6" t="s">
        <v>75</v>
      </c>
      <c r="C59" s="14" t="s">
        <v>24</v>
      </c>
      <c r="D59" s="14">
        <v>12000</v>
      </c>
      <c r="E59" s="7"/>
      <c r="F59" s="7">
        <f t="shared" si="0"/>
        <v>0</v>
      </c>
      <c r="G59" s="8"/>
    </row>
    <row r="60" spans="1:7" ht="15" customHeight="1">
      <c r="A60" s="6">
        <v>2</v>
      </c>
      <c r="B60" s="6" t="s">
        <v>76</v>
      </c>
      <c r="C60" s="14" t="s">
        <v>24</v>
      </c>
      <c r="D60" s="14">
        <v>12000</v>
      </c>
      <c r="E60" s="7"/>
      <c r="F60" s="7">
        <f t="shared" si="0"/>
        <v>0</v>
      </c>
      <c r="G60" s="8"/>
    </row>
    <row r="61" spans="1:7" ht="15" customHeight="1">
      <c r="A61" s="6">
        <v>3</v>
      </c>
      <c r="B61" s="6" t="s">
        <v>77</v>
      </c>
      <c r="C61" s="14" t="s">
        <v>24</v>
      </c>
      <c r="D61" s="14">
        <v>1000</v>
      </c>
      <c r="E61" s="7"/>
      <c r="F61" s="7">
        <f t="shared" si="0"/>
        <v>0</v>
      </c>
      <c r="G61" s="8"/>
    </row>
    <row r="62" spans="1:7" ht="15" customHeight="1">
      <c r="A62" s="6">
        <v>4</v>
      </c>
      <c r="B62" s="8" t="s">
        <v>78</v>
      </c>
      <c r="C62" s="14" t="s">
        <v>58</v>
      </c>
      <c r="D62" s="14">
        <v>15</v>
      </c>
      <c r="E62" s="7"/>
      <c r="F62" s="7">
        <f t="shared" si="0"/>
        <v>0</v>
      </c>
      <c r="G62" s="8"/>
    </row>
    <row r="63" spans="1:7" ht="27" customHeight="1">
      <c r="A63" s="6">
        <v>5</v>
      </c>
      <c r="B63" s="6" t="s">
        <v>79</v>
      </c>
      <c r="C63" s="14" t="s">
        <v>29</v>
      </c>
      <c r="D63" s="14">
        <v>1</v>
      </c>
      <c r="E63" s="7"/>
      <c r="F63" s="7">
        <f t="shared" si="0"/>
        <v>0</v>
      </c>
      <c r="G63" s="8" t="s">
        <v>80</v>
      </c>
    </row>
    <row r="64" spans="1:7" ht="15" customHeight="1">
      <c r="A64" s="15">
        <v>405</v>
      </c>
      <c r="B64" s="19" t="s">
        <v>81</v>
      </c>
      <c r="C64" s="14"/>
      <c r="D64" s="14"/>
      <c r="E64" s="7"/>
      <c r="F64" s="7"/>
      <c r="G64" s="8"/>
    </row>
    <row r="65" spans="1:7" ht="27" customHeight="1">
      <c r="A65" s="6">
        <v>1</v>
      </c>
      <c r="B65" s="8" t="s">
        <v>82</v>
      </c>
      <c r="C65" s="14" t="s">
        <v>29</v>
      </c>
      <c r="D65" s="14">
        <v>1</v>
      </c>
      <c r="E65" s="13"/>
      <c r="F65" s="7">
        <f t="shared" si="0"/>
        <v>0</v>
      </c>
      <c r="G65" s="8"/>
    </row>
    <row r="66" spans="1:7" ht="15" customHeight="1">
      <c r="A66" s="6">
        <v>2</v>
      </c>
      <c r="B66" s="6" t="s">
        <v>83</v>
      </c>
      <c r="C66" s="14" t="s">
        <v>29</v>
      </c>
      <c r="D66" s="14">
        <v>1</v>
      </c>
      <c r="E66" s="13"/>
      <c r="F66" s="7">
        <f t="shared" si="0"/>
        <v>0</v>
      </c>
      <c r="G66" s="8"/>
    </row>
    <row r="67" spans="1:7" ht="15.75">
      <c r="A67" s="96" t="s">
        <v>84</v>
      </c>
      <c r="B67" s="97"/>
      <c r="C67" s="97"/>
      <c r="D67" s="97"/>
      <c r="E67" s="26"/>
      <c r="F67" s="27">
        <f>SUM(F4:F66)</f>
        <v>0</v>
      </c>
      <c r="G67" s="22"/>
    </row>
  </sheetData>
  <protectedRanges>
    <protectedRange sqref="E3:E67" name="区域1"/>
    <protectedRange sqref="E6:E67" name="区域2"/>
  </protectedRanges>
  <mergeCells count="4">
    <mergeCell ref="A1:G1"/>
    <mergeCell ref="A2:D2"/>
    <mergeCell ref="F2:G2"/>
    <mergeCell ref="A67:D6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view="pageBreakPreview" zoomScaleSheetLayoutView="100" workbookViewId="0">
      <selection activeCell="B19" sqref="B19"/>
    </sheetView>
  </sheetViews>
  <sheetFormatPr defaultRowHeight="13.5"/>
  <cols>
    <col min="1" max="1" width="8.5" customWidth="1"/>
    <col min="2" max="2" width="22" customWidth="1"/>
    <col min="3" max="4" width="6.875" customWidth="1"/>
    <col min="5" max="5" width="11.5" customWidth="1"/>
    <col min="6" max="6" width="12.125" customWidth="1"/>
    <col min="7" max="7" width="21.25" customWidth="1"/>
  </cols>
  <sheetData>
    <row r="1" spans="1:7" ht="30.75" customHeight="1">
      <c r="A1" s="91" t="s">
        <v>86</v>
      </c>
      <c r="B1" s="92"/>
      <c r="C1" s="92"/>
      <c r="D1" s="92"/>
      <c r="E1" s="92"/>
      <c r="F1" s="92"/>
      <c r="G1" s="92"/>
    </row>
    <row r="2" spans="1:7" ht="19.5" customHeight="1">
      <c r="A2" s="28"/>
      <c r="B2" s="28"/>
      <c r="C2" s="28"/>
      <c r="D2" s="29"/>
      <c r="E2" s="30"/>
      <c r="F2" s="31"/>
      <c r="G2" s="32" t="s">
        <v>1</v>
      </c>
    </row>
    <row r="3" spans="1:7" ht="23.25" customHeight="1">
      <c r="A3" s="33" t="s">
        <v>2</v>
      </c>
      <c r="B3" s="34" t="s">
        <v>3</v>
      </c>
      <c r="C3" s="34" t="s">
        <v>4</v>
      </c>
      <c r="D3" s="34" t="s">
        <v>5</v>
      </c>
      <c r="E3" s="35" t="s">
        <v>6</v>
      </c>
      <c r="F3" s="35" t="s">
        <v>7</v>
      </c>
      <c r="G3" s="2" t="s">
        <v>87</v>
      </c>
    </row>
    <row r="4" spans="1:7" ht="20.25" customHeight="1">
      <c r="A4" s="33" t="s">
        <v>9</v>
      </c>
      <c r="B4" s="34" t="s">
        <v>88</v>
      </c>
      <c r="C4" s="36"/>
      <c r="D4" s="36"/>
      <c r="E4" s="37"/>
      <c r="F4" s="37"/>
      <c r="G4" s="22"/>
    </row>
    <row r="5" spans="1:7" ht="20.25" customHeight="1">
      <c r="A5" s="38">
        <v>1</v>
      </c>
      <c r="B5" s="36" t="s">
        <v>15</v>
      </c>
      <c r="C5" s="36" t="s">
        <v>20</v>
      </c>
      <c r="D5" s="36">
        <v>1</v>
      </c>
      <c r="E5" s="13"/>
      <c r="F5" s="39">
        <f t="shared" ref="F5:F11" si="0">D5*E5</f>
        <v>0</v>
      </c>
      <c r="G5" s="22"/>
    </row>
    <row r="6" spans="1:7" ht="20.25" customHeight="1">
      <c r="A6" s="38">
        <v>2</v>
      </c>
      <c r="B6" s="36" t="s">
        <v>12</v>
      </c>
      <c r="C6" s="36" t="s">
        <v>20</v>
      </c>
      <c r="D6" s="36">
        <v>1</v>
      </c>
      <c r="E6" s="13"/>
      <c r="F6" s="39">
        <f>D6*E5</f>
        <v>0</v>
      </c>
      <c r="G6" s="22"/>
    </row>
    <row r="7" spans="1:7" ht="20.25" customHeight="1">
      <c r="A7" s="38">
        <v>3</v>
      </c>
      <c r="B7" s="36" t="s">
        <v>41</v>
      </c>
      <c r="C7" s="36" t="s">
        <v>42</v>
      </c>
      <c r="D7" s="36">
        <v>1</v>
      </c>
      <c r="E7" s="40"/>
      <c r="F7" s="39">
        <f>D7*E6</f>
        <v>0</v>
      </c>
      <c r="G7" s="22"/>
    </row>
    <row r="8" spans="1:7" ht="20.25" customHeight="1">
      <c r="A8" s="38">
        <v>4</v>
      </c>
      <c r="B8" s="36" t="s">
        <v>89</v>
      </c>
      <c r="C8" s="36" t="s">
        <v>13</v>
      </c>
      <c r="D8" s="36">
        <v>1</v>
      </c>
      <c r="E8" s="13"/>
      <c r="F8" s="39">
        <f t="shared" si="0"/>
        <v>0</v>
      </c>
      <c r="G8" s="22"/>
    </row>
    <row r="9" spans="1:7" ht="20.25" customHeight="1">
      <c r="A9" s="41" t="s">
        <v>67</v>
      </c>
      <c r="B9" s="42" t="s">
        <v>90</v>
      </c>
      <c r="C9" s="36"/>
      <c r="D9" s="36"/>
      <c r="E9" s="43"/>
      <c r="F9" s="39"/>
      <c r="G9" s="22"/>
    </row>
    <row r="10" spans="1:7" ht="30.75" customHeight="1">
      <c r="A10" s="38">
        <v>1</v>
      </c>
      <c r="B10" s="36" t="s">
        <v>91</v>
      </c>
      <c r="C10" s="36" t="s">
        <v>29</v>
      </c>
      <c r="D10" s="36">
        <v>1</v>
      </c>
      <c r="E10" s="39"/>
      <c r="F10" s="39">
        <f t="shared" si="0"/>
        <v>0</v>
      </c>
      <c r="G10" s="22"/>
    </row>
    <row r="11" spans="1:7" ht="20.25" customHeight="1">
      <c r="A11" s="38">
        <v>2</v>
      </c>
      <c r="B11" s="36" t="s">
        <v>92</v>
      </c>
      <c r="C11" s="36" t="s">
        <v>29</v>
      </c>
      <c r="D11" s="36">
        <v>1</v>
      </c>
      <c r="E11" s="39"/>
      <c r="F11" s="39">
        <f t="shared" si="0"/>
        <v>0</v>
      </c>
      <c r="G11" s="22"/>
    </row>
    <row r="12" spans="1:7" ht="23.25" customHeight="1">
      <c r="A12" s="98" t="s">
        <v>7</v>
      </c>
      <c r="B12" s="98"/>
      <c r="C12" s="98"/>
      <c r="D12" s="98"/>
      <c r="E12" s="98"/>
      <c r="F12" s="44">
        <f>SUM(F4:F11)</f>
        <v>0</v>
      </c>
      <c r="G12" s="45"/>
    </row>
  </sheetData>
  <protectedRanges>
    <protectedRange sqref="E4:E11" name="区域1_1"/>
    <protectedRange sqref="E4:E11" name="区域2_1"/>
  </protectedRanges>
  <mergeCells count="2">
    <mergeCell ref="A1:G1"/>
    <mergeCell ref="A12:E1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68"/>
  <sheetViews>
    <sheetView view="pageBreakPreview" topLeftCell="A46" zoomScaleSheetLayoutView="100" workbookViewId="0">
      <selection activeCell="B59" sqref="B59"/>
    </sheetView>
  </sheetViews>
  <sheetFormatPr defaultRowHeight="13.5"/>
  <cols>
    <col min="1" max="1" width="8.5" customWidth="1"/>
    <col min="2" max="2" width="22" customWidth="1"/>
    <col min="3" max="4" width="6.875" customWidth="1"/>
    <col min="5" max="5" width="18.125" customWidth="1"/>
    <col min="6" max="6" width="13.25" customWidth="1"/>
  </cols>
  <sheetData>
    <row r="1" spans="1:6" ht="30.75" customHeight="1">
      <c r="A1" s="99" t="s">
        <v>93</v>
      </c>
      <c r="B1" s="100"/>
      <c r="C1" s="100"/>
      <c r="D1" s="100"/>
      <c r="E1" s="100"/>
      <c r="F1" s="100"/>
    </row>
    <row r="2" spans="1:6" ht="19.5" customHeight="1">
      <c r="A2" s="46"/>
      <c r="B2" s="47"/>
      <c r="C2" s="46"/>
      <c r="D2" s="46"/>
      <c r="E2" s="48"/>
      <c r="F2" s="49" t="s">
        <v>1</v>
      </c>
    </row>
    <row r="3" spans="1:6" ht="23.25" customHeight="1">
      <c r="A3" s="33" t="s">
        <v>2</v>
      </c>
      <c r="B3" s="34" t="s">
        <v>3</v>
      </c>
      <c r="C3" s="34" t="s">
        <v>4</v>
      </c>
      <c r="D3" s="34" t="s">
        <v>5</v>
      </c>
      <c r="E3" s="50" t="s">
        <v>94</v>
      </c>
      <c r="F3" s="51" t="s">
        <v>95</v>
      </c>
    </row>
    <row r="4" spans="1:6" ht="17.25" customHeight="1">
      <c r="A4" s="2" t="s">
        <v>96</v>
      </c>
      <c r="B4" s="2" t="str">
        <f>[1]表1设备!B4</f>
        <v>监控系统设备</v>
      </c>
      <c r="C4" s="2"/>
      <c r="D4" s="2"/>
      <c r="E4" s="52"/>
      <c r="F4" s="52"/>
    </row>
    <row r="5" spans="1:6" ht="17.25" customHeight="1">
      <c r="A5" s="2">
        <f>[1]表1设备!A5</f>
        <v>201</v>
      </c>
      <c r="B5" s="2" t="str">
        <f>[1]表1设备!B5</f>
        <v>闭路电视监视系统</v>
      </c>
      <c r="C5" s="22"/>
      <c r="D5" s="22"/>
      <c r="E5" s="53"/>
      <c r="F5" s="53"/>
    </row>
    <row r="6" spans="1:6" ht="17.25" customHeight="1">
      <c r="A6" s="22">
        <f>[1]表1设备!A6</f>
        <v>1</v>
      </c>
      <c r="B6" s="22" t="str">
        <f>[1]表1设备!B6</f>
        <v>激光夜视遥控摄像机</v>
      </c>
      <c r="C6" s="22" t="str">
        <f>[1]表1设备!C6</f>
        <v>台</v>
      </c>
      <c r="D6" s="22">
        <f>[1]表1设备!D6</f>
        <v>9</v>
      </c>
      <c r="E6" s="53"/>
      <c r="F6" s="53">
        <f t="shared" ref="F6:F14" si="0">E6*D6</f>
        <v>0</v>
      </c>
    </row>
    <row r="7" spans="1:6" ht="17.25" customHeight="1">
      <c r="A7" s="22">
        <f>[1]表1设备!A7</f>
        <v>2</v>
      </c>
      <c r="B7" s="22" t="str">
        <f>[1]表1设备!B7</f>
        <v>激光夜视固定摄像机</v>
      </c>
      <c r="C7" s="22" t="str">
        <f>[1]表1设备!C7</f>
        <v>台</v>
      </c>
      <c r="D7" s="22">
        <f>[1]表1设备!D7</f>
        <v>5</v>
      </c>
      <c r="E7" s="53"/>
      <c r="F7" s="53">
        <f t="shared" si="0"/>
        <v>0</v>
      </c>
    </row>
    <row r="8" spans="1:6" ht="17.25" customHeight="1">
      <c r="A8" s="22">
        <f>[1]表1设备!A8</f>
        <v>3</v>
      </c>
      <c r="B8" s="22" t="str">
        <f>[1]表1设备!B8</f>
        <v>机箱</v>
      </c>
      <c r="C8" s="22" t="str">
        <f>[1]表1设备!C8</f>
        <v>台</v>
      </c>
      <c r="D8" s="22">
        <f>[1]表1设备!D8</f>
        <v>9</v>
      </c>
      <c r="E8" s="53"/>
      <c r="F8" s="53">
        <f t="shared" si="0"/>
        <v>0</v>
      </c>
    </row>
    <row r="9" spans="1:6" ht="17.25" customHeight="1">
      <c r="A9" s="22">
        <f>[1]表1设备!A9</f>
        <v>4</v>
      </c>
      <c r="B9" s="22" t="str">
        <f>[1]表1设备!B9</f>
        <v>摄像机立柱、避雷针装置</v>
      </c>
      <c r="C9" s="22" t="str">
        <f>[1]表1设备!C9</f>
        <v>套</v>
      </c>
      <c r="D9" s="22">
        <f>[1]表1设备!D9</f>
        <v>9</v>
      </c>
      <c r="E9" s="53"/>
      <c r="F9" s="53">
        <f t="shared" si="0"/>
        <v>0</v>
      </c>
    </row>
    <row r="10" spans="1:6" ht="17.25" customHeight="1">
      <c r="A10" s="22">
        <f>[1]表1设备!A10</f>
        <v>5</v>
      </c>
      <c r="B10" s="22" t="str">
        <f>[1]表1设备!B10</f>
        <v>视频编码节点设备</v>
      </c>
      <c r="C10" s="22" t="str">
        <f>[1]表1设备!C10</f>
        <v>台</v>
      </c>
      <c r="D10" s="22">
        <f>[1]表1设备!D10</f>
        <v>9</v>
      </c>
      <c r="E10" s="53"/>
      <c r="F10" s="53">
        <f t="shared" si="0"/>
        <v>0</v>
      </c>
    </row>
    <row r="11" spans="1:6" ht="17.25" customHeight="1">
      <c r="A11" s="22">
        <f>[1]表1设备!A11</f>
        <v>6</v>
      </c>
      <c r="B11" s="22" t="str">
        <f>[1]表1设备!B11</f>
        <v>视频同轴电缆（SYV-75-5）</v>
      </c>
      <c r="C11" s="22" t="str">
        <f>[1]表1设备!C11</f>
        <v>m</v>
      </c>
      <c r="D11" s="22">
        <f>[1]表1设备!D11</f>
        <v>210</v>
      </c>
      <c r="E11" s="53"/>
      <c r="F11" s="53">
        <f t="shared" si="0"/>
        <v>0</v>
      </c>
    </row>
    <row r="12" spans="1:6" ht="17.25" customHeight="1">
      <c r="A12" s="22">
        <f>[1]表1设备!A12</f>
        <v>7</v>
      </c>
      <c r="B12" s="22" t="str">
        <f>[1]表1设备!B12</f>
        <v>视频控制电缆RVVP-2*1.0mm2</v>
      </c>
      <c r="C12" s="22" t="str">
        <f>[1]表1设备!C12</f>
        <v>m</v>
      </c>
      <c r="D12" s="22">
        <f>[1]表1设备!D12</f>
        <v>135</v>
      </c>
      <c r="E12" s="53"/>
      <c r="F12" s="53">
        <f t="shared" si="0"/>
        <v>0</v>
      </c>
    </row>
    <row r="13" spans="1:6" ht="17.25" customHeight="1">
      <c r="A13" s="22">
        <f>[1]表1设备!A13</f>
        <v>8</v>
      </c>
      <c r="B13" s="22" t="str">
        <f>[1]表1设备!B13</f>
        <v>六类屏蔽双绞线</v>
      </c>
      <c r="C13" s="22" t="str">
        <f>[1]表1设备!C13</f>
        <v>m</v>
      </c>
      <c r="D13" s="22">
        <f>[1]表1设备!D13</f>
        <v>60</v>
      </c>
      <c r="E13" s="53"/>
      <c r="F13" s="53">
        <f t="shared" si="0"/>
        <v>0</v>
      </c>
    </row>
    <row r="14" spans="1:6" ht="24.75" customHeight="1">
      <c r="A14" s="22">
        <f>[1]表1设备!A14</f>
        <v>9</v>
      </c>
      <c r="B14" s="22" t="str">
        <f>[1]表1设备!B14</f>
        <v>完成本系统所需的其他材料及工作</v>
      </c>
      <c r="C14" s="22" t="str">
        <f>[1]表1设备!C14</f>
        <v>项</v>
      </c>
      <c r="D14" s="22">
        <f>[1]表1设备!D14</f>
        <v>1</v>
      </c>
      <c r="E14" s="53"/>
      <c r="F14" s="53">
        <f t="shared" si="0"/>
        <v>0</v>
      </c>
    </row>
    <row r="15" spans="1:6" ht="17.25" customHeight="1">
      <c r="A15" s="2">
        <f>[1]表1设备!A15</f>
        <v>202</v>
      </c>
      <c r="B15" s="2" t="str">
        <f>[1]表1设备!B15</f>
        <v>微波车辆检测器</v>
      </c>
      <c r="C15" s="2"/>
      <c r="D15" s="2"/>
      <c r="E15" s="52"/>
      <c r="F15" s="52"/>
    </row>
    <row r="16" spans="1:6" ht="17.25" customHeight="1">
      <c r="A16" s="22">
        <f>[1]表1设备!A16</f>
        <v>1</v>
      </c>
      <c r="B16" s="22" t="str">
        <f>[1]表1设备!B16</f>
        <v>微波车辆检测器</v>
      </c>
      <c r="C16" s="22" t="str">
        <f>[1]表1设备!C16</f>
        <v>套</v>
      </c>
      <c r="D16" s="22">
        <f>[1]表1设备!D16</f>
        <v>1</v>
      </c>
      <c r="E16" s="53"/>
      <c r="F16" s="53">
        <f t="shared" ref="F16:F19" si="1">E16*D16</f>
        <v>0</v>
      </c>
    </row>
    <row r="17" spans="1:6" ht="17.25" customHeight="1">
      <c r="A17" s="22">
        <f>[1]表1设备!A17</f>
        <v>2</v>
      </c>
      <c r="B17" s="22" t="str">
        <f>[1]表1设备!B17</f>
        <v>立柱及避雷针装置</v>
      </c>
      <c r="C17" s="22" t="str">
        <f>[1]表1设备!C17</f>
        <v>套</v>
      </c>
      <c r="D17" s="22">
        <f>[1]表1设备!D17</f>
        <v>1</v>
      </c>
      <c r="E17" s="53"/>
      <c r="F17" s="53">
        <f t="shared" si="1"/>
        <v>0</v>
      </c>
    </row>
    <row r="18" spans="1:6" ht="17.25" customHeight="1">
      <c r="A18" s="22">
        <f>[1]表1设备!A18</f>
        <v>3</v>
      </c>
      <c r="B18" s="22" t="str">
        <f>[1]表1设备!B18</f>
        <v>安装附件</v>
      </c>
      <c r="C18" s="22" t="str">
        <f>[1]表1设备!C18</f>
        <v>项</v>
      </c>
      <c r="D18" s="22">
        <f>[1]表1设备!D18</f>
        <v>1</v>
      </c>
      <c r="E18" s="53"/>
      <c r="F18" s="53">
        <f t="shared" si="1"/>
        <v>0</v>
      </c>
    </row>
    <row r="19" spans="1:6" ht="24.75" customHeight="1">
      <c r="A19" s="22">
        <f>[1]表1设备!A19</f>
        <v>4</v>
      </c>
      <c r="B19" s="22" t="str">
        <f>[1]表1设备!B19</f>
        <v>完成本系统所需的其他材料及工作</v>
      </c>
      <c r="C19" s="22" t="str">
        <f>[1]表1设备!C19</f>
        <v>项</v>
      </c>
      <c r="D19" s="22">
        <f>[1]表1设备!D19</f>
        <v>1</v>
      </c>
      <c r="E19" s="53"/>
      <c r="F19" s="53">
        <f t="shared" si="1"/>
        <v>0</v>
      </c>
    </row>
    <row r="20" spans="1:6" ht="17.25" customHeight="1">
      <c r="A20" s="2">
        <f>[1]表1设备!A20</f>
        <v>203</v>
      </c>
      <c r="B20" s="2" t="str">
        <f>[1]表1设备!B20</f>
        <v>一类站检测器</v>
      </c>
      <c r="C20" s="2"/>
      <c r="D20" s="2"/>
      <c r="E20" s="52"/>
      <c r="F20" s="52"/>
    </row>
    <row r="21" spans="1:6" ht="17.25" customHeight="1">
      <c r="A21" s="22">
        <f>[1]表1设备!A21</f>
        <v>1</v>
      </c>
      <c r="B21" s="22" t="str">
        <f>[1]表1设备!B21</f>
        <v>一类站检测器</v>
      </c>
      <c r="C21" s="22" t="str">
        <f>[1]表1设备!C21</f>
        <v>套</v>
      </c>
      <c r="D21" s="22">
        <f>[1]表1设备!D21</f>
        <v>1</v>
      </c>
      <c r="E21" s="53"/>
      <c r="F21" s="53">
        <f t="shared" ref="F21:F23" si="2">E21*D21</f>
        <v>0</v>
      </c>
    </row>
    <row r="22" spans="1:6" ht="17.25" customHeight="1">
      <c r="A22" s="22">
        <f>[1]表1设备!A22</f>
        <v>2</v>
      </c>
      <c r="B22" s="22" t="str">
        <f>[1]表1设备!B22</f>
        <v>安装附件</v>
      </c>
      <c r="C22" s="22" t="str">
        <f>[1]表1设备!C22</f>
        <v>项</v>
      </c>
      <c r="D22" s="22">
        <f>[1]表1设备!D22</f>
        <v>1</v>
      </c>
      <c r="E22" s="53"/>
      <c r="F22" s="53">
        <f t="shared" si="2"/>
        <v>0</v>
      </c>
    </row>
    <row r="23" spans="1:6" ht="24.75" customHeight="1">
      <c r="A23" s="22">
        <f>[1]表1设备!A23</f>
        <v>3</v>
      </c>
      <c r="B23" s="22" t="str">
        <f>[1]表1设备!B23</f>
        <v>完成本系统所需的其他材料及工作</v>
      </c>
      <c r="C23" s="22" t="str">
        <f>[1]表1设备!C23</f>
        <v>项</v>
      </c>
      <c r="D23" s="22">
        <f>[1]表1设备!D23</f>
        <v>1</v>
      </c>
      <c r="E23" s="53"/>
      <c r="F23" s="53">
        <f t="shared" si="2"/>
        <v>0</v>
      </c>
    </row>
    <row r="24" spans="1:6" ht="17.25" customHeight="1">
      <c r="A24" s="2">
        <f>[1]表1设备!A24</f>
        <v>204</v>
      </c>
      <c r="B24" s="2" t="str">
        <f>[1]表1设备!B24</f>
        <v>大型可变信息标志</v>
      </c>
      <c r="C24" s="2"/>
      <c r="D24" s="2"/>
      <c r="E24" s="52"/>
      <c r="F24" s="52"/>
    </row>
    <row r="25" spans="1:6" ht="17.25" customHeight="1">
      <c r="A25" s="22">
        <f>[1]表1设备!A25</f>
        <v>1</v>
      </c>
      <c r="B25" s="22" t="str">
        <f>[1]表1设备!B25</f>
        <v>显示板（三车道，12m*1m）</v>
      </c>
      <c r="C25" s="22" t="str">
        <f>[1]表1设备!C25</f>
        <v>套</v>
      </c>
      <c r="D25" s="22">
        <f>[1]表1设备!D25</f>
        <v>2</v>
      </c>
      <c r="E25" s="53"/>
      <c r="F25" s="53">
        <f t="shared" ref="F25:F27" si="3">E25*D25</f>
        <v>0</v>
      </c>
    </row>
    <row r="26" spans="1:6" ht="17.25" customHeight="1">
      <c r="A26" s="22">
        <f>[1]表1设备!A26</f>
        <v>2</v>
      </c>
      <c r="B26" s="22" t="str">
        <f>[1]表1设备!B26</f>
        <v>安装附件</v>
      </c>
      <c r="C26" s="22" t="str">
        <f>[1]表1设备!C26</f>
        <v>项</v>
      </c>
      <c r="D26" s="22">
        <f>[1]表1设备!D26</f>
        <v>1</v>
      </c>
      <c r="E26" s="53"/>
      <c r="F26" s="53">
        <f t="shared" si="3"/>
        <v>0</v>
      </c>
    </row>
    <row r="27" spans="1:6" ht="24.75" customHeight="1">
      <c r="A27" s="22">
        <f>[1]表1设备!A27</f>
        <v>3</v>
      </c>
      <c r="B27" s="22" t="str">
        <f>[1]表1设备!B27</f>
        <v>完成本系统所需的其他材料及工作</v>
      </c>
      <c r="C27" s="22" t="str">
        <f>[1]表1设备!C27</f>
        <v>项</v>
      </c>
      <c r="D27" s="22">
        <f>[1]表1设备!D27</f>
        <v>1</v>
      </c>
      <c r="E27" s="53"/>
      <c r="F27" s="53">
        <f t="shared" si="3"/>
        <v>0</v>
      </c>
    </row>
    <row r="28" spans="1:6" ht="17.25" customHeight="1">
      <c r="A28" s="2">
        <f>[1]表1设备!A28</f>
        <v>208</v>
      </c>
      <c r="B28" s="2" t="str">
        <f>[1]表1设备!B28</f>
        <v>数据传输</v>
      </c>
      <c r="C28" s="2"/>
      <c r="D28" s="2"/>
      <c r="E28" s="52"/>
      <c r="F28" s="52"/>
    </row>
    <row r="29" spans="1:6" ht="17.25" customHeight="1">
      <c r="A29" s="22">
        <f>[1]表1设备!A29</f>
        <v>1</v>
      </c>
      <c r="B29" s="22" t="str">
        <f>[1]表1设备!B29</f>
        <v>以太网光端机</v>
      </c>
      <c r="C29" s="22" t="str">
        <f>[1]表1设备!C29</f>
        <v>对</v>
      </c>
      <c r="D29" s="22">
        <f>[1]表1设备!D29</f>
        <v>2</v>
      </c>
      <c r="E29" s="53"/>
      <c r="F29" s="53">
        <f>E29*D29</f>
        <v>0</v>
      </c>
    </row>
    <row r="30" spans="1:6" ht="24.75" customHeight="1">
      <c r="A30" s="22">
        <f>[1]表1设备!A30</f>
        <v>2</v>
      </c>
      <c r="B30" s="22" t="str">
        <f>[1]表1设备!B30</f>
        <v>完成本系统所需的其他材料及工作</v>
      </c>
      <c r="C30" s="22" t="str">
        <f>[1]表1设备!C30</f>
        <v>项</v>
      </c>
      <c r="D30" s="22">
        <f>[1]表1设备!D30</f>
        <v>1</v>
      </c>
      <c r="E30" s="53"/>
      <c r="F30" s="53">
        <f>E30*D30</f>
        <v>0</v>
      </c>
    </row>
    <row r="31" spans="1:6" ht="17.25" customHeight="1">
      <c r="A31" s="2">
        <f>[1]表1设备!A31</f>
        <v>209</v>
      </c>
      <c r="B31" s="2" t="str">
        <f>[1]表1设备!B31</f>
        <v>外场设备供电</v>
      </c>
      <c r="C31" s="2"/>
      <c r="D31" s="2"/>
      <c r="E31" s="52"/>
      <c r="F31" s="52"/>
    </row>
    <row r="32" spans="1:6" ht="17.25" customHeight="1">
      <c r="A32" s="22">
        <f>[1]表1设备!A32</f>
        <v>1</v>
      </c>
      <c r="B32" s="22" t="str">
        <f>[1]表1设备!B32</f>
        <v>YJHLV22-1KV-2*6mm2</v>
      </c>
      <c r="C32" s="22" t="str">
        <f>[1]表1设备!C32</f>
        <v>m</v>
      </c>
      <c r="D32" s="22">
        <f>[1]表1设备!D32</f>
        <v>1800</v>
      </c>
      <c r="E32" s="53"/>
      <c r="F32" s="53">
        <f t="shared" ref="F32:F44" si="4">E32*D32</f>
        <v>0</v>
      </c>
    </row>
    <row r="33" spans="1:6" ht="17.25" customHeight="1">
      <c r="A33" s="22">
        <f>[1]表1设备!A33</f>
        <v>2</v>
      </c>
      <c r="B33" s="22" t="str">
        <f>[1]表1设备!B33</f>
        <v>YJHLV22-1KV-3*25+1*16mm2</v>
      </c>
      <c r="C33" s="22" t="str">
        <f>[1]表1设备!C33</f>
        <v>m</v>
      </c>
      <c r="D33" s="22">
        <f>[1]表1设备!D33</f>
        <v>2190</v>
      </c>
      <c r="E33" s="53"/>
      <c r="F33" s="53">
        <f t="shared" si="4"/>
        <v>0</v>
      </c>
    </row>
    <row r="34" spans="1:6" ht="17.25" customHeight="1">
      <c r="A34" s="22">
        <f>[1]表1设备!A34</f>
        <v>3</v>
      </c>
      <c r="B34" s="22" t="str">
        <f>[1]表1设备!B34</f>
        <v>YJHLV22-1KV-3*35+1*25mm2</v>
      </c>
      <c r="C34" s="22" t="str">
        <f>[1]表1设备!C34</f>
        <v>m</v>
      </c>
      <c r="D34" s="22">
        <f>[1]表1设备!D34</f>
        <v>6160</v>
      </c>
      <c r="E34" s="53"/>
      <c r="F34" s="53">
        <f t="shared" si="4"/>
        <v>0</v>
      </c>
    </row>
    <row r="35" spans="1:6" ht="17.25" customHeight="1">
      <c r="A35" s="22">
        <f>[1]表1设备!A35</f>
        <v>4</v>
      </c>
      <c r="B35" s="22" t="str">
        <f>[1]表1设备!B35</f>
        <v>混凝土</v>
      </c>
      <c r="C35" s="22" t="str">
        <f>[1]表1设备!C35</f>
        <v>m3</v>
      </c>
      <c r="D35" s="22">
        <f>[1]表1设备!D35</f>
        <v>8</v>
      </c>
      <c r="E35" s="53"/>
      <c r="F35" s="53">
        <f t="shared" si="4"/>
        <v>0</v>
      </c>
    </row>
    <row r="36" spans="1:6" ht="24.75" customHeight="1">
      <c r="A36" s="22">
        <f>[1]表1设备!A36</f>
        <v>5</v>
      </c>
      <c r="B36" s="22" t="str">
        <f>[1]表1设备!B36</f>
        <v>三相升压变压器（380V/660V,20KVA)</v>
      </c>
      <c r="C36" s="22" t="str">
        <f>[1]表1设备!C36</f>
        <v>套</v>
      </c>
      <c r="D36" s="22">
        <f>[1]表1设备!D36</f>
        <v>1</v>
      </c>
      <c r="E36" s="53"/>
      <c r="F36" s="53">
        <f t="shared" si="4"/>
        <v>0</v>
      </c>
    </row>
    <row r="37" spans="1:6" ht="24.75" customHeight="1">
      <c r="A37" s="22">
        <f>[1]表1设备!A37</f>
        <v>6</v>
      </c>
      <c r="B37" s="22" t="str">
        <f>[1]表1设备!B37</f>
        <v>三进单出降压变压器（660V/220V,2KVA)</v>
      </c>
      <c r="C37" s="22" t="str">
        <f>[1]表1设备!C37</f>
        <v>套</v>
      </c>
      <c r="D37" s="22">
        <f>[1]表1设备!D37</f>
        <v>4</v>
      </c>
      <c r="E37" s="53"/>
      <c r="F37" s="53">
        <f t="shared" si="4"/>
        <v>0</v>
      </c>
    </row>
    <row r="38" spans="1:6" ht="24.75" customHeight="1">
      <c r="A38" s="22">
        <f>[1]表1设备!A38</f>
        <v>7</v>
      </c>
      <c r="B38" s="22" t="str">
        <f>[1]表1设备!B38</f>
        <v>三相降压变电器（660V/380V,15KVA)</v>
      </c>
      <c r="C38" s="22" t="str">
        <f>[1]表1设备!C38</f>
        <v>套</v>
      </c>
      <c r="D38" s="22">
        <f>[1]表1设备!D38</f>
        <v>1</v>
      </c>
      <c r="E38" s="53"/>
      <c r="F38" s="53">
        <f t="shared" si="4"/>
        <v>0</v>
      </c>
    </row>
    <row r="39" spans="1:6" ht="17.25" customHeight="1">
      <c r="A39" s="22">
        <f>[1]表1设备!A39</f>
        <v>8</v>
      </c>
      <c r="B39" s="22" t="str">
        <f>[1]表1设备!B39</f>
        <v>配电箱（室内型）</v>
      </c>
      <c r="C39" s="22" t="str">
        <f>[1]表1设备!C39</f>
        <v>套</v>
      </c>
      <c r="D39" s="22">
        <f>[1]表1设备!D39</f>
        <v>1</v>
      </c>
      <c r="E39" s="53"/>
      <c r="F39" s="53">
        <f t="shared" si="4"/>
        <v>0</v>
      </c>
    </row>
    <row r="40" spans="1:6" ht="24.75" customHeight="1">
      <c r="A40" s="22">
        <f>[1]表1设备!A40</f>
        <v>9</v>
      </c>
      <c r="B40" s="22" t="str">
        <f>[1]表1设备!B40</f>
        <v>配电箱（室外型，含基础及防雷接地）</v>
      </c>
      <c r="C40" s="22" t="str">
        <f>[1]表1设备!C40</f>
        <v>套</v>
      </c>
      <c r="D40" s="22">
        <f>[1]表1设备!D40</f>
        <v>6</v>
      </c>
      <c r="E40" s="53"/>
      <c r="F40" s="53">
        <f t="shared" si="4"/>
        <v>0</v>
      </c>
    </row>
    <row r="41" spans="1:6" ht="17.25" customHeight="1">
      <c r="A41" s="22">
        <f>[1]表1设备!A41</f>
        <v>10</v>
      </c>
      <c r="B41" s="22" t="str">
        <f>[1]表1设备!B41</f>
        <v>30KVA三相交流稳压器</v>
      </c>
      <c r="C41" s="22" t="str">
        <f>[1]表1设备!C41</f>
        <v>台</v>
      </c>
      <c r="D41" s="22">
        <f>[1]表1设备!D41</f>
        <v>1</v>
      </c>
      <c r="E41" s="53"/>
      <c r="F41" s="53">
        <f t="shared" si="4"/>
        <v>0</v>
      </c>
    </row>
    <row r="42" spans="1:6" ht="24.75" customHeight="1">
      <c r="A42" s="22">
        <f>[1]表1设备!A42</f>
        <v>11</v>
      </c>
      <c r="B42" s="22" t="str">
        <f>[1]表1设备!B42</f>
        <v>电缆上桥和沿线过桥的钢管防护（2*φ75*4.0mm）</v>
      </c>
      <c r="C42" s="22" t="str">
        <f>[1]表1设备!C42</f>
        <v>m</v>
      </c>
      <c r="D42" s="22">
        <f>[1]表1设备!D42</f>
        <v>900</v>
      </c>
      <c r="E42" s="53"/>
      <c r="F42" s="53">
        <f t="shared" si="4"/>
        <v>0</v>
      </c>
    </row>
    <row r="43" spans="1:6" ht="17.25" customHeight="1">
      <c r="A43" s="22">
        <f>[1]表1设备!A43</f>
        <v>12</v>
      </c>
      <c r="B43" s="22" t="str">
        <f>[1]表1设备!B43</f>
        <v>电缆接线盒</v>
      </c>
      <c r="C43" s="22" t="str">
        <f>[1]表1设备!C43</f>
        <v>个</v>
      </c>
      <c r="D43" s="22">
        <f>[1]表1设备!D43</f>
        <v>27</v>
      </c>
      <c r="E43" s="53"/>
      <c r="F43" s="53">
        <f t="shared" si="4"/>
        <v>0</v>
      </c>
    </row>
    <row r="44" spans="1:6" ht="24.75" customHeight="1">
      <c r="A44" s="22">
        <f>[1]表1设备!A44</f>
        <v>13</v>
      </c>
      <c r="B44" s="22" t="str">
        <f>[1]表1设备!B44</f>
        <v>完成本系统所需的其他材料及工作</v>
      </c>
      <c r="C44" s="22" t="str">
        <f>[1]表1设备!C44</f>
        <v>项</v>
      </c>
      <c r="D44" s="22">
        <f>[1]表1设备!D44</f>
        <v>1</v>
      </c>
      <c r="E44" s="53"/>
      <c r="F44" s="53">
        <f t="shared" si="4"/>
        <v>0</v>
      </c>
    </row>
    <row r="45" spans="1:6" ht="17.25" customHeight="1">
      <c r="A45" s="2">
        <f>[1]表1设备!A45</f>
        <v>210</v>
      </c>
      <c r="B45" s="2" t="str">
        <f>[1]表1设备!B45</f>
        <v>外场设备基础及接地</v>
      </c>
      <c r="C45" s="2"/>
      <c r="D45" s="2"/>
      <c r="E45" s="52"/>
      <c r="F45" s="52"/>
    </row>
    <row r="46" spans="1:6" ht="17.25" customHeight="1">
      <c r="A46" s="22">
        <f>[1]表1设备!A46</f>
        <v>1</v>
      </c>
      <c r="B46" s="22" t="str">
        <f>[1]表1设备!B46</f>
        <v>摄像机基础及接地</v>
      </c>
      <c r="C46" s="22" t="str">
        <f>[1]表1设备!C46</f>
        <v>处</v>
      </c>
      <c r="D46" s="22">
        <f>[1]表1设备!D46</f>
        <v>9</v>
      </c>
      <c r="E46" s="53"/>
      <c r="F46" s="53">
        <f t="shared" ref="F46:F50" si="5">E46*D46</f>
        <v>0</v>
      </c>
    </row>
    <row r="47" spans="1:6" ht="17.25" customHeight="1">
      <c r="A47" s="22">
        <f>[1]表1设备!A47</f>
        <v>2</v>
      </c>
      <c r="B47" s="22" t="str">
        <f>[1]表1设备!B47</f>
        <v>微波车辆检测器基础及接地</v>
      </c>
      <c r="C47" s="22" t="str">
        <f>[1]表1设备!C47</f>
        <v>处</v>
      </c>
      <c r="D47" s="22">
        <f>[1]表1设备!D47</f>
        <v>1</v>
      </c>
      <c r="E47" s="53"/>
      <c r="F47" s="53">
        <f t="shared" si="5"/>
        <v>0</v>
      </c>
    </row>
    <row r="48" spans="1:6" ht="17.25" customHeight="1">
      <c r="A48" s="22">
        <f>[1]表1设备!A48</f>
        <v>3</v>
      </c>
      <c r="B48" s="22" t="str">
        <f>[1]表1设备!B48</f>
        <v>大型可变信息标志基础及接地</v>
      </c>
      <c r="C48" s="22" t="str">
        <f>[1]表1设备!C48</f>
        <v>对</v>
      </c>
      <c r="D48" s="22">
        <f>[1]表1设备!D48</f>
        <v>2</v>
      </c>
      <c r="E48" s="53"/>
      <c r="F48" s="53">
        <f t="shared" si="5"/>
        <v>0</v>
      </c>
    </row>
    <row r="49" spans="1:6" ht="17.25" customHeight="1">
      <c r="A49" s="22">
        <f>[1]表1设备!A49</f>
        <v>4</v>
      </c>
      <c r="B49" s="22" t="str">
        <f>[1]表1设备!B49</f>
        <v>配电箱基础及接地</v>
      </c>
      <c r="C49" s="22" t="str">
        <f>[1]表1设备!C49</f>
        <v>处</v>
      </c>
      <c r="D49" s="22">
        <f>[1]表1设备!D49</f>
        <v>6</v>
      </c>
      <c r="E49" s="53"/>
      <c r="F49" s="53">
        <f t="shared" si="5"/>
        <v>0</v>
      </c>
    </row>
    <row r="50" spans="1:6" ht="24.75" customHeight="1">
      <c r="A50" s="22">
        <f>[1]表1设备!A50</f>
        <v>5</v>
      </c>
      <c r="B50" s="22" t="str">
        <f>[1]表1设备!B50</f>
        <v>完成本系统所需的其他材料及工作</v>
      </c>
      <c r="C50" s="22" t="str">
        <f>[1]表1设备!C50</f>
        <v>项</v>
      </c>
      <c r="D50" s="22">
        <f>[1]表1设备!D50</f>
        <v>1</v>
      </c>
      <c r="E50" s="53"/>
      <c r="F50" s="53">
        <f t="shared" si="5"/>
        <v>0</v>
      </c>
    </row>
    <row r="51" spans="1:6" ht="17.25" customHeight="1">
      <c r="A51" s="2">
        <f>[1]表1设备!A51</f>
        <v>220</v>
      </c>
      <c r="B51" s="2" t="str">
        <f>[1]表1设备!B51</f>
        <v>滨海新区高速公路监控中心</v>
      </c>
      <c r="C51" s="2"/>
      <c r="D51" s="2"/>
      <c r="E51" s="52"/>
      <c r="F51" s="52"/>
    </row>
    <row r="52" spans="1:6" ht="24.75" customHeight="1">
      <c r="A52" s="22">
        <f>[1]表1设备!A52</f>
        <v>1</v>
      </c>
      <c r="B52" s="22" t="str">
        <f>[1]表1设备!B52</f>
        <v>本路段数据和视频的接入和调试</v>
      </c>
      <c r="C52" s="22" t="str">
        <f>[1]表1设备!C52</f>
        <v>项</v>
      </c>
      <c r="D52" s="22">
        <f>[1]表1设备!D52</f>
        <v>1</v>
      </c>
      <c r="E52" s="53"/>
      <c r="F52" s="53">
        <f t="shared" ref="F52:F57" si="6">E52*D52</f>
        <v>0</v>
      </c>
    </row>
    <row r="53" spans="1:6" ht="17.25" customHeight="1">
      <c r="A53" s="2" t="str">
        <f>[1]表1设备!A53</f>
        <v>400章</v>
      </c>
      <c r="B53" s="2" t="str">
        <f>[1]表1设备!B53</f>
        <v>通信系统设备</v>
      </c>
      <c r="C53" s="2"/>
      <c r="D53" s="2"/>
      <c r="E53" s="52"/>
      <c r="F53" s="52"/>
    </row>
    <row r="54" spans="1:6" ht="17.25" customHeight="1">
      <c r="A54" s="2">
        <f>[1]表1设备!A54</f>
        <v>402</v>
      </c>
      <c r="B54" s="2" t="str">
        <f>[1]表1设备!B54</f>
        <v>业务、指令电话系统</v>
      </c>
      <c r="C54" s="2"/>
      <c r="D54" s="2"/>
      <c r="E54" s="52"/>
      <c r="F54" s="52"/>
    </row>
    <row r="55" spans="1:6" ht="17.25" customHeight="1">
      <c r="A55" s="22">
        <f>[1]表1设备!A55</f>
        <v>1</v>
      </c>
      <c r="B55" s="22" t="str">
        <f>[1]表1设备!B55</f>
        <v>业务电话分机（DTMF话机）</v>
      </c>
      <c r="C55" s="22" t="str">
        <f>[1]表1设备!C55</f>
        <v>部</v>
      </c>
      <c r="D55" s="22">
        <f>[1]表1设备!D55</f>
        <v>2</v>
      </c>
      <c r="E55" s="53"/>
      <c r="F55" s="53">
        <f t="shared" si="6"/>
        <v>0</v>
      </c>
    </row>
    <row r="56" spans="1:6" ht="17.25" customHeight="1">
      <c r="A56" s="22">
        <f>[1]表1设备!A56</f>
        <v>2</v>
      </c>
      <c r="B56" s="22" t="str">
        <f>[1]表1设备!B56</f>
        <v>4路语音光端机</v>
      </c>
      <c r="C56" s="22" t="str">
        <f>[1]表1设备!C56</f>
        <v>对</v>
      </c>
      <c r="D56" s="22">
        <f>[1]表1设备!D56</f>
        <v>1</v>
      </c>
      <c r="E56" s="53"/>
      <c r="F56" s="53">
        <f t="shared" si="6"/>
        <v>0</v>
      </c>
    </row>
    <row r="57" spans="1:6" ht="17.25" customHeight="1">
      <c r="A57" s="22">
        <f>[1]表1设备!A57</f>
        <v>3</v>
      </c>
      <c r="B57" s="22" t="str">
        <f>[1]表1设备!B57</f>
        <v>系统的联网调试</v>
      </c>
      <c r="C57" s="22" t="str">
        <f>[1]表1设备!C57</f>
        <v>项</v>
      </c>
      <c r="D57" s="22">
        <f>[1]表1设备!D57</f>
        <v>1</v>
      </c>
      <c r="E57" s="53"/>
      <c r="F57" s="53">
        <f t="shared" si="6"/>
        <v>0</v>
      </c>
    </row>
    <row r="58" spans="1:6" ht="17.25" customHeight="1">
      <c r="A58" s="2">
        <f>[1]表1设备!A58</f>
        <v>404</v>
      </c>
      <c r="B58" s="2" t="str">
        <f>[1]表1设备!B58</f>
        <v>光缆工程</v>
      </c>
      <c r="C58" s="2"/>
      <c r="D58" s="2"/>
      <c r="E58" s="52"/>
      <c r="F58" s="52"/>
    </row>
    <row r="59" spans="1:6" ht="17.25" customHeight="1">
      <c r="A59" s="22">
        <f>[1]表1设备!A59</f>
        <v>1</v>
      </c>
      <c r="B59" s="22" t="str">
        <f>[1]表1设备!B59</f>
        <v>48芯单模通信光缆</v>
      </c>
      <c r="C59" s="22" t="str">
        <f>[1]表1设备!C59</f>
        <v>m</v>
      </c>
      <c r="D59" s="22">
        <f>[1]表1设备!D59</f>
        <v>12000</v>
      </c>
      <c r="E59" s="53"/>
      <c r="F59" s="53">
        <f t="shared" ref="F59:F63" si="7">E59*D59</f>
        <v>0</v>
      </c>
    </row>
    <row r="60" spans="1:6" ht="17.25" customHeight="1">
      <c r="A60" s="22">
        <f>[1]表1设备!A60</f>
        <v>2</v>
      </c>
      <c r="B60" s="22" t="str">
        <f>[1]表1设备!B60</f>
        <v>54芯单模监控光缆</v>
      </c>
      <c r="C60" s="22" t="str">
        <f>[1]表1设备!C60</f>
        <v>m</v>
      </c>
      <c r="D60" s="22">
        <f>[1]表1设备!D60</f>
        <v>12000</v>
      </c>
      <c r="E60" s="53"/>
      <c r="F60" s="53">
        <f t="shared" si="7"/>
        <v>0</v>
      </c>
    </row>
    <row r="61" spans="1:6" ht="17.25" customHeight="1">
      <c r="A61" s="22">
        <f>[1]表1设备!A61</f>
        <v>3</v>
      </c>
      <c r="B61" s="22" t="str">
        <f>[1]表1设备!B61</f>
        <v>4芯单模光缆</v>
      </c>
      <c r="C61" s="22" t="str">
        <f>[1]表1设备!C61</f>
        <v>m</v>
      </c>
      <c r="D61" s="22">
        <f>[1]表1设备!D61</f>
        <v>1000</v>
      </c>
      <c r="E61" s="53"/>
      <c r="F61" s="53">
        <f t="shared" si="7"/>
        <v>0</v>
      </c>
    </row>
    <row r="62" spans="1:6" ht="17.25" customHeight="1">
      <c r="A62" s="22">
        <f>[1]表1设备!A62</f>
        <v>4</v>
      </c>
      <c r="B62" s="22" t="str">
        <f>[1]表1设备!B62</f>
        <v>光接头盒及其安装材料</v>
      </c>
      <c r="C62" s="22" t="str">
        <f>[1]表1设备!C62</f>
        <v>个</v>
      </c>
      <c r="D62" s="22">
        <f>[1]表1设备!D62</f>
        <v>15</v>
      </c>
      <c r="E62" s="53"/>
      <c r="F62" s="53">
        <f t="shared" si="7"/>
        <v>0</v>
      </c>
    </row>
    <row r="63" spans="1:6" ht="17.25" customHeight="1">
      <c r="A63" s="22">
        <f>[1]表1设备!A63</f>
        <v>5</v>
      </c>
      <c r="B63" s="22" t="str">
        <f>[1]表1设备!B63</f>
        <v>与相邻路段光缆接续工程</v>
      </c>
      <c r="C63" s="22" t="str">
        <f>[1]表1设备!C63</f>
        <v>项</v>
      </c>
      <c r="D63" s="22">
        <f>[1]表1设备!D63</f>
        <v>1</v>
      </c>
      <c r="E63" s="53"/>
      <c r="F63" s="53">
        <f t="shared" si="7"/>
        <v>0</v>
      </c>
    </row>
    <row r="64" spans="1:6" ht="17.25" customHeight="1">
      <c r="A64" s="2">
        <f>[1]表1设备!A64</f>
        <v>405</v>
      </c>
      <c r="B64" s="2" t="str">
        <f>[1]表1设备!B64</f>
        <v>电缆工程</v>
      </c>
      <c r="C64" s="2"/>
      <c r="D64" s="2"/>
      <c r="E64" s="52"/>
      <c r="F64" s="52"/>
    </row>
    <row r="65" spans="1:6" ht="24.75" customHeight="1">
      <c r="A65" s="22">
        <f>[1]表1设备!A65</f>
        <v>1</v>
      </c>
      <c r="B65" s="22" t="str">
        <f>[1]表1设备!B65</f>
        <v>停车区配线电缆、市话电缆的接续</v>
      </c>
      <c r="C65" s="22" t="str">
        <f>[1]表1设备!C65</f>
        <v>项</v>
      </c>
      <c r="D65" s="22">
        <f>[1]表1设备!D65</f>
        <v>1</v>
      </c>
      <c r="E65" s="53"/>
      <c r="F65" s="53">
        <f>E65*D65</f>
        <v>0</v>
      </c>
    </row>
    <row r="66" spans="1:6" ht="17.25" customHeight="1">
      <c r="A66" s="22">
        <f>[1]表1设备!A66</f>
        <v>2</v>
      </c>
      <c r="B66" s="22" t="str">
        <f>[1]表1设备!B66</f>
        <v>电缆安装材料</v>
      </c>
      <c r="C66" s="22" t="str">
        <f>[1]表1设备!C66</f>
        <v>项</v>
      </c>
      <c r="D66" s="22">
        <f>[1]表1设备!D66</f>
        <v>1</v>
      </c>
      <c r="E66" s="53"/>
      <c r="F66" s="53">
        <f>E66*D66</f>
        <v>0</v>
      </c>
    </row>
    <row r="67" spans="1:6" ht="15.75">
      <c r="A67" s="101" t="s">
        <v>7</v>
      </c>
      <c r="B67" s="102"/>
      <c r="C67" s="102"/>
      <c r="D67" s="102"/>
      <c r="E67" s="102"/>
      <c r="F67" s="54">
        <f>SUM(F4:F66)</f>
        <v>0</v>
      </c>
    </row>
    <row r="68" spans="1:6" ht="17.25" customHeight="1">
      <c r="A68" s="103" t="s">
        <v>97</v>
      </c>
      <c r="B68" s="103"/>
      <c r="C68" s="103"/>
      <c r="D68" s="103"/>
      <c r="E68" s="103"/>
      <c r="F68" s="103"/>
    </row>
  </sheetData>
  <protectedRanges>
    <protectedRange sqref="E3:E66" name="区域1"/>
    <protectedRange sqref="E4:E66" name="区域2"/>
  </protectedRanges>
  <mergeCells count="3">
    <mergeCell ref="A1:F1"/>
    <mergeCell ref="A67:E67"/>
    <mergeCell ref="A68:F6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0"/>
  <sheetViews>
    <sheetView view="pageBreakPreview" zoomScaleSheetLayoutView="100" workbookViewId="0">
      <selection activeCell="E17" sqref="E17"/>
    </sheetView>
  </sheetViews>
  <sheetFormatPr defaultRowHeight="13.5"/>
  <cols>
    <col min="1" max="1" width="6.375" customWidth="1"/>
    <col min="2" max="2" width="17.125" customWidth="1"/>
    <col min="3" max="3" width="6" customWidth="1"/>
    <col min="4" max="4" width="5.875" customWidth="1"/>
    <col min="7" max="7" width="21" customWidth="1"/>
  </cols>
  <sheetData>
    <row r="1" spans="1:7" ht="19.5">
      <c r="A1" s="104" t="s">
        <v>98</v>
      </c>
      <c r="B1" s="104"/>
      <c r="C1" s="104"/>
      <c r="D1" s="104"/>
      <c r="E1" s="104"/>
      <c r="F1" s="104"/>
      <c r="G1" s="104"/>
    </row>
    <row r="2" spans="1:7" ht="15.75">
      <c r="A2" s="55"/>
      <c r="B2" s="56"/>
      <c r="C2" s="55"/>
      <c r="D2" s="55"/>
      <c r="E2" s="55"/>
      <c r="F2" s="57"/>
      <c r="G2" s="57" t="s">
        <v>1</v>
      </c>
    </row>
    <row r="3" spans="1:7" ht="16.5" customHeight="1">
      <c r="A3" s="2" t="s">
        <v>2</v>
      </c>
      <c r="B3" s="2" t="s">
        <v>99</v>
      </c>
      <c r="C3" s="2" t="s">
        <v>4</v>
      </c>
      <c r="D3" s="2" t="s">
        <v>100</v>
      </c>
      <c r="E3" s="2" t="s">
        <v>6</v>
      </c>
      <c r="F3" s="2" t="s">
        <v>101</v>
      </c>
      <c r="G3" s="58" t="s">
        <v>8</v>
      </c>
    </row>
    <row r="4" spans="1:7" ht="16.5" customHeight="1">
      <c r="A4" s="59">
        <v>1</v>
      </c>
      <c r="B4" s="60" t="s">
        <v>102</v>
      </c>
      <c r="C4" s="59" t="s">
        <v>29</v>
      </c>
      <c r="D4" s="59">
        <v>1</v>
      </c>
      <c r="E4" s="61"/>
      <c r="F4" s="61">
        <f t="shared" ref="F4:F9" si="0">E4*D4</f>
        <v>0</v>
      </c>
      <c r="G4" s="62"/>
    </row>
    <row r="5" spans="1:7" ht="40.5" customHeight="1">
      <c r="A5" s="59">
        <v>2</v>
      </c>
      <c r="B5" s="60" t="s">
        <v>103</v>
      </c>
      <c r="C5" s="59" t="s">
        <v>29</v>
      </c>
      <c r="D5" s="59">
        <v>1</v>
      </c>
      <c r="E5" s="61"/>
      <c r="F5" s="61">
        <f t="shared" si="0"/>
        <v>0</v>
      </c>
      <c r="G5" s="63"/>
    </row>
    <row r="6" spans="1:7" ht="16.5" customHeight="1">
      <c r="A6" s="59">
        <v>3</v>
      </c>
      <c r="B6" s="60" t="s">
        <v>104</v>
      </c>
      <c r="C6" s="59" t="s">
        <v>29</v>
      </c>
      <c r="D6" s="59">
        <v>1</v>
      </c>
      <c r="E6" s="61"/>
      <c r="F6" s="61">
        <f t="shared" si="0"/>
        <v>0</v>
      </c>
      <c r="G6" s="63"/>
    </row>
    <row r="7" spans="1:7" ht="16.5" customHeight="1">
      <c r="A7" s="59">
        <v>4</v>
      </c>
      <c r="B7" s="60" t="s">
        <v>105</v>
      </c>
      <c r="C7" s="59" t="s">
        <v>29</v>
      </c>
      <c r="D7" s="59">
        <v>1</v>
      </c>
      <c r="E7" s="61"/>
      <c r="F7" s="61">
        <f t="shared" si="0"/>
        <v>0</v>
      </c>
      <c r="G7" s="63"/>
    </row>
    <row r="8" spans="1:7" ht="30" customHeight="1">
      <c r="A8" s="59">
        <v>5</v>
      </c>
      <c r="B8" s="60" t="s">
        <v>106</v>
      </c>
      <c r="C8" s="64" t="s">
        <v>29</v>
      </c>
      <c r="D8" s="59">
        <v>1</v>
      </c>
      <c r="E8" s="65">
        <f>(SUM('[1]表7-汇总'!D5:D7)+SUM('[1]表7-汇总'!D9:D10)+SUM([1]表4项目管理!F4:F7))*0.0025</f>
        <v>0</v>
      </c>
      <c r="F8" s="61">
        <f t="shared" si="0"/>
        <v>0</v>
      </c>
      <c r="G8" s="60" t="s">
        <v>107</v>
      </c>
    </row>
    <row r="9" spans="1:7" ht="16.5" customHeight="1">
      <c r="A9" s="59">
        <v>6</v>
      </c>
      <c r="B9" s="60" t="s">
        <v>108</v>
      </c>
      <c r="C9" s="66" t="s">
        <v>29</v>
      </c>
      <c r="D9" s="59">
        <v>1</v>
      </c>
      <c r="E9" s="61"/>
      <c r="F9" s="61">
        <f t="shared" si="0"/>
        <v>0</v>
      </c>
      <c r="G9" s="63" t="s">
        <v>109</v>
      </c>
    </row>
    <row r="10" spans="1:7" ht="14.25">
      <c r="A10" s="105" t="s">
        <v>7</v>
      </c>
      <c r="B10" s="98"/>
      <c r="C10" s="98"/>
      <c r="D10" s="98"/>
      <c r="E10" s="67"/>
      <c r="F10" s="68">
        <f>SUM(F4:F9)</f>
        <v>0</v>
      </c>
      <c r="G10" s="69"/>
    </row>
  </sheetData>
  <protectedRanges>
    <protectedRange sqref="E4:E7" name="区域1"/>
    <protectedRange sqref="E9" name="区域2"/>
  </protectedRanges>
  <mergeCells count="2">
    <mergeCell ref="A1:G1"/>
    <mergeCell ref="A10:D10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1"/>
  <sheetViews>
    <sheetView view="pageBreakPreview" zoomScaleSheetLayoutView="100" workbookViewId="0">
      <selection activeCell="B35" sqref="B35"/>
    </sheetView>
  </sheetViews>
  <sheetFormatPr defaultRowHeight="13.5"/>
  <cols>
    <col min="2" max="2" width="16" customWidth="1"/>
    <col min="7" max="7" width="19.625" customWidth="1"/>
  </cols>
  <sheetData>
    <row r="1" spans="1:7" ht="19.5">
      <c r="A1" s="106" t="s">
        <v>110</v>
      </c>
      <c r="B1" s="106"/>
      <c r="C1" s="106"/>
      <c r="D1" s="106"/>
      <c r="E1" s="106"/>
      <c r="F1" s="106"/>
      <c r="G1" s="106"/>
    </row>
    <row r="2" spans="1:7">
      <c r="A2" s="70"/>
      <c r="B2" s="70"/>
      <c r="C2" s="70"/>
      <c r="D2" s="70"/>
      <c r="E2" s="107"/>
      <c r="F2" s="108"/>
      <c r="G2" s="71" t="s">
        <v>1</v>
      </c>
    </row>
    <row r="3" spans="1:7" ht="18" customHeight="1">
      <c r="A3" s="58" t="s">
        <v>2</v>
      </c>
      <c r="B3" s="58" t="s">
        <v>99</v>
      </c>
      <c r="C3" s="58" t="s">
        <v>4</v>
      </c>
      <c r="D3" s="58" t="s">
        <v>100</v>
      </c>
      <c r="E3" s="58" t="s">
        <v>6</v>
      </c>
      <c r="F3" s="58" t="s">
        <v>111</v>
      </c>
      <c r="G3" s="58" t="s">
        <v>8</v>
      </c>
    </row>
    <row r="4" spans="1:7" ht="18" customHeight="1">
      <c r="A4" s="72" t="s">
        <v>112</v>
      </c>
      <c r="B4" s="73" t="s">
        <v>113</v>
      </c>
      <c r="C4" s="74"/>
      <c r="D4" s="74"/>
      <c r="E4" s="75"/>
      <c r="F4" s="75"/>
      <c r="G4" s="76"/>
    </row>
    <row r="5" spans="1:7" ht="18" customHeight="1">
      <c r="A5" s="77">
        <v>1</v>
      </c>
      <c r="B5" s="78" t="s">
        <v>114</v>
      </c>
      <c r="C5" s="74" t="s">
        <v>115</v>
      </c>
      <c r="D5" s="75" t="s">
        <v>116</v>
      </c>
      <c r="E5" s="75"/>
      <c r="F5" s="75">
        <f>1*14*E5</f>
        <v>0</v>
      </c>
      <c r="G5" s="79" t="s">
        <v>117</v>
      </c>
    </row>
    <row r="6" spans="1:7" ht="18" customHeight="1">
      <c r="A6" s="6">
        <v>2</v>
      </c>
      <c r="B6" s="6" t="s">
        <v>118</v>
      </c>
      <c r="C6" s="14" t="s">
        <v>115</v>
      </c>
      <c r="D6" s="80" t="s">
        <v>119</v>
      </c>
      <c r="E6" s="75"/>
      <c r="F6" s="75">
        <f>2*14*E6</f>
        <v>0</v>
      </c>
      <c r="G6" s="81" t="s">
        <v>117</v>
      </c>
    </row>
    <row r="7" spans="1:7" ht="18" customHeight="1">
      <c r="A7" s="6">
        <v>3</v>
      </c>
      <c r="B7" s="6" t="s">
        <v>120</v>
      </c>
      <c r="C7" s="14" t="s">
        <v>115</v>
      </c>
      <c r="D7" s="80" t="s">
        <v>121</v>
      </c>
      <c r="E7" s="75"/>
      <c r="F7" s="75">
        <f>2*7*E7</f>
        <v>0</v>
      </c>
      <c r="G7" s="81" t="s">
        <v>117</v>
      </c>
    </row>
    <row r="8" spans="1:7" ht="18" customHeight="1">
      <c r="A8" s="82" t="s">
        <v>122</v>
      </c>
      <c r="B8" s="4" t="s">
        <v>123</v>
      </c>
      <c r="C8" s="14"/>
      <c r="D8" s="80"/>
      <c r="E8" s="75"/>
      <c r="F8" s="75"/>
      <c r="G8" s="81"/>
    </row>
    <row r="9" spans="1:7" ht="18" customHeight="1">
      <c r="A9" s="6">
        <v>1</v>
      </c>
      <c r="B9" s="6" t="s">
        <v>124</v>
      </c>
      <c r="C9" s="14" t="s">
        <v>115</v>
      </c>
      <c r="D9" s="80" t="s">
        <v>125</v>
      </c>
      <c r="E9" s="83"/>
      <c r="F9" s="75">
        <f>1*7*E9</f>
        <v>0</v>
      </c>
      <c r="G9" s="81" t="s">
        <v>117</v>
      </c>
    </row>
    <row r="10" spans="1:7" ht="18" customHeight="1">
      <c r="A10" s="14"/>
      <c r="B10" s="2"/>
      <c r="C10" s="14"/>
      <c r="D10" s="14"/>
      <c r="E10" s="80"/>
      <c r="F10" s="44"/>
      <c r="G10" s="76"/>
    </row>
    <row r="11" spans="1:7" ht="18" customHeight="1">
      <c r="A11" s="109" t="s">
        <v>7</v>
      </c>
      <c r="B11" s="110"/>
      <c r="C11" s="111"/>
      <c r="D11" s="111"/>
      <c r="E11" s="111"/>
      <c r="F11" s="44">
        <f>SUM(F5:F10)</f>
        <v>0</v>
      </c>
      <c r="G11" s="76"/>
    </row>
  </sheetData>
  <protectedRanges>
    <protectedRange sqref="E4:E10" name="区域1"/>
  </protectedRanges>
  <mergeCells count="3">
    <mergeCell ref="A1:G1"/>
    <mergeCell ref="E2:F2"/>
    <mergeCell ref="A11:E1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0"/>
  <sheetViews>
    <sheetView tabSelected="1" view="pageBreakPreview" zoomScale="130" zoomScaleSheetLayoutView="130" workbookViewId="0">
      <selection activeCell="C11" sqref="C11"/>
    </sheetView>
  </sheetViews>
  <sheetFormatPr defaultRowHeight="13.5"/>
  <cols>
    <col min="1" max="1" width="7.625" customWidth="1"/>
    <col min="3" max="3" width="26.75" customWidth="1"/>
  </cols>
  <sheetData>
    <row r="1" spans="1:4" ht="19.5">
      <c r="A1" s="99" t="s">
        <v>126</v>
      </c>
      <c r="B1" s="100"/>
      <c r="C1" s="100"/>
      <c r="D1" s="100"/>
    </row>
    <row r="2" spans="1:4" ht="19.5">
      <c r="A2" s="84" t="s">
        <v>127</v>
      </c>
      <c r="B2" s="85"/>
      <c r="C2" s="85"/>
      <c r="D2" s="85"/>
    </row>
    <row r="3" spans="1:4" ht="15.75">
      <c r="A3" s="84"/>
      <c r="B3" s="86"/>
      <c r="C3" s="87"/>
      <c r="D3" s="88" t="s">
        <v>1</v>
      </c>
    </row>
    <row r="4" spans="1:4" ht="15.75" customHeight="1">
      <c r="A4" s="58" t="s">
        <v>128</v>
      </c>
      <c r="B4" s="58" t="s">
        <v>129</v>
      </c>
      <c r="C4" s="58" t="s">
        <v>99</v>
      </c>
      <c r="D4" s="58" t="s">
        <v>101</v>
      </c>
    </row>
    <row r="5" spans="1:4" ht="15.75" customHeight="1">
      <c r="A5" s="89">
        <v>1</v>
      </c>
      <c r="B5" s="58" t="s">
        <v>130</v>
      </c>
      <c r="C5" s="58" t="s">
        <v>131</v>
      </c>
      <c r="D5" s="90">
        <f>[2]表1设备!F67</f>
        <v>0</v>
      </c>
    </row>
    <row r="6" spans="1:4" ht="15.75" customHeight="1">
      <c r="A6" s="89">
        <v>2</v>
      </c>
      <c r="B6" s="58" t="s">
        <v>132</v>
      </c>
      <c r="C6" s="58" t="s">
        <v>133</v>
      </c>
      <c r="D6" s="90">
        <f>[2]表2设备!F12</f>
        <v>0</v>
      </c>
    </row>
    <row r="7" spans="1:4" ht="15.75" customHeight="1">
      <c r="A7" s="89">
        <v>3</v>
      </c>
      <c r="B7" s="58" t="s">
        <v>134</v>
      </c>
      <c r="C7" s="58" t="s">
        <v>135</v>
      </c>
      <c r="D7" s="90">
        <f>[2]表3安调!F67</f>
        <v>0</v>
      </c>
    </row>
    <row r="8" spans="1:4" ht="15.75" customHeight="1">
      <c r="A8" s="89">
        <v>4</v>
      </c>
      <c r="B8" s="58" t="s">
        <v>136</v>
      </c>
      <c r="C8" s="58" t="s">
        <v>137</v>
      </c>
      <c r="D8" s="90">
        <f>[2]表4项目管理!F10</f>
        <v>0</v>
      </c>
    </row>
    <row r="9" spans="1:4" ht="15.75" customHeight="1">
      <c r="A9" s="89">
        <v>5</v>
      </c>
      <c r="B9" s="58" t="s">
        <v>138</v>
      </c>
      <c r="C9" s="58" t="s">
        <v>139</v>
      </c>
      <c r="D9" s="90">
        <f>[2]表5培训!F11</f>
        <v>0</v>
      </c>
    </row>
    <row r="10" spans="1:4" ht="15.75" customHeight="1">
      <c r="A10" s="89">
        <v>6</v>
      </c>
      <c r="B10" s="58"/>
      <c r="C10" s="58" t="s">
        <v>140</v>
      </c>
      <c r="D10" s="90">
        <f>SUM(D5:D9)</f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3</vt:i4>
      </vt:variant>
    </vt:vector>
  </HeadingPairs>
  <TitlesOfParts>
    <vt:vector size="9" baseType="lpstr">
      <vt:lpstr>表1设备</vt:lpstr>
      <vt:lpstr>表2设备</vt:lpstr>
      <vt:lpstr>表3安调</vt:lpstr>
      <vt:lpstr>表4项目管理</vt:lpstr>
      <vt:lpstr>表5培训</vt:lpstr>
      <vt:lpstr>表7汇总</vt:lpstr>
      <vt:lpstr>表3安调!Print_Area</vt:lpstr>
      <vt:lpstr>表5培训!Print_Area</vt:lpstr>
      <vt:lpstr>表7汇总!Print_Area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2015-06-10T03:01:27Z</dcterms:modified>
</cp:coreProperties>
</file>