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vflo\Desktop\分配邮件-JCY\2019-10\20191008-PK-KILO GLOBAL-RFQ FOR THE SUPPLY OF PUMPS-询价-孙琴\"/>
    </mc:Choice>
  </mc:AlternateContent>
  <bookViews>
    <workbookView xWindow="-120" yWindow="-120" windowWidth="29040" windowHeight="15840"/>
  </bookViews>
  <sheets>
    <sheet name="front" sheetId="15" r:id="rId1"/>
    <sheet name="Sheet 1" sheetId="10" r:id="rId2"/>
    <sheet name="Sheet 2" sheetId="11" r:id="rId3"/>
    <sheet name="Sheet 3" sheetId="12"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0">#N/A</definedName>
    <definedName name="\C">#N/A</definedName>
    <definedName name="\E">#N/A</definedName>
    <definedName name="\F">#N/A</definedName>
    <definedName name="\I">#N/A</definedName>
    <definedName name="\J">#N/A</definedName>
    <definedName name="\M">#N/A</definedName>
    <definedName name="\N">#N/A</definedName>
    <definedName name="\P">#N/A</definedName>
    <definedName name="\S">#N/A</definedName>
    <definedName name="\T">#N/A</definedName>
    <definedName name="\X">#N/A</definedName>
    <definedName name="\Z">#N/A</definedName>
    <definedName name="____________Qh4">#REF!</definedName>
    <definedName name="____________Qh5">#REF!</definedName>
    <definedName name="____________Qh6">#REF!</definedName>
    <definedName name="____________Qh7">#REF!</definedName>
    <definedName name="____________th4">#REF!</definedName>
    <definedName name="____________th5">#REF!</definedName>
    <definedName name="____________th6">#REF!</definedName>
    <definedName name="____________th7">#REF!</definedName>
    <definedName name="____________th8">#REF!</definedName>
    <definedName name="___________Qh4">#REF!</definedName>
    <definedName name="___________Qh5">#REF!</definedName>
    <definedName name="___________Qh6">#REF!</definedName>
    <definedName name="___________Qh7">#REF!</definedName>
    <definedName name="___________th4">#REF!</definedName>
    <definedName name="___________th5">#REF!</definedName>
    <definedName name="___________th6">#REF!</definedName>
    <definedName name="___________th7">#REF!</definedName>
    <definedName name="___________th8">#REF!</definedName>
    <definedName name="__________Qh4">#REF!</definedName>
    <definedName name="__________Qh5">#REF!</definedName>
    <definedName name="__________Qh6">#REF!</definedName>
    <definedName name="__________Qh7">#REF!</definedName>
    <definedName name="__________th4">#REF!</definedName>
    <definedName name="__________th5">#REF!</definedName>
    <definedName name="__________th6">#REF!</definedName>
    <definedName name="__________th7">#REF!</definedName>
    <definedName name="__________th8">#REF!</definedName>
    <definedName name="_________Qh4">#REF!</definedName>
    <definedName name="_________Qh5">#REF!</definedName>
    <definedName name="_________Qh6">#REF!</definedName>
    <definedName name="_________Qh7">#REF!</definedName>
    <definedName name="_________th4">#REF!</definedName>
    <definedName name="_________th5">#REF!</definedName>
    <definedName name="_________th6">#REF!</definedName>
    <definedName name="_________th7">#REF!</definedName>
    <definedName name="_________th8">#REF!</definedName>
    <definedName name="________Qh4">#REF!</definedName>
    <definedName name="________Qh5">#REF!</definedName>
    <definedName name="________Qh6">#REF!</definedName>
    <definedName name="________Qh7">#REF!</definedName>
    <definedName name="________th4">#REF!</definedName>
    <definedName name="________th5">#REF!</definedName>
    <definedName name="________th6">#REF!</definedName>
    <definedName name="________th7">#REF!</definedName>
    <definedName name="________th8">#REF!</definedName>
    <definedName name="_______Qh4">#REF!</definedName>
    <definedName name="_______Qh5">#REF!</definedName>
    <definedName name="_______Qh6">#REF!</definedName>
    <definedName name="_______Qh7">#REF!</definedName>
    <definedName name="_______th4">#REF!</definedName>
    <definedName name="_______th5">#REF!</definedName>
    <definedName name="_______th6">#REF!</definedName>
    <definedName name="_______th7">#REF!</definedName>
    <definedName name="_______th8">#REF!</definedName>
    <definedName name="______Qh4">#REF!</definedName>
    <definedName name="______Qh5">#REF!</definedName>
    <definedName name="______Qh6">#REF!</definedName>
    <definedName name="______Qh7">#REF!</definedName>
    <definedName name="______th4">#REF!</definedName>
    <definedName name="______th5">#REF!</definedName>
    <definedName name="______th6">#REF!</definedName>
    <definedName name="______th7">#REF!</definedName>
    <definedName name="______th8">#REF!</definedName>
    <definedName name="_____Qh4">#REF!</definedName>
    <definedName name="_____Qh5">#REF!</definedName>
    <definedName name="_____Qh6">#REF!</definedName>
    <definedName name="_____Qh7">#REF!</definedName>
    <definedName name="_____th4">#REF!</definedName>
    <definedName name="_____th5">#REF!</definedName>
    <definedName name="_____th6">#REF!</definedName>
    <definedName name="_____th7">#REF!</definedName>
    <definedName name="_____th8">#REF!</definedName>
    <definedName name="____Qh4">#REF!</definedName>
    <definedName name="____Qh5">#REF!</definedName>
    <definedName name="____Qh6">#REF!</definedName>
    <definedName name="____Qh7">#REF!</definedName>
    <definedName name="____th4">#REF!</definedName>
    <definedName name="____th5">#REF!</definedName>
    <definedName name="____th6">#REF!</definedName>
    <definedName name="____th7">#REF!</definedName>
    <definedName name="____th8">#REF!</definedName>
    <definedName name="___Qh4">#REF!</definedName>
    <definedName name="___Qh5">#REF!</definedName>
    <definedName name="___Qh6">#REF!</definedName>
    <definedName name="___Qh7">#REF!</definedName>
    <definedName name="___R">#N/A</definedName>
    <definedName name="___th4">#REF!</definedName>
    <definedName name="___th5">#REF!</definedName>
    <definedName name="___th6">#REF!</definedName>
    <definedName name="___th7">#REF!</definedName>
    <definedName name="___th8">#REF!</definedName>
    <definedName name="__IOD1">#N/A</definedName>
    <definedName name="__IOD2">#N/A</definedName>
    <definedName name="__IOD3">#N/A</definedName>
    <definedName name="__IOD5">#N/A</definedName>
    <definedName name="__OOD4">#N/A</definedName>
    <definedName name="__Qh4">#REF!</definedName>
    <definedName name="__Qh5">#REF!</definedName>
    <definedName name="__Qh6">#REF!</definedName>
    <definedName name="__Qh7">#REF!</definedName>
    <definedName name="__R">#REF!</definedName>
    <definedName name="__th4">#REF!</definedName>
    <definedName name="__th5">#REF!</definedName>
    <definedName name="__th6">#REF!</definedName>
    <definedName name="__th7">#REF!</definedName>
    <definedName name="__th8">#REF!</definedName>
    <definedName name="_APP1">#N/A</definedName>
    <definedName name="_APP2">#N/A</definedName>
    <definedName name="_APP3">#N/A</definedName>
    <definedName name="_APP4">#N/A</definedName>
    <definedName name="_BPbu">#REF!</definedName>
    <definedName name="_BPconst">#REF!</definedName>
    <definedName name="_BYE1">#N/A</definedName>
    <definedName name="_BYE2">#N/A</definedName>
    <definedName name="_BYE3">#N/A</definedName>
    <definedName name="_BYE4">#N/A</definedName>
    <definedName name="_CAL1">#N/A</definedName>
    <definedName name="_CAL2">#N/A</definedName>
    <definedName name="_CAL3">#N/A</definedName>
    <definedName name="_CAL4">#N/A</definedName>
    <definedName name="_CHK1">#N/A</definedName>
    <definedName name="_CHK2">#N/A</definedName>
    <definedName name="_CHK3">#N/A</definedName>
    <definedName name="_CHK4">#N/A</definedName>
    <definedName name="_clientloc">#REF!</definedName>
    <definedName name="_clientname">#REF!</definedName>
    <definedName name="_clientnumber">#REF!</definedName>
    <definedName name="_compfact">#REF!</definedName>
    <definedName name="_cpcvgas">#REF!</definedName>
    <definedName name="_DAT1">#N/A</definedName>
    <definedName name="_DAT2">#N/A</definedName>
    <definedName name="_DAT3">#N/A</definedName>
    <definedName name="_DAT4">#N/A</definedName>
    <definedName name="_datasheet">#REF!</definedName>
    <definedName name="_DCS1">#N/A</definedName>
    <definedName name="_DCS2">#N/A</definedName>
    <definedName name="_DOCNO">#REF!</definedName>
    <definedName name="_ELP1">#N/A</definedName>
    <definedName name="_ELP2">#N/A</definedName>
    <definedName name="_ELP3">#N/A</definedName>
    <definedName name="_ELP4">#N/A</definedName>
    <definedName name="_FDT1">#N/A</definedName>
    <definedName name="_FDT2">#N/A</definedName>
    <definedName name="_FDT3">#N/A</definedName>
    <definedName name="_FDT4">#N/A</definedName>
    <definedName name="_Fill" hidden="1">#N/A</definedName>
    <definedName name="_xlnm._FilterDatabase" hidden="1">#N/A</definedName>
    <definedName name="_Fluidcon">#REF!</definedName>
    <definedName name="_Fluidgas">#REF!</definedName>
    <definedName name="_Fluidliq">#REF!</definedName>
    <definedName name="_HMB1">#N/A</definedName>
    <definedName name="_HMB2">#N/A</definedName>
    <definedName name="_IMP1">#N/A</definedName>
    <definedName name="_IMP2">#N/A</definedName>
    <definedName name="_IMP5">#N/A</definedName>
    <definedName name="_IOD1">#N/A</definedName>
    <definedName name="_IOD2">#N/A</definedName>
    <definedName name="_IOD3">#N/A</definedName>
    <definedName name="_IOD5">#N/A</definedName>
    <definedName name="_ipsv">#REF!</definedName>
    <definedName name="_Key1" hidden="1">#N/A</definedName>
    <definedName name="_lhcon">#REF!</definedName>
    <definedName name="_lhliq">#REF!</definedName>
    <definedName name="_LIQ1">#N/A</definedName>
    <definedName name="_LIQ2">#N/A</definedName>
    <definedName name="_LIQ3">#N/A</definedName>
    <definedName name="_LIQ4">#N/A</definedName>
    <definedName name="_ltag">#REF!</definedName>
    <definedName name="_manufact">#REF!</definedName>
    <definedName name="_model">#REF!</definedName>
    <definedName name="_MWgas">#REF!</definedName>
    <definedName name="_ODP1">#N/A</definedName>
    <definedName name="_ODP2">#N/A</definedName>
    <definedName name="_ODP2B">#N/A</definedName>
    <definedName name="_ODP3">#N/A</definedName>
    <definedName name="_ODP34565">#N/A</definedName>
    <definedName name="_ODP4">#N/A</definedName>
    <definedName name="_of_sheet">#REF!</definedName>
    <definedName name="_OOD4">#N/A</definedName>
    <definedName name="_Order1" hidden="1">255</definedName>
    <definedName name="_Order2" hidden="1">0</definedName>
    <definedName name="_p_order">#REF!</definedName>
    <definedName name="_pid_no">#REF!</definedName>
    <definedName name="_projectdescript">#REF!</definedName>
    <definedName name="_pspec">#REF!</definedName>
    <definedName name="_Qcon">#REF!</definedName>
    <definedName name="_Qgas">#REF!</definedName>
    <definedName name="_Qh4">#REF!</definedName>
    <definedName name="_Qh5">#REF!</definedName>
    <definedName name="_Qh6">#REF!</definedName>
    <definedName name="_Qh7">#REF!</definedName>
    <definedName name="_Qliq">#REF!</definedName>
    <definedName name="_R">#N/A</definedName>
    <definedName name="_RAT1">#N/A</definedName>
    <definedName name="_RAT2">#N/A</definedName>
    <definedName name="_RAT3">#N/A</definedName>
    <definedName name="_RAT4">#N/A</definedName>
    <definedName name="_REV1">#N/A</definedName>
    <definedName name="_REV2">#N/A</definedName>
    <definedName name="_REV3">#N/A</definedName>
    <definedName name="_REV4">#N/A</definedName>
    <definedName name="_RR">#REF!</definedName>
    <definedName name="_service_desc">#REF!</definedName>
    <definedName name="_setpoint">#REF!</definedName>
    <definedName name="_sgcon">#REF!</definedName>
    <definedName name="_sgliq">#REF!</definedName>
    <definedName name="_sheet_no">#REF!</definedName>
    <definedName name="_Sort" hidden="1">#N/A</definedName>
    <definedName name="_tag_no">#REF!</definedName>
    <definedName name="_th4">#REF!</definedName>
    <definedName name="_th5">#REF!</definedName>
    <definedName name="_th6">#REF!</definedName>
    <definedName name="_th7">#REF!</definedName>
    <definedName name="_th8">#REF!</definedName>
    <definedName name="_UPP1">#N/A</definedName>
    <definedName name="_UPP2">#N/A</definedName>
    <definedName name="_UPP3">#N/A</definedName>
    <definedName name="_UPP4">#N/A</definedName>
    <definedName name="_VIS1">#N/A</definedName>
    <definedName name="_VIS2">#N/A</definedName>
    <definedName name="_VIS3">#N/A</definedName>
    <definedName name="_VIS4">#N/A</definedName>
    <definedName name="_viscon">#REF!</definedName>
    <definedName name="_visgas">#REF!</definedName>
    <definedName name="_visliq">#REF!</definedName>
    <definedName name="_VP1">#N/A</definedName>
    <definedName name="_VP2">#N/A</definedName>
    <definedName name="_VP3">#N/A</definedName>
    <definedName name="_VP4">#N/A</definedName>
    <definedName name="A">#N/A</definedName>
    <definedName name="ABBRI.">#N/A</definedName>
    <definedName name="ABCD">#N/A</definedName>
    <definedName name="ABPOW1">#N/A</definedName>
    <definedName name="ABPOW2">#N/A</definedName>
    <definedName name="ABPOW3">#N/A</definedName>
    <definedName name="ABPOW4">#N/A</definedName>
    <definedName name="ABPOWR">#N/A</definedName>
    <definedName name="ac">#N/A</definedName>
    <definedName name="acal">#N/A</definedName>
    <definedName name="Accesories">[1]Sheet3!$W$7:$W$9</definedName>
    <definedName name="Accessories">[1]Sheet3!$P$7:$P$9</definedName>
    <definedName name="actions">#N/A</definedName>
    <definedName name="Actuator_Style">[1]Sheet3!$L$7:$L$10</definedName>
    <definedName name="Actuator_Type">[1]Sheet3!$K$7:$K$9</definedName>
    <definedName name="ae">#N/A</definedName>
    <definedName name="afH">#N/A</definedName>
    <definedName name="afv">#N/A</definedName>
    <definedName name="Ag">#N/A</definedName>
    <definedName name="Al">#N/A</definedName>
    <definedName name="alarm">#N/A</definedName>
    <definedName name="alarm_set_a_unit">#N/A</definedName>
    <definedName name="alarm_set_at">#N/A</definedName>
    <definedName name="analyzer_flg_001">'[2]200-PIT-02'!#REF!</definedName>
    <definedName name="ANPSH1">#N/A</definedName>
    <definedName name="ANPSH2">#N/A</definedName>
    <definedName name="ANPSH3">#N/A</definedName>
    <definedName name="ANPSH4">#N/A</definedName>
    <definedName name="ANPSHR">#N/A</definedName>
    <definedName name="ApproveBy_1">#REF!</definedName>
    <definedName name="ApproveBy_2">#REF!</definedName>
    <definedName name="ApproveBy_3">#REF!</definedName>
    <definedName name="ApproveBy_4">#REF!</definedName>
    <definedName name="ApproveBy_5">#REF!</definedName>
    <definedName name="AREA">#N/A</definedName>
    <definedName name="area_id_001">'[2]200-PIT-02'!#REF!</definedName>
    <definedName name="area_req">#N/A</definedName>
    <definedName name="As">#N/A</definedName>
    <definedName name="asel">#N/A</definedName>
    <definedName name="aux_kw_consumption">#N/A</definedName>
    <definedName name="aux_kw_consumption_unit">#N/A</definedName>
    <definedName name="aux_plan_carb_steel">#N/A</definedName>
    <definedName name="aux_plan_piping">#N/A</definedName>
    <definedName name="aux_plan_stainless_steel">#N/A</definedName>
    <definedName name="aux_plan_tubing">#N/A</definedName>
    <definedName name="Av">#REF!</definedName>
    <definedName name="axial_alarm">#N/A</definedName>
    <definedName name="axial_alarm_set_at">#N/A</definedName>
    <definedName name="axial_alarm_set_at_unit">#N/A</definedName>
    <definedName name="axial_pos_det_mfr">#N/A</definedName>
    <definedName name="axial_pos_det_model">#N/A</definedName>
    <definedName name="axial_pos_det_monit_enclosure">#N/A</definedName>
    <definedName name="axial_pos_det_monit_locate">#N/A</definedName>
    <definedName name="axial_pos_det_monit_mfr">#N/A</definedName>
    <definedName name="axial_pos_det_monit_model">#N/A</definedName>
    <definedName name="axial_pos_det_monit_supply">#N/A</definedName>
    <definedName name="axial_pos_det_no_req">#N/A</definedName>
    <definedName name="axial_pos_det_type">#N/A</definedName>
    <definedName name="axial_shut_down">#N/A</definedName>
    <definedName name="axial_shutdown_set_at">#N/A</definedName>
    <definedName name="axial_shutdown_set_at_unit">#N/A</definedName>
    <definedName name="axial_time_delay">#N/A</definedName>
    <definedName name="axial_time_delay_unit">#N/A</definedName>
    <definedName name="B">#REF!</definedName>
    <definedName name="backup_link_master_001">'[2]200-PIT-02'!#REF!</definedName>
    <definedName name="balance_piston_area">#N/A</definedName>
    <definedName name="balance_piston_area_unit">#N/A</definedName>
    <definedName name="balance_piston_fix_mtd">#N/A</definedName>
    <definedName name="balance_piston_material">#N/A</definedName>
    <definedName name="base_common">#N/A</definedName>
    <definedName name="base_decked_deck_plate">#N/A</definedName>
    <definedName name="base_drip_rim">#N/A</definedName>
    <definedName name="base_grout_type">#N/A</definedName>
    <definedName name="base_grouting">#N/A</definedName>
    <definedName name="base_horiz_adj_screw">#N/A</definedName>
    <definedName name="base_open_const">#N/A</definedName>
    <definedName name="base_open_drain">#N/A</definedName>
    <definedName name="base_other">#N/A</definedName>
    <definedName name="base_stain_shim_thick">#N/A</definedName>
    <definedName name="base_suits_mult_support">#N/A</definedName>
    <definedName name="base_suits_perm_support">#N/A</definedName>
    <definedName name="base_under_comp_only">#N/A</definedName>
    <definedName name="BASEPLATE_WEIGHT">#N/A</definedName>
    <definedName name="bbbb">#REF!</definedName>
    <definedName name="beam_supp_full_gruoted">#N/A</definedName>
    <definedName name="beam_supp_ungruoted">#N/A</definedName>
    <definedName name="bear_house_split">#N/A</definedName>
    <definedName name="bear_house_type">#N/A</definedName>
    <definedName name="bearing_house_material">#N/A</definedName>
    <definedName name="bearing_radial">#N/A</definedName>
    <definedName name="bearing_thrust">#N/A</definedName>
    <definedName name="betw_brg_seal_no">#N/A</definedName>
    <definedName name="betw_brg_seal_size">#N/A</definedName>
    <definedName name="betw_brg_seal_type">#N/A</definedName>
    <definedName name="betw_seal_gas_no">#N/A</definedName>
    <definedName name="betw_seal_gas_size">#N/A</definedName>
    <definedName name="betw_seal_gas_type">#N/A</definedName>
    <definedName name="blow_out_protection">[3]Connections!$AN$23:$AN$25</definedName>
    <definedName name="Body_Mat">[2]Connections!$H$23:$H$25</definedName>
    <definedName name="Bolt_Mat">[2]Connections!$Q$23:$Q$25</definedName>
    <definedName name="Bonnet_Style">[1]Sheet3!$H$7:$H$10</definedName>
    <definedName name="brg_housing_no">#N/A</definedName>
    <definedName name="brg_housing_size">#N/A</definedName>
    <definedName name="brg_housing_type">#N/A</definedName>
    <definedName name="buff_gas_air_run_in">#N/A</definedName>
    <definedName name="buff_gas_other">#N/A</definedName>
    <definedName name="buff_gas_start_up">#N/A</definedName>
    <definedName name="buffer_gas_control">#N/A</definedName>
    <definedName name="buffer_gas_flow_max_bar">#N/A</definedName>
    <definedName name="buffer_gas_flow_max_bar_unit">#N/A</definedName>
    <definedName name="buffer_gas_flow_max_dp">#N/A</definedName>
    <definedName name="buffer_gas_flow_max_kg_min">#N/A</definedName>
    <definedName name="buffer_gas_flow_max_kg_min_unit">#N/A</definedName>
    <definedName name="buffer_gas_flow_nor_bar">#N/A</definedName>
    <definedName name="buffer_gas_flow_nor_bar_unit">#N/A</definedName>
    <definedName name="buffer_gas_flow_nor_dp">#N/A</definedName>
    <definedName name="buffer_gas_flow_nor_kg_min">#N/A</definedName>
    <definedName name="buffer_gas_flow_nor_kg_min_unit">#N/A</definedName>
    <definedName name="bushing_lube_grease">#N/A</definedName>
    <definedName name="bushing_lube_oil">#N/A</definedName>
    <definedName name="bushing_lube_water">#N/A</definedName>
    <definedName name="bushings_bowl">#N/A</definedName>
    <definedName name="bushings_line">#N/A</definedName>
    <definedName name="By">#REF!</definedName>
    <definedName name="C_">#N/A</definedName>
    <definedName name="C_base_k">#N/A</definedName>
    <definedName name="c_page_count_001">'[2]200-PIT-02'!#REF!</definedName>
    <definedName name="c_page_num_001">'[2]200-PIT-02'!#REF!</definedName>
    <definedName name="cable">#N/A</definedName>
    <definedName name="CAL">#N/A</definedName>
    <definedName name="calc_program_note_001">'[2]200-PIT-02'!#REF!</definedName>
    <definedName name="calc_user_note_001">'[2]200-PIT-02'!#REF!</definedName>
    <definedName name="CALC2A">#N/A</definedName>
    <definedName name="CALC2B">#N/A</definedName>
    <definedName name="CALC2C">#N/A</definedName>
    <definedName name="CALC3A">#N/A</definedName>
    <definedName name="CALC3B">#N/A</definedName>
    <definedName name="CALC3C">#N/A</definedName>
    <definedName name="CALC4A">#N/A</definedName>
    <definedName name="CALC4B">#N/A</definedName>
    <definedName name="CALC4C">#N/A</definedName>
    <definedName name="CALCP1">#N/A</definedName>
    <definedName name="CALCP2">#N/A</definedName>
    <definedName name="CALCP3">#N/A</definedName>
    <definedName name="CALCP31">#N/A</definedName>
    <definedName name="CALCR1">#N/A</definedName>
    <definedName name="CALCR2">#N/A</definedName>
    <definedName name="calib_range_uflg_max_001">'[2]200-PIT-02'!#REF!</definedName>
    <definedName name="calib_range_uflg_min_001">'[2]200-PIT-02'!#REF!</definedName>
    <definedName name="calor_generado">#N/A</definedName>
    <definedName name="capacitance_001">'[2]200-PIT-02'!#REF!</definedName>
    <definedName name="capacitance_uom_001">'[2]200-PIT-02'!#REF!</definedName>
    <definedName name="case_a">#N/A</definedName>
    <definedName name="case_b">#N/A</definedName>
    <definedName name="case_c">#N/A</definedName>
    <definedName name="case_conn">#N/A</definedName>
    <definedName name="case_d">#N/A</definedName>
    <definedName name="case_e">#N/A</definedName>
    <definedName name="case_f">#N/A</definedName>
    <definedName name="case_g">#N/A</definedName>
    <definedName name="case_h">#N/A</definedName>
    <definedName name="case_i">#N/A</definedName>
    <definedName name="case_id_001">'[2]200-PIT-02'!#REF!</definedName>
    <definedName name="case_j">#N/A</definedName>
    <definedName name="case_k">#N/A</definedName>
    <definedName name="case_l">#N/A</definedName>
    <definedName name="case_m">#N/A</definedName>
    <definedName name="Case_Mat">[4]Connections!$E$22:$E$24</definedName>
    <definedName name="case_material">[3]Connections!$AQ$23:$AQ$26</definedName>
    <definedName name="case_n">#N/A</definedName>
    <definedName name="case_o">#N/A</definedName>
    <definedName name="case_p">#N/A</definedName>
    <definedName name="case_q">#N/A</definedName>
    <definedName name="case_r">#N/A</definedName>
    <definedName name="case_s">#N/A</definedName>
    <definedName name="case_t">#N/A</definedName>
    <definedName name="CASE1D">#N/A</definedName>
    <definedName name="CASE1U">#N/A</definedName>
    <definedName name="CASE2D">#N/A</definedName>
    <definedName name="CASE2U">#N/A</definedName>
    <definedName name="case3_ansi">#N/A</definedName>
    <definedName name="case3_axial_force">#N/A</definedName>
    <definedName name="case3_axial_momt">#N/A</definedName>
    <definedName name="case3_facing">#N/A</definedName>
    <definedName name="case3_flange_mps">#N/A</definedName>
    <definedName name="case3_horiz_force">#N/A</definedName>
    <definedName name="case3_horiz_momt">#N/A</definedName>
    <definedName name="case3_position">#N/A</definedName>
    <definedName name="case3_size">#N/A</definedName>
    <definedName name="case3_vert_force">#N/A</definedName>
    <definedName name="case3_vert_momt">#N/A</definedName>
    <definedName name="CASE3D">#N/A</definedName>
    <definedName name="CASE3U">#N/A</definedName>
    <definedName name="case4_ansi">#N/A</definedName>
    <definedName name="case4_axial_force">#N/A</definedName>
    <definedName name="case4_axial_momt">#N/A</definedName>
    <definedName name="case4_facing">#N/A</definedName>
    <definedName name="case4_flange_mps">#N/A</definedName>
    <definedName name="case4_horiz_force">#N/A</definedName>
    <definedName name="case4_horiz_momt">#N/A</definedName>
    <definedName name="case4_position">#N/A</definedName>
    <definedName name="case4_size">#N/A</definedName>
    <definedName name="case4_vert_force">#N/A</definedName>
    <definedName name="case4_vert_momt">#N/A</definedName>
    <definedName name="CASE4D">#N/A</definedName>
    <definedName name="CASE4U">#N/A</definedName>
    <definedName name="case5_ansi">#N/A</definedName>
    <definedName name="case5_axial_force">#N/A</definedName>
    <definedName name="case5_axial_momt">#N/A</definedName>
    <definedName name="case5_facing">#N/A</definedName>
    <definedName name="case5_flange_mps">#N/A</definedName>
    <definedName name="case5_horiz_force">#N/A</definedName>
    <definedName name="case5_horiz_momt">#N/A</definedName>
    <definedName name="case5_position">#N/A</definedName>
    <definedName name="case5_size">#N/A</definedName>
    <definedName name="case5_vert_force">#N/A</definedName>
    <definedName name="case5_vert_momt">#N/A</definedName>
    <definedName name="case6_ansi">#N/A</definedName>
    <definedName name="case6_axial_force">#N/A</definedName>
    <definedName name="case6_axial_momt">#N/A</definedName>
    <definedName name="case6_facing">#N/A</definedName>
    <definedName name="case6_flange_mps">#N/A</definedName>
    <definedName name="case6_horiz_force">#N/A</definedName>
    <definedName name="case6_horiz_momt">#N/A</definedName>
    <definedName name="case6_position">#N/A</definedName>
    <definedName name="case6_size">#N/A</definedName>
    <definedName name="case6_vert_force">#N/A</definedName>
    <definedName name="case6_vert_momt">#N/A</definedName>
    <definedName name="CASENO">#N/A</definedName>
    <definedName name="CASENUM">#N/A</definedName>
    <definedName name="CASEQ">#N/A</definedName>
    <definedName name="casing">#N/A</definedName>
    <definedName name="casing_cert">#N/A</definedName>
    <definedName name="casing_drains_no">#N/A</definedName>
    <definedName name="casing_drains_size">#N/A</definedName>
    <definedName name="casing_drains_type">#N/A</definedName>
    <definedName name="casing_material">#N/A</definedName>
    <definedName name="casing_mds">#N/A</definedName>
    <definedName name="casing_model">#N/A</definedName>
    <definedName name="casing_mt_bracket">#N/A</definedName>
    <definedName name="casing_mt_centerline">#N/A</definedName>
    <definedName name="casing_mt_foot">#N/A</definedName>
    <definedName name="casing_mt_inline">#N/A</definedName>
    <definedName name="casing_mt_near_centerline">#N/A</definedName>
    <definedName name="casing_mt_sump_pump">#N/A</definedName>
    <definedName name="casing_mt_vertical">#N/A</definedName>
    <definedName name="casing_mt_vertical_barrel">#N/A</definedName>
    <definedName name="casing_split">#N/A</definedName>
    <definedName name="casing_split_axial">#N/A</definedName>
    <definedName name="casing_split_radial">#N/A</definedName>
    <definedName name="casing_split_sealing">#N/A</definedName>
    <definedName name="casing_type">#N/A</definedName>
    <definedName name="casing_type_diffuser">#N/A</definedName>
    <definedName name="casing_type_double">#N/A</definedName>
    <definedName name="casing_type_single">#N/A</definedName>
    <definedName name="casing_type_staggered">#N/A</definedName>
    <definedName name="casing_type_volute">#N/A</definedName>
    <definedName name="casing_wear_cert">#N/A</definedName>
    <definedName name="casing_wear_mds">#N/A</definedName>
    <definedName name="casing_wear_rem">#N/A</definedName>
    <definedName name="casing_wear_type">#N/A</definedName>
    <definedName name="CategoryList">#N/A</definedName>
    <definedName name="cd_LB_pd_fluid_phase_001">[5]Connections!#REF!</definedName>
    <definedName name="cd_LB_spec_udf_c15_001">[5]Connections!#REF!</definedName>
    <definedName name="cd_LB_spec_udf_c18_001">[5]Connections!#REF!</definedName>
    <definedName name="cd_LB_spec_udf_c35_001">[5]Connections!#REF!</definedName>
    <definedName name="cd_LB_spec_udf_c53_001">[5]Connections!#REF!</definedName>
    <definedName name="cd_LB_spec_udf_c75_001">[5]Connections!#REF!</definedName>
    <definedName name="cd_LB_spec_udf_c87_001">[5]Connections!#REF!</definedName>
    <definedName name="cd_LB_spec_udf_c99_001">[5]Connections!#REF!</definedName>
    <definedName name="cd_RB_spec_udf_c03_001">[5]Connections!#REF!</definedName>
    <definedName name="cell_001">'[2]200-PIT-02'!#REF!</definedName>
    <definedName name="CEOC">#N/A</definedName>
    <definedName name="CEOK">#N/A</definedName>
    <definedName name="Cg">#N/A</definedName>
    <definedName name="ch_spec_udf_c15_001">[5]Connections!#REF!</definedName>
    <definedName name="ch_spec_udf_c16_001">[5]Connections!#REF!</definedName>
    <definedName name="ch_spec_udf_c18_001">[5]Connections!#REF!</definedName>
    <definedName name="ch_spec_udf_c35_001">[5]Connections!#REF!</definedName>
    <definedName name="ch_spec_udf_c39_001">[5]Connections!#REF!</definedName>
    <definedName name="ch_spec_udf_c53_001">[5]Connections!#REF!</definedName>
    <definedName name="ch_spec_udf_c75_001">[5]Connections!#REF!</definedName>
    <definedName name="ch_spec_udf_c87_001">[5]Connections!#REF!</definedName>
    <definedName name="ch_spec_udf_c99_001">[5]Connections!#REF!</definedName>
    <definedName name="Characterisitics">[1]Sheet3!$J$7:$J$11</definedName>
    <definedName name="CHCOPY">#N/A</definedName>
    <definedName name="CHECK">#N/A</definedName>
    <definedName name="check_brgs_seal_obs">#N/A</definedName>
    <definedName name="check_brgs_seal_req">#N/A</definedName>
    <definedName name="check_brgs_seal_wit">#N/A</definedName>
    <definedName name="CheckBy_1">#REF!</definedName>
    <definedName name="CheckBy_2">#REF!</definedName>
    <definedName name="CheckBy_3">#REF!</definedName>
    <definedName name="CheckBy_4">#REF!</definedName>
    <definedName name="CheckBy_5">#REF!</definedName>
    <definedName name="chg_date_001">'[2]200-PIT-02'!#REF!</definedName>
    <definedName name="chg_num_001">'[2]200-PIT-02'!#REF!</definedName>
    <definedName name="chg_status_001">'[2]200-PIT-02'!#REF!</definedName>
    <definedName name="chibu" hidden="1">{#N/A,#N/A,FALSE,"MCC-12-1";#N/A,#N/A,FALSE,"MCC-12-2";#N/A,#N/A,FALSE,"SUM"}</definedName>
    <definedName name="circuit_001">'[2]200-PIT-02'!#REF!</definedName>
    <definedName name="circuit_id_001">'[2]200-PIT-02'!#REF!</definedName>
    <definedName name="Class">[2]Connections!$G$23:$G$29</definedName>
    <definedName name="Cleaning">[2]Connections!$N$23:$N$25</definedName>
    <definedName name="CLEANUP">#N/A</definedName>
    <definedName name="CLIENT">#N/A</definedName>
    <definedName name="cmpnt_cat_id_001">'[2]200-PIT-02'!#REF!</definedName>
    <definedName name="cmpnt_certif_id_001">'[2]200-PIT-02'!#REF!</definedName>
    <definedName name="cmpnt_critical_id_001">'[2]200-PIT-02'!#REF!</definedName>
    <definedName name="cmpnt_find_rem_001">'[2]200-PIT-02'!#REF!</definedName>
    <definedName name="cmpnt_func_type_id_001">'[2]200-PIT-02'!#REF!</definedName>
    <definedName name="cmpnt_id_001">'[2]200-PIT-02'!#REF!</definedName>
    <definedName name="cmpnt_is_circuite_type_id_001">'[2]200-PIT-02'!#REF!</definedName>
    <definedName name="cmpnt_name">#REF!</definedName>
    <definedName name="cmpnt_name_001">#REF!</definedName>
    <definedName name="cmpnt_profibus_node_001">'[2]200-PIT-02'!#REF!</definedName>
    <definedName name="cmpnt_serv">#REF!</definedName>
    <definedName name="cmpnt_sys_io_type_id_001">'[2]200-PIT-02'!#REF!</definedName>
    <definedName name="cmpnt_type_id_001">'[2]200-PIT-02'!#REF!</definedName>
    <definedName name="CNAME1">#N/A</definedName>
    <definedName name="CNAME2">#N/A</definedName>
    <definedName name="CNAME3">#N/A</definedName>
    <definedName name="CNAME4">#N/A</definedName>
    <definedName name="Codes_disciplines">#REF!</definedName>
    <definedName name="CODP1">#N/A</definedName>
    <definedName name="CODP2">#N/A</definedName>
    <definedName name="CODP3">#N/A</definedName>
    <definedName name="CODP4">#N/A</definedName>
    <definedName name="CODPR">#N/A</definedName>
    <definedName name="COEK">#N/A</definedName>
    <definedName name="COEKB">#N/A</definedName>
    <definedName name="COEKD">#N/A</definedName>
    <definedName name="COEZ">#N/A</definedName>
    <definedName name="col_fla_cert">#N/A</definedName>
    <definedName name="col_fla_mds">#N/A</definedName>
    <definedName name="col_fla_rem">#N/A</definedName>
    <definedName name="col_fla_type">#N/A</definedName>
    <definedName name="col_pipe_cert">#N/A</definedName>
    <definedName name="col_pipe_flang">#N/A</definedName>
    <definedName name="col_pipe_mds">#N/A</definedName>
    <definedName name="col_pipe_rem">#N/A</definedName>
    <definedName name="col_pipe_thread">#N/A</definedName>
    <definedName name="col_pipe_type">#N/A</definedName>
    <definedName name="comp_drive_obs">#N/A</definedName>
    <definedName name="comp_drive_req">#N/A</definedName>
    <definedName name="comp_drive_wit">#N/A</definedName>
    <definedName name="comp_less_drive_obs">#N/A</definedName>
    <definedName name="comp_less_drive_req">#N/A</definedName>
    <definedName name="comp_less_drive_wit">#N/A</definedName>
    <definedName name="compute_1_001">#REF!</definedName>
    <definedName name="compute_2_001">#REF!</definedName>
    <definedName name="CON">#N/A</definedName>
    <definedName name="connection_location">[3]Connections!$P$23:$P$25</definedName>
    <definedName name="connection_size">[3]Connections!$S$23:$S$25</definedName>
    <definedName name="Const_Type">[4]Connections!$N$22:$N$24</definedName>
    <definedName name="contrapresión">#N/A</definedName>
    <definedName name="contrapresión_abs">#N/A</definedName>
    <definedName name="control_hertz">#N/A</definedName>
    <definedName name="control_phase">#N/A</definedName>
    <definedName name="Control_Valve">[1]Sheet3!$V$7:$V$10</definedName>
    <definedName name="control_voltage">#N/A</definedName>
    <definedName name="cool_pipe_cert">#N/A</definedName>
    <definedName name="cool_pipe_mds">#N/A</definedName>
    <definedName name="cool_pipe_rem">#N/A</definedName>
    <definedName name="cool_pipe_type">#N/A</definedName>
    <definedName name="cool_plan_carb_steel">#N/A</definedName>
    <definedName name="cool_plan_copper">#N/A</definedName>
    <definedName name="cool_plan_piping">#N/A</definedName>
    <definedName name="cool_plan_stainless_steel">#N/A</definedName>
    <definedName name="cool_plan_tubing">#N/A</definedName>
    <definedName name="cool_water">#N/A</definedName>
    <definedName name="cool_water_barg_design">#N/A</definedName>
    <definedName name="cool_water_barg_design_unit">#N/A</definedName>
    <definedName name="cool_water_max_allow">#N/A</definedName>
    <definedName name="cool_water_max_allow_unit">#N/A</definedName>
    <definedName name="cool_water_max_return">#N/A</definedName>
    <definedName name="cool_water_max_return_unit">#N/A</definedName>
    <definedName name="cool_water_min_return">#N/A</definedName>
    <definedName name="cool_water_min_return_unit">#N/A</definedName>
    <definedName name="cool_water_no">#N/A</definedName>
    <definedName name="cool_water_press_norm">#N/A</definedName>
    <definedName name="cool_water_press_norm_unit">#N/A</definedName>
    <definedName name="cool_water_size">#N/A</definedName>
    <definedName name="cool_water_source">#N/A</definedName>
    <definedName name="cool_water_temp_inlet">#N/A</definedName>
    <definedName name="cool_water_temp_inlet_unit">#N/A</definedName>
    <definedName name="cool_water_type">#N/A</definedName>
    <definedName name="cooling_water_consumption">#N/A</definedName>
    <definedName name="cooling_water_consumption_unit">#N/A</definedName>
    <definedName name="Copyright" hidden="1">"© 1995 Worley Limited"</definedName>
    <definedName name="corr_allow">#N/A</definedName>
    <definedName name="CORRC">#N/A</definedName>
    <definedName name="coup_guard_manufac">#N/A</definedName>
    <definedName name="coup_guard_material">#N/A</definedName>
    <definedName name="coup_guard_nonspark">#N/A</definedName>
    <definedName name="coupling_manufac">#N/A</definedName>
    <definedName name="coupling_model">#N/A</definedName>
    <definedName name="coupling_service">#N/A</definedName>
    <definedName name="coupling_shaft_dim">#N/A</definedName>
    <definedName name="coupling_shaft_dim_unit">#N/A</definedName>
    <definedName name="coupling_type">#N/A</definedName>
    <definedName name="cplg_rate_driver_comp">#N/A</definedName>
    <definedName name="cplg_rate_gear_comp">#N/A</definedName>
    <definedName name="CreateBy_1">#REF!</definedName>
    <definedName name="CreateBy_2">#REF!</definedName>
    <definedName name="CreateBy_3">#REF!</definedName>
    <definedName name="CreateBy_4">#REF!</definedName>
    <definedName name="CreateBy_5">#REF!</definedName>
    <definedName name="CreateBy_6">#REF!</definedName>
    <definedName name="crit_flow">#N/A</definedName>
    <definedName name="_xlnm.Criteria">#N/A</definedName>
    <definedName name="Csi" localSheetId="1">'Sheet 1'!$E$85</definedName>
    <definedName name="Csi" localSheetId="2">'[6]Sheet 1'!$E$86</definedName>
    <definedName name="Csi" localSheetId="3">'[6]Sheet 1'!$E$86</definedName>
    <definedName name="Csi">'[7]Sheet 1'!$E$86</definedName>
    <definedName name="Cus" localSheetId="1">'Sheet 1'!$H$85</definedName>
    <definedName name="Cus" localSheetId="2">'[6]Sheet 1'!$H$86</definedName>
    <definedName name="Cus" localSheetId="3">'[6]Sheet 1'!$H$86</definedName>
    <definedName name="Cus">'[7]Sheet 1'!$H$86</definedName>
    <definedName name="CVDP1">#N/A</definedName>
    <definedName name="CVDP2">#N/A</definedName>
    <definedName name="CVDP3">#N/A</definedName>
    <definedName name="CVDP4">#N/A</definedName>
    <definedName name="CVDPR">#N/A</definedName>
    <definedName name="cvtype">#N/A</definedName>
    <definedName name="D">#N/A</definedName>
    <definedName name="d_dddw_pd_temp_uom__uom_code">[4]DWTables!$AG$11:$AG$14</definedName>
    <definedName name="d_dddw_pd_temp_uom__uom_id">[4]DWTables!$AF$11:$AF$14</definedName>
    <definedName name="d_dddw_spec_cmpnt_loc__cmpnt_loc_id">[2]DWTables!$D$13:$D$29</definedName>
    <definedName name="d_dddw_spec_cmpnt_loc__cmpnt_loc_name">[2]DWTables!$E$13:$E$29</definedName>
    <definedName name="d_dddw_spec_cmpnt_mfr__cmpnt_mfr_id">[2]DWTables!$O$13:$O$36</definedName>
    <definedName name="d_dddw_spec_cmpnt_mfr__cmpnt_mfr_name">[2]DWTables!$P$13:$P$36</definedName>
    <definedName name="d_dddw_spec_cmpnt_mod__cmpnt_mod_id">[2]DWTables!$M$13:$M$258</definedName>
    <definedName name="d_dddw_spec_cmpnt_mod__cmpnt_mod_name">[2]DWTables!$N$13:$N$258</definedName>
    <definedName name="d_dddw_uom__uom_code">[2]DWTables!$V$13:$V$383</definedName>
    <definedName name="d_title">#N/A</definedName>
    <definedName name="damped_unbalance_resp_anallysis">#N/A</definedName>
    <definedName name="DATA">#N/A</definedName>
    <definedName name="DATA1D">#N/A</definedName>
    <definedName name="DATA1U">#N/A</definedName>
    <definedName name="DATA2D">#N/A</definedName>
    <definedName name="DATA2U">#N/A</definedName>
    <definedName name="DATA3D">#N/A</definedName>
    <definedName name="DATA3U">#N/A</definedName>
    <definedName name="DATA4D">#N/A</definedName>
    <definedName name="DATA4U">#N/A</definedName>
    <definedName name="_xlnm.Database">#N/A</definedName>
    <definedName name="Databasee">#REF!</definedName>
    <definedName name="DATE">#N/A</definedName>
    <definedName name="DCCASE1">#N/A</definedName>
    <definedName name="DCCASE2">#N/A</definedName>
    <definedName name="DCDATA1">#N/A</definedName>
    <definedName name="DCDATA2">#N/A</definedName>
    <definedName name="DCDOWN">#N/A</definedName>
    <definedName name="DCEND">#N/A</definedName>
    <definedName name="DCF">#N/A</definedName>
    <definedName name="DCFILE1">#N/A</definedName>
    <definedName name="DCFILE2">#N/A</definedName>
    <definedName name="DCFNO1">#N/A</definedName>
    <definedName name="DCFNO2">#N/A</definedName>
    <definedName name="dcs_range_uflg_001">'[2]200-PIT-02'!#REF!</definedName>
    <definedName name="DCSNO1">#N/A</definedName>
    <definedName name="DCSNO2">#N/A</definedName>
    <definedName name="DCSTRM1">#N/A</definedName>
    <definedName name="DCSTRM2">#N/A</definedName>
    <definedName name="DCUP">#N/A</definedName>
    <definedName name="ddd">#REF!</definedName>
    <definedName name="DDDD">#N/A</definedName>
    <definedName name="ddlCableType">#N/A</definedName>
    <definedName name="DELPS">#N/A</definedName>
    <definedName name="dem_area">#REF!</definedName>
    <definedName name="Dens_Units">[2]DWTables!#REF!</definedName>
    <definedName name="DENS1">#N/A</definedName>
    <definedName name="DENS2">#N/A</definedName>
    <definedName name="DENS3">#N/A</definedName>
    <definedName name="DENS4">#N/A</definedName>
    <definedName name="densidad">#N/A</definedName>
    <definedName name="DENSR">#N/A</definedName>
    <definedName name="design_press">#N/A</definedName>
    <definedName name="design_press_at_temp">#N/A</definedName>
    <definedName name="DFDP1">#N/A</definedName>
    <definedName name="DFDP2">#N/A</definedName>
    <definedName name="DFDP3">#N/A</definedName>
    <definedName name="DFDP4">#N/A</definedName>
    <definedName name="DFDPR">#N/A</definedName>
    <definedName name="dff">#REF!</definedName>
    <definedName name="DHsi" localSheetId="1">'Sheet 1'!$E$76</definedName>
    <definedName name="DHsi" localSheetId="2">'[6]Sheet 1'!$E$77</definedName>
    <definedName name="DHsi" localSheetId="3">'[6]Sheet 1'!$E$77</definedName>
    <definedName name="DHsi">'[7]Sheet 1'!$E$77</definedName>
    <definedName name="DHus" localSheetId="1">'Sheet 1'!$H$76</definedName>
    <definedName name="DHus" localSheetId="2">'[6]Sheet 1'!$H$77</definedName>
    <definedName name="DHus" localSheetId="3">'[6]Sheet 1'!$H$77</definedName>
    <definedName name="DHus">'[7]Sheet 1'!$H$77</definedName>
    <definedName name="Dial_Color">[4]Connections!$K$22:$K$24</definedName>
    <definedName name="dial_size">[3]Connections!$V$23:$V$26</definedName>
    <definedName name="Diameter">#N/A</definedName>
    <definedName name="diamtr_selecionado">#N/A</definedName>
    <definedName name="diaph_material">#N/A</definedName>
    <definedName name="DIMENSION_DIAMETER_IMPELLER">#N/A</definedName>
    <definedName name="dimension_diameter_impeller_max">#N/A</definedName>
    <definedName name="dimension_diameter_impeller_min">#N/A</definedName>
    <definedName name="dis_ins">#N/A</definedName>
    <definedName name="dis_re_assemble_comp_after_test_obs">#N/A</definedName>
    <definedName name="dis_re_assemble_comp_after_test_req">#N/A</definedName>
    <definedName name="dis_re_assemble_comp_after_test_wit">#N/A</definedName>
    <definedName name="disc_axial_force">#N/A</definedName>
    <definedName name="disc_axial_momt">#N/A</definedName>
    <definedName name="disc_horiz_force">#N/A</definedName>
    <definedName name="disc_horiz_momt">#N/A</definedName>
    <definedName name="disc_vert_force">#N/A</definedName>
    <definedName name="disc_vert_momt">#N/A</definedName>
    <definedName name="discharge_ansi">#N/A</definedName>
    <definedName name="discharge_facing">#N/A</definedName>
    <definedName name="discharge_flange_mps">#N/A</definedName>
    <definedName name="discharge_position">#N/A</definedName>
    <definedName name="discharge_size">#N/A</definedName>
    <definedName name="Disciplines">#N/A</definedName>
    <definedName name="Discp_Code">#N/A</definedName>
    <definedName name="DISP1">#N/A</definedName>
    <definedName name="DISP2">#N/A</definedName>
    <definedName name="DISP3">#N/A</definedName>
    <definedName name="DISP4">#N/A</definedName>
    <definedName name="DISPR">#N/A</definedName>
    <definedName name="Distribution">#N/A</definedName>
    <definedName name="Div_Zone">[2]Connections!$F$23:$F$29</definedName>
    <definedName name="doc">#N/A</definedName>
    <definedName name="DOC_AREA">#N/A</definedName>
    <definedName name="DOC_DISCIPLINE">#N/A</definedName>
    <definedName name="DOC_NO">#N/A</definedName>
    <definedName name="DOC_REF_PROS_DS">#N/A</definedName>
    <definedName name="DOC_REV">#N/A</definedName>
    <definedName name="DOC_REVISION">#N/A</definedName>
    <definedName name="DOC_SYSTEM">#N/A</definedName>
    <definedName name="DOC_TITLE">#N/A</definedName>
    <definedName name="DOC_TYPE">#N/A</definedName>
    <definedName name="Doc_types">#N/A</definedName>
    <definedName name="DOCNO">#N/A</definedName>
    <definedName name="Documents_types">#REF!</definedName>
    <definedName name="DOWNP1">#N/A</definedName>
    <definedName name="DOWNP2">#N/A</definedName>
    <definedName name="DOWNP3">#N/A</definedName>
    <definedName name="DOWNP4">#N/A</definedName>
    <definedName name="DOWNPR">#N/A</definedName>
    <definedName name="Dp">#N/A</definedName>
    <definedName name="dri_coup_mt_driv_manufac">#N/A</definedName>
    <definedName name="dri_coup_mt_pump_manufac">#N/A</definedName>
    <definedName name="dri_coup_mt_purchaser">#N/A</definedName>
    <definedName name="DRIVE">#N/A</definedName>
    <definedName name="DRIVER">#N/A</definedName>
    <definedName name="driver_hertz">#N/A</definedName>
    <definedName name="driver_kw_consumption">#N/A</definedName>
    <definedName name="driver_kw_consumption_unit">#N/A</definedName>
    <definedName name="driver_phase">#N/A</definedName>
    <definedName name="driver_rating">#N/A</definedName>
    <definedName name="driver_rating_unit">#N/A</definedName>
    <definedName name="driver_voltage">#N/A</definedName>
    <definedName name="drop">[3]Connections!$B$111:$B$113</definedName>
    <definedName name="drop_flow">#N/A</definedName>
    <definedName name="Drw_subtype">#REF!</definedName>
    <definedName name="dry_weight_001">'[2]200-PIT-02'!#REF!</definedName>
    <definedName name="Dsi" localSheetId="1">'Sheet 1'!$E$78</definedName>
    <definedName name="Dsi" localSheetId="2">'[6]Sheet 1'!$E$79</definedName>
    <definedName name="Dsi" localSheetId="3">'[6]Sheet 1'!$E$79</definedName>
    <definedName name="Dsi">'[7]Sheet 1'!$E$79</definedName>
    <definedName name="DsNo">#REF!</definedName>
    <definedName name="DSRPMsi" localSheetId="1">'Sheet 1'!$O$87</definedName>
    <definedName name="DSRPMsi">'[7]Sheet 1'!$O$88</definedName>
    <definedName name="DSRPMus" localSheetId="1">'Sheet 1'!$S$87</definedName>
    <definedName name="DSRPMus">'[7]Sheet 1'!$S$88</definedName>
    <definedName name="DSTHD">#N/A</definedName>
    <definedName name="DSTHD1">#N/A</definedName>
    <definedName name="DSTHD2">#N/A</definedName>
    <definedName name="DSTHD3">#N/A</definedName>
    <definedName name="DSTHD4">#N/A</definedName>
    <definedName name="DSTHDR">#N/A</definedName>
    <definedName name="dt_sheet_note">#N/A</definedName>
    <definedName name="Dus" localSheetId="1">'Sheet 1'!$H$78</definedName>
    <definedName name="Dus" localSheetId="2">'[6]Sheet 1'!$H$79</definedName>
    <definedName name="Dus" localSheetId="3">'[6]Sheet 1'!$H$79</definedName>
    <definedName name="Dus">'[7]Sheet 1'!$H$79</definedName>
    <definedName name="DUTY_RATED">#N/A</definedName>
    <definedName name="duty_rated_unit">#N/A</definedName>
    <definedName name="DV">#N/A</definedName>
    <definedName name="dw_uom_fl__uom_code">[2]DWTables!$AK$13:$AK$241</definedName>
    <definedName name="dw_uom_ln__uom_code">[2]DWTables!$AH$13:$AH$23</definedName>
    <definedName name="dw_uom_tm__uom_code">[2]DWTables!$AB$13:$AB$16</definedName>
    <definedName name="dw_uom_vs__uom_code">[2]DWTables!$AE$13:$AE$30</definedName>
    <definedName name="dwg">#N/A</definedName>
    <definedName name="dwg_id_001">'[2]200-PIT-02'!#REF!</definedName>
    <definedName name="dwg_name">'[2]200-PIT-02'!#REF!</definedName>
    <definedName name="dwg_name_001">'[2]200-PIT-02'!#REF!</definedName>
    <definedName name="dwg_schematic_id_001">'[2]200-PIT-02'!#REF!</definedName>
    <definedName name="e">#REF!</definedName>
    <definedName name="efficiency">#N/A</definedName>
    <definedName name="EL">#REF!</definedName>
    <definedName name="Elect_Conn">[2]Connections!$S$23:$S$24</definedName>
    <definedName name="elect_equip_id_001">'[2]200-PIT-02'!#REF!</definedName>
    <definedName name="elect_load_equip_id_001">'[2]200-PIT-02'!#REF!</definedName>
    <definedName name="Element_Mat">[2]Connections!$J$23:$J$25</definedName>
    <definedName name="ELPR">#N/A</definedName>
    <definedName name="emisividad">#N/A</definedName>
    <definedName name="End_Connection">[1]Sheet3!$F$7:$F$11</definedName>
    <definedName name="End_Type">[1]Sheet3!$G$7:$G$11</definedName>
    <definedName name="eng_proj_id_001">'[2]200-PIT-02'!#REF!</definedName>
    <definedName name="eng_ref_id_001">'[2]200-PIT-02'!#REF!</definedName>
    <definedName name="ENTETE">#N/A</definedName>
    <definedName name="EQ_DESC">#N/A</definedName>
    <definedName name="EQ_TAG">#N/A</definedName>
    <definedName name="EQDP1">#N/A</definedName>
    <definedName name="EQDP2">#N/A</definedName>
    <definedName name="EQDP3">#N/A</definedName>
    <definedName name="EQDP4">#N/A</definedName>
    <definedName name="EQDPR">#N/A</definedName>
    <definedName name="EQUIP1">#N/A</definedName>
    <definedName name="EQUIP2">#N/A</definedName>
    <definedName name="EQUIPNO">#N/A</definedName>
    <definedName name="ERASE1">#N/A</definedName>
    <definedName name="ERASE2">#N/A</definedName>
    <definedName name="ERASE3">#N/A</definedName>
    <definedName name="ERASE4">#N/A</definedName>
    <definedName name="eta_c">#N/A</definedName>
    <definedName name="eta_c_initial">#N/A</definedName>
    <definedName name="EXDP1">#N/A</definedName>
    <definedName name="EXDP2">#N/A</definedName>
    <definedName name="EXDP3">#N/A</definedName>
    <definedName name="EXDP4">#N/A</definedName>
    <definedName name="EXDPR">#N/A</definedName>
    <definedName name="exh_max_drivers_barg">#N/A</definedName>
    <definedName name="exh_max_drivers_barg_unit">#N/A</definedName>
    <definedName name="exh_max_drivers_c">#N/A</definedName>
    <definedName name="exh_max_drivers_c_unit">#N/A</definedName>
    <definedName name="exh_max_heatings_barg">#N/A</definedName>
    <definedName name="exh_max_heatings_barg_unit">#N/A</definedName>
    <definedName name="exh_max_heatings_c">#N/A</definedName>
    <definedName name="exh_max_heatings_c_unit">#N/A</definedName>
    <definedName name="exh_min_drivers_barg">#N/A</definedName>
    <definedName name="exh_min_drivers_barg_unit">#N/A</definedName>
    <definedName name="exh_min_drivers_c">#N/A</definedName>
    <definedName name="exh_min_drivers_c_unit">#N/A</definedName>
    <definedName name="exh_min_heatings_barg">#N/A</definedName>
    <definedName name="exh_min_heatings_barg_unit">#N/A</definedName>
    <definedName name="exh_min_heatings_c">#N/A</definedName>
    <definedName name="exh_min_heatings_c_unit">#N/A</definedName>
    <definedName name="exh_norm_drivers_barg">#N/A</definedName>
    <definedName name="exh_norm_drivers_barg_unit">#N/A</definedName>
    <definedName name="exh_norm_drivers_c">#N/A</definedName>
    <definedName name="exh_norm_drivers_c_unit">#N/A</definedName>
    <definedName name="exh_norm_heatings_barg">#N/A</definedName>
    <definedName name="exh_norm_heatings_barg_unit">#N/A</definedName>
    <definedName name="exh_norm_heatings_c">#N/A</definedName>
    <definedName name="exh_norm_heatings_c_unit">#N/A</definedName>
    <definedName name="Ext_Calib">[4]Connections!$L$22:$L$24</definedName>
    <definedName name="extern_fluid_req_barg">#N/A</definedName>
    <definedName name="extern_fluid_req_m3h">#N/A</definedName>
    <definedName name="F">#N/A</definedName>
    <definedName name="F_2">#N/A</definedName>
    <definedName name="F2g">#N/A</definedName>
    <definedName name="Failure_Position">[1]Sheet3!$E$7:$E$10</definedName>
    <definedName name="fb_dc_cur_001">'[2]200-PIT-02'!#REF!</definedName>
    <definedName name="fb_dev_address_001">'[2]200-PIT-02'!#REF!</definedName>
    <definedName name="fb_dev_id_001">'[2]200-PIT-02'!#REF!</definedName>
    <definedName name="fb_max_volt_001">'[2]200-PIT-02'!#REF!</definedName>
    <definedName name="fb_min_transmit_level_001">'[2]200-PIT-02'!#REF!</definedName>
    <definedName name="fb_min_volt_001">'[2]200-PIT-02'!#REF!</definedName>
    <definedName name="fb_standard_001">'[2]200-PIT-02'!#REF!</definedName>
    <definedName name="fb_tag_no_001">'[2]200-PIT-02'!#REF!</definedName>
    <definedName name="FCsi" localSheetId="1">'Sheet 1'!$E$82</definedName>
    <definedName name="FCsi" localSheetId="2">'[6]Sheet 1'!$E$83</definedName>
    <definedName name="FCsi" localSheetId="3">'[6]Sheet 1'!$E$83</definedName>
    <definedName name="FCsi">'[7]Sheet 1'!$E$83</definedName>
    <definedName name="FCus" localSheetId="1">'Sheet 1'!$H$82</definedName>
    <definedName name="FCus" localSheetId="2">'[6]Sheet 1'!$H$83</definedName>
    <definedName name="FCus" localSheetId="3">'[6]Sheet 1'!$H$83</definedName>
    <definedName name="FCus">'[7]Sheet 1'!$H$83</definedName>
    <definedName name="fddds" hidden="1">{#N/A,#N/A,TRUE,"LDLST";#N/A,#N/A,TRUE,"LDLST (2)"}</definedName>
    <definedName name="fe_isize_decplaces_001">'[2]200-PIT-02'!#REF!</definedName>
    <definedName name="ffds" hidden="1">{#N/A,#N/A,TRUE,"LDLST";#N/A,#N/A,TRUE,"LDLST (2)"}</definedName>
    <definedName name="fffff">'[8]Page 2'!#REF!</definedName>
    <definedName name="fieldbus_device_rev_001">'[2]200-PIT-02'!#REF!</definedName>
    <definedName name="FILENAME">#N/A</definedName>
    <definedName name="fit_spare_rotor_obs">#N/A</definedName>
    <definedName name="fit_spare_rotor_req">#N/A</definedName>
    <definedName name="fit_spare_rotor_wit">#N/A</definedName>
    <definedName name="FITTING">#N/A</definedName>
    <definedName name="fittings">#N/A</definedName>
    <definedName name="Flange_Mat">[2]Connections!$K$23:$K$25</definedName>
    <definedName name="float_rod_bronze">#N/A</definedName>
    <definedName name="float_rod_carbon">#N/A</definedName>
    <definedName name="float_rod_none">#N/A</definedName>
    <definedName name="float_rod_stainless">#N/A</definedName>
    <definedName name="float_switch_pump_thrust_des_flow">#N/A</definedName>
    <definedName name="float_switch_pump_thrust_min_flow">#N/A</definedName>
    <definedName name="float_switch_pump_thrust_run_down">#N/A</definedName>
    <definedName name="float_switch_pump_thrust_run_up">#N/A</definedName>
    <definedName name="flow_flag_001">'[2]200-PIT-02'!#REF!</definedName>
    <definedName name="flow_ind_req">#N/A</definedName>
    <definedName name="Flow_Units">[2]DWTables!$O$12:$O$241</definedName>
    <definedName name="fluid_id_001">'[2]200-PIT-02'!#REF!</definedName>
    <definedName name="flujo_masico">#N/A</definedName>
    <definedName name="flujo_vol">#N/A</definedName>
    <definedName name="flush_pipe_cert">#N/A</definedName>
    <definedName name="flush_pipe_mds">#N/A</definedName>
    <definedName name="flush_pipe_rem">#N/A</definedName>
    <definedName name="flush_pipe_type">#N/A</definedName>
    <definedName name="Flushing_Conn">[2]Connections!$T$23:$T$25</definedName>
    <definedName name="flushing_connection">[3]Connections!$BF$23:$BF$25</definedName>
    <definedName name="For">#REF!</definedName>
    <definedName name="FOUL">#REF!</definedName>
    <definedName name="frequency_id_001">'[2]200-PIT-02'!#REF!</definedName>
    <definedName name="full_load_current_001">'[2]200-PIT-02'!#REF!</definedName>
    <definedName name="full_weight_001">'[2]200-PIT-02'!#REF!</definedName>
    <definedName name="G">#N/A</definedName>
    <definedName name="GAS_OUTLETS">#N/A</definedName>
    <definedName name="gask_cert">#N/A</definedName>
    <definedName name="gask_mds">#N/A</definedName>
    <definedName name="gask_rem">#N/A</definedName>
    <definedName name="gask_type">#N/A</definedName>
    <definedName name="gauge_mounting">[3]Connections!$D$23:$D$26</definedName>
    <definedName name="gauge_type">[3]Connections!$AT$23:$AT$25</definedName>
    <definedName name="GETCASE">#N/A</definedName>
    <definedName name="GETCN">#N/A</definedName>
    <definedName name="ggcp">#N/A</definedName>
    <definedName name="gland_plate_drain">#N/A</definedName>
    <definedName name="gland_plate_flush">#N/A</definedName>
    <definedName name="gland_plate_quench">#N/A</definedName>
    <definedName name="gland_plate_vent">#N/A</definedName>
    <definedName name="gLOBAL">#REF!</definedName>
    <definedName name="governing_case_001">'[2]200-PIT-02'!#REF!</definedName>
    <definedName name="GPus" localSheetId="1">'Sheet 1'!$H$86</definedName>
    <definedName name="GPus" localSheetId="2">'[6]Sheet 1'!$H$87</definedName>
    <definedName name="GPus" localSheetId="3">'[6]Sheet 1'!$H$87</definedName>
    <definedName name="GPus">'[7]Sheet 1'!$H$87</definedName>
    <definedName name="grehtehehh" hidden="1">{#N/A,#N/A,FALSE,"MCC-12-1";#N/A,#N/A,FALSE,"MCC-12-2";#N/A,#N/A,FALSE,"SUM"}</definedName>
    <definedName name="gw">#N/A</definedName>
    <definedName name="H">#N/A</definedName>
    <definedName name="h_1">#REF!</definedName>
    <definedName name="h_2">#REF!</definedName>
    <definedName name="h_3">#REF!</definedName>
    <definedName name="h_4">#REF!</definedName>
    <definedName name="h_5">#REF!</definedName>
    <definedName name="h_6">#REF!</definedName>
    <definedName name="h_7">#REF!</definedName>
    <definedName name="h_8">#REF!</definedName>
    <definedName name="H1si" localSheetId="1">'Sheet 1'!$O$78</definedName>
    <definedName name="H1si" localSheetId="2">'[6]Sheet 1'!$O$79</definedName>
    <definedName name="H1si" localSheetId="3">'[6]Sheet 1'!$O$79</definedName>
    <definedName name="H1si">'[7]Sheet 1'!$O$79</definedName>
    <definedName name="H1us" localSheetId="1">'Sheet 1'!$S$78</definedName>
    <definedName name="H1us" localSheetId="2">'[6]Sheet 1'!$S$79</definedName>
    <definedName name="H1us" localSheetId="3">'[6]Sheet 1'!$S$79</definedName>
    <definedName name="H1us">'[7]Sheet 1'!$S$79</definedName>
    <definedName name="H2si" localSheetId="1">'Sheet 1'!$O$79</definedName>
    <definedName name="H2si" localSheetId="2">'[6]Sheet 1'!$O$80</definedName>
    <definedName name="H2si" localSheetId="3">'[6]Sheet 1'!$O$80</definedName>
    <definedName name="H2si">'[7]Sheet 1'!$O$80</definedName>
    <definedName name="H2us" localSheetId="1">'Sheet 1'!$S$79</definedName>
    <definedName name="H2us" localSheetId="2">'[6]Sheet 1'!$S$80</definedName>
    <definedName name="H2us" localSheetId="3">'[6]Sheet 1'!$S$80</definedName>
    <definedName name="H2us">'[7]Sheet 1'!$S$80</definedName>
    <definedName name="H3si" localSheetId="1">'Sheet 1'!$O$80</definedName>
    <definedName name="H3si" localSheetId="2">'[6]Sheet 1'!$O$81</definedName>
    <definedName name="H3si" localSheetId="3">'[6]Sheet 1'!$O$81</definedName>
    <definedName name="H3si">'[7]Sheet 1'!$O$81</definedName>
    <definedName name="H3us" localSheetId="1">'Sheet 1'!$S$80</definedName>
    <definedName name="H3us" localSheetId="2">'[6]Sheet 1'!$S$81</definedName>
    <definedName name="H3us" localSheetId="3">'[6]Sheet 1'!$S$81</definedName>
    <definedName name="H3us">'[7]Sheet 1'!$S$81</definedName>
    <definedName name="hart_signal_id_001">'[2]200-PIT-02'!#REF!</definedName>
    <definedName name="HAZ_AREA_CODE">#N/A</definedName>
    <definedName name="HAZ_TEMP_CLASS">#N/A</definedName>
    <definedName name="Hazard_Reduction">[1]Sheet3!$Q$7:$Q$9</definedName>
    <definedName name="hcal4">[9]calcul!#REF!</definedName>
    <definedName name="heating_hertz">#N/A</definedName>
    <definedName name="heating_phase">#N/A</definedName>
    <definedName name="heating_voltage">#N/A</definedName>
    <definedName name="helium_obs">#N/A</definedName>
    <definedName name="helium_req">#N/A</definedName>
    <definedName name="helium_wit">#N/A</definedName>
    <definedName name="Herm_Seal">[4]Connections!$G$22:$G$24</definedName>
    <definedName name="hgvvhg">#REF!</definedName>
    <definedName name="HLA">#REF!</definedName>
    <definedName name="HLL">#REF!</definedName>
    <definedName name="Housing_Mat">[2]Connections!$R$23:$R$25</definedName>
    <definedName name="HP2si" localSheetId="1">'Sheet 1'!$O$85</definedName>
    <definedName name="HP2si">#REF!</definedName>
    <definedName name="HP2us" localSheetId="1">'Sheet 1'!$S$85</definedName>
    <definedName name="HP2us">#REF!</definedName>
    <definedName name="HPsi" localSheetId="1">'Sheet 1'!$O$84</definedName>
    <definedName name="HPsi" localSheetId="2">'[6]Sheet 1'!$O$85</definedName>
    <definedName name="HPsi" localSheetId="3">'[6]Sheet 1'!$O$85</definedName>
    <definedName name="HPsi">'[7]Sheet 1'!$O$85</definedName>
    <definedName name="HPus" localSheetId="1">'Sheet 1'!$S$84</definedName>
    <definedName name="HPus" localSheetId="2">'[6]Sheet 1'!$S$85</definedName>
    <definedName name="HPus" localSheetId="3">'[6]Sheet 1'!$S$85</definedName>
    <definedName name="HPus">'[7]Sheet 1'!$S$85</definedName>
    <definedName name="Hsi" localSheetId="1">'Sheet 1'!$E$75</definedName>
    <definedName name="Hsi" localSheetId="2">'[6]Sheet 1'!$E$76</definedName>
    <definedName name="Hsi" localSheetId="3">'[6]Sheet 1'!$E$76</definedName>
    <definedName name="Hsi">'[7]Sheet 1'!$E$76</definedName>
    <definedName name="HT">#N/A</definedName>
    <definedName name="Hus" localSheetId="1">'Sheet 1'!$H$75</definedName>
    <definedName name="Hus" localSheetId="2">'[6]Sheet 1'!$H$76</definedName>
    <definedName name="Hus" localSheetId="3">'[6]Sheet 1'!$H$76</definedName>
    <definedName name="Hus">'[7]Sheet 1'!$H$76</definedName>
    <definedName name="hybrid_max_001">'[2]200-PIT-02'!#REF!</definedName>
    <definedName name="hybrid_min_001">'[2]200-PIT-02'!#REF!</definedName>
    <definedName name="hybrid_norm_001">'[2]200-PIT-02'!#REF!</definedName>
    <definedName name="HYDP1">#N/A</definedName>
    <definedName name="HYDP2">#N/A</definedName>
    <definedName name="HYDP3">#N/A</definedName>
    <definedName name="HYDP4">#N/A</definedName>
    <definedName name="HYDPR">#N/A</definedName>
    <definedName name="HYDRAULIC_POWER_MAX">#N/A</definedName>
    <definedName name="HYDRAULIC_POWER_MAX_UNIT">#N/A</definedName>
    <definedName name="HYDRAULIC_POWER_MIN">#N/A</definedName>
    <definedName name="HYDRAULIC_POWER_RATED">#N/A</definedName>
    <definedName name="hydro_acc_cri">#N/A</definedName>
    <definedName name="hydro_non">#N/A</definedName>
    <definedName name="hydro_obs">#N/A</definedName>
    <definedName name="hydro_press">#N/A</definedName>
    <definedName name="hydro_req">#N/A</definedName>
    <definedName name="Hydro_Test">[2]Connections!$M$23:$M$25</definedName>
    <definedName name="hydro_tst_std">#N/A</definedName>
    <definedName name="hydro_wit">#N/A</definedName>
    <definedName name="i">#N/A</definedName>
    <definedName name="ID">#N/A</definedName>
    <definedName name="ID_in_stand.">#REF!</definedName>
    <definedName name="ID_out_gas_st.">#REF!</definedName>
    <definedName name="ID_out_liq_st.">#REF!</definedName>
    <definedName name="idle_adapt_driver_comp">#N/A</definedName>
    <definedName name="idle_adapt_gear_comp">#N/A</definedName>
    <definedName name="imp_cert">#N/A</definedName>
    <definedName name="imp_mds">#N/A</definedName>
    <definedName name="imp_mt_between_bear">#N/A</definedName>
    <definedName name="imp_mt_overhung">#N/A</definedName>
    <definedName name="imp_rem">#N/A</definedName>
    <definedName name="imp_type">#N/A</definedName>
    <definedName name="imp_wear_cert">#N/A</definedName>
    <definedName name="imp_wear_mds">#N/A</definedName>
    <definedName name="imp_wear_rem">#N/A</definedName>
    <definedName name="imp_wear_type">#N/A</definedName>
    <definedName name="IMP0">#N/A</definedName>
    <definedName name="IMPC1D">#N/A</definedName>
    <definedName name="IMPC1U">#N/A</definedName>
    <definedName name="IMPC2D">#N/A</definedName>
    <definedName name="IMPC2U">#N/A</definedName>
    <definedName name="IMPC3D">#N/A</definedName>
    <definedName name="IMPC3U">#N/A</definedName>
    <definedName name="IMPC4D">#N/A</definedName>
    <definedName name="IMPC4U">#N/A</definedName>
    <definedName name="impel_conf_back_to_back">#N/A</definedName>
    <definedName name="impel_conf_in_line">#N/A</definedName>
    <definedName name="impell_brinnel_hard_max">#N/A</definedName>
    <definedName name="impell_brinnel_hard_min">#N/A</definedName>
    <definedName name="impell_diameters">#N/A</definedName>
    <definedName name="impell_max_head">#N/A</definedName>
    <definedName name="impell_max_head_unit">#N/A</definedName>
    <definedName name="impell_max_mach_no">#N/A</definedName>
    <definedName name="impell_max_yield_strenght">#N/A</definedName>
    <definedName name="impell_no">#N/A</definedName>
    <definedName name="impell_no1">#N/A</definedName>
    <definedName name="impell_smallest_tip_width">#N/A</definedName>
    <definedName name="impell_type">#N/A</definedName>
    <definedName name="impell_type_fabrication">#N/A</definedName>
    <definedName name="impell_vanes_ea_impeller">#N/A</definedName>
    <definedName name="impeller_material">#N/A</definedName>
    <definedName name="IMPEND">#N/A</definedName>
    <definedName name="IMPMENU">#N/A</definedName>
    <definedName name="INDP">#N/A</definedName>
    <definedName name="inlet_ansi">#N/A</definedName>
    <definedName name="inlet_axial_force">#N/A</definedName>
    <definedName name="inlet_axial_momt">#N/A</definedName>
    <definedName name="inlet_facing">#N/A</definedName>
    <definedName name="inlet_flange_mps">#N/A</definedName>
    <definedName name="inlet_horiz_force">#N/A</definedName>
    <definedName name="inlet_horiz_momt">#N/A</definedName>
    <definedName name="inlet_max_drivers_barg">#N/A</definedName>
    <definedName name="inlet_max_drivers_barg_unit">#N/A</definedName>
    <definedName name="inlet_max_drivers_c">#N/A</definedName>
    <definedName name="inlet_max_drivers_c_unit">#N/A</definedName>
    <definedName name="inlet_max_heatings_barg">#N/A</definedName>
    <definedName name="inlet_max_heatings_barg_unit">#N/A</definedName>
    <definedName name="inlet_max_heatings_c">#N/A</definedName>
    <definedName name="inlet_max_heatings_c_unit">#N/A</definedName>
    <definedName name="inlet_min_drivers_barg">#N/A</definedName>
    <definedName name="inlet_min_drivers_barg_unit">#N/A</definedName>
    <definedName name="inlet_min_drivers_c">#N/A</definedName>
    <definedName name="inlet_min_drivers_c_unit">#N/A</definedName>
    <definedName name="inlet_min_heatings_barg">#N/A</definedName>
    <definedName name="inlet_min_heatings_barg_unit">#N/A</definedName>
    <definedName name="inlet_min_heatings_c">#N/A</definedName>
    <definedName name="inlet_min_heatings_c_unit">#N/A</definedName>
    <definedName name="inlet_norm_drivers_barg">#N/A</definedName>
    <definedName name="inlet_norm_drivers_barg_unit">#N/A</definedName>
    <definedName name="inlet_norm_drivers_c">#N/A</definedName>
    <definedName name="inlet_norm_drivers_c_unit">#N/A</definedName>
    <definedName name="inlet_norm_heatings_barg">#N/A</definedName>
    <definedName name="inlet_norm_heatings_barg_unit">#N/A</definedName>
    <definedName name="inlet_norm_heatings_c">#N/A</definedName>
    <definedName name="inlet_norm_heatings_c_unit">#N/A</definedName>
    <definedName name="inlet_position">#N/A</definedName>
    <definedName name="inlet_size">#N/A</definedName>
    <definedName name="inlet_vert_force">#N/A</definedName>
    <definedName name="inlet_vert_momt">#N/A</definedName>
    <definedName name="Input_Signal">[1]Sheet3!$N$7:$N$9</definedName>
    <definedName name="ins_cert">#N/A</definedName>
    <definedName name="ins_mds">#N/A</definedName>
    <definedName name="ins_rem">#N/A</definedName>
    <definedName name="ins_type">#N/A</definedName>
    <definedName name="inst_range_uflg_max_001">'[2]200-PIT-02'!#REF!</definedName>
    <definedName name="inst_range_uflg_min_001">'[2]200-PIT-02'!#REF!</definedName>
    <definedName name="instr_air">#N/A</definedName>
    <definedName name="instr_air_max_press">#N/A</definedName>
    <definedName name="instr_air_max_press_unit">#N/A</definedName>
    <definedName name="instr_air_min_press">#N/A</definedName>
    <definedName name="instr_air_min_press_unit">#N/A</definedName>
    <definedName name="instr_air_unit">#N/A</definedName>
    <definedName name="instr_pd_flg_001">'[2]200-PIT-02'!#REF!</definedName>
    <definedName name="Int_Meter">[2]Connections!$L$23:$L$25</definedName>
    <definedName name="ItemName">#REF!</definedName>
    <definedName name="ItemNo">#REF!</definedName>
    <definedName name="jj">#REF!</definedName>
    <definedName name="JOB">#N/A</definedName>
    <definedName name="JobNo">#REF!</definedName>
    <definedName name="K">#N/A</definedName>
    <definedName name="K_b">#N/A</definedName>
    <definedName name="K_c">#N/A</definedName>
    <definedName name="K_d">#N/A</definedName>
    <definedName name="Kb">#N/A</definedName>
    <definedName name="Kc">#N/A</definedName>
    <definedName name="Kd">#N/A</definedName>
    <definedName name="Kdg">#N/A</definedName>
    <definedName name="Kds">#N/A</definedName>
    <definedName name="keyed_or_hydr_fit_driver_comp">#N/A</definedName>
    <definedName name="keyed_or_hydr_fit_gear_comp">#N/A</definedName>
    <definedName name="Kn">#N/A</definedName>
    <definedName name="Kp">#N/A</definedName>
    <definedName name="kredexp">#N/A</definedName>
    <definedName name="Ksh">#N/A</definedName>
    <definedName name="Kv">#N/A</definedName>
    <definedName name="kvalues">#N/A</definedName>
    <definedName name="Kw">#N/A</definedName>
    <definedName name="l">#N/A</definedName>
    <definedName name="L2si" localSheetId="1">'Sheet 1'!$E$83</definedName>
    <definedName name="L2si" localSheetId="2">'[6]Sheet 1'!$E$84</definedName>
    <definedName name="L2si" localSheetId="3">'[6]Sheet 1'!$E$84</definedName>
    <definedName name="L2si">'[7]Sheet 1'!$E$84</definedName>
    <definedName name="L2us" localSheetId="1">'Sheet 1'!$H$83</definedName>
    <definedName name="L2us" localSheetId="2">'[6]Sheet 1'!$H$84</definedName>
    <definedName name="L2us" localSheetId="3">'[6]Sheet 1'!$H$84</definedName>
    <definedName name="L2us">'[7]Sheet 1'!$H$84</definedName>
    <definedName name="labyrinths_bal_piston_type">#N/A</definedName>
    <definedName name="labyrinths_interstg_type">#N/A</definedName>
    <definedName name="labyrinths_material_bal_pist">#N/A</definedName>
    <definedName name="labyrinths_material_interstg">#N/A</definedName>
    <definedName name="LastCellInColA">[5]Sheet1!#REF!</definedName>
    <definedName name="lastrevision">#N/A</definedName>
    <definedName name="lat_critic_speed_basis">#N/A</definedName>
    <definedName name="lat_critic_speed_first">#N/A</definedName>
    <definedName name="lat_critic_speed_first_damped">#N/A</definedName>
    <definedName name="lat_critic_speed_first_mode">#N/A</definedName>
    <definedName name="lat_critic_speed_first_undamped">#N/A</definedName>
    <definedName name="lat_critic_speed_first_undamped_unit">#N/A</definedName>
    <definedName name="lat_critic_speed_fourth">#N/A</definedName>
    <definedName name="lat_critic_speed_fourth_damped">#N/A</definedName>
    <definedName name="lat_critic_speed_fourth_mode">#N/A</definedName>
    <definedName name="lat_critic_speed_fourth_undamped">#N/A</definedName>
    <definedName name="lat_critic_speed_fourth_undamped_unit">#N/A</definedName>
    <definedName name="lat_critic_speed_second">#N/A</definedName>
    <definedName name="lat_critic_speed_second_damped">#N/A</definedName>
    <definedName name="lat_critic_speed_second_mode">#N/A</definedName>
    <definedName name="lat_critic_speed_second_undamped">#N/A</definedName>
    <definedName name="lat_critic_speed_second_undamped_unit">#N/A</definedName>
    <definedName name="lat_critic_speed_third">#N/A</definedName>
    <definedName name="lat_critic_speed_third_damped">#N/A</definedName>
    <definedName name="lat_critic_speed_third_mode">#N/A</definedName>
    <definedName name="lat_critic_speed_third_undamped">#N/A</definedName>
    <definedName name="lat_critic_speed_third_undamped_unit">#N/A</definedName>
    <definedName name="ld">#N/A</definedName>
    <definedName name="Length">#REF!</definedName>
    <definedName name="length_units">[3]DWTables!$Z$10:$Z$21</definedName>
    <definedName name="lens_material">[3]Connections!$AH$23:$AH$24</definedName>
    <definedName name="letra_orificio">#N/A</definedName>
    <definedName name="LHV">#N/A</definedName>
    <definedName name="lim_end_float_red_driver_comp">#N/A</definedName>
    <definedName name="lim_end_float_red_gear_comp">#N/A</definedName>
    <definedName name="lim_inf_de_inflam">#N/A</definedName>
    <definedName name="lim_inf_inflam">#N/A</definedName>
    <definedName name="line_cmpnt_id_001">'[2]200-PIT-02'!#REF!</definedName>
    <definedName name="line_i_d_001">'[2]200-PIT-02'!#REF!</definedName>
    <definedName name="LINE_ID">#N/A</definedName>
    <definedName name="line_id_001">#REF!</definedName>
    <definedName name="line_num_001">#REF!</definedName>
    <definedName name="line_sched_001">'[2]200-PIT-02'!#REF!</definedName>
    <definedName name="line_size_001">'[2]200-PIT-02'!#REF!</definedName>
    <definedName name="line_uom_001">'[2]200-PIT-02'!#REF!</definedName>
    <definedName name="linear_type_id_001">'[2]200-PIT-02'!#REF!</definedName>
    <definedName name="LIQR">#N/A</definedName>
    <definedName name="liquid_compres_calc_flg_001">'[2]200-PIT-02'!#REF!</definedName>
    <definedName name="list">#N/A</definedName>
    <definedName name="ListTags">[2]Calc!$F$1</definedName>
    <definedName name="LLA">#REF!</definedName>
    <definedName name="LLL">#REF!</definedName>
    <definedName name="lo_console_height">#N/A</definedName>
    <definedName name="lo_console_length">#N/A</definedName>
    <definedName name="lo_console_width">#N/A</definedName>
    <definedName name="load_watt_001">'[2]200-PIT-02'!#REF!</definedName>
    <definedName name="locate_grade">#N/A</definedName>
    <definedName name="locate_haz_area_zone">#N/A</definedName>
    <definedName name="locate_haz_area_zone_gas">#N/A</definedName>
    <definedName name="locate_haz_area_zone_temp">#N/A</definedName>
    <definedName name="locate_heated">#N/A</definedName>
    <definedName name="locate_in_out_door">#N/A</definedName>
    <definedName name="locate_in_out_door_control">#N/A</definedName>
    <definedName name="locate_indoor">#N/A</definedName>
    <definedName name="locate_mezzanine">#N/A</definedName>
    <definedName name="locate_outdoor">#N/A</definedName>
    <definedName name="locate_partial_sides">#N/A</definedName>
    <definedName name="locate_tropic_req">#N/A</definedName>
    <definedName name="locate_under_roof">#N/A</definedName>
    <definedName name="locate_unheated">#N/A</definedName>
    <definedName name="locate_winter_req">#N/A</definedName>
    <definedName name="locate_with_roof_no_roof">#N/A</definedName>
    <definedName name="location">[3]Connections!$C$111:$C$128</definedName>
    <definedName name="logo_001">'[2]200-PIT-02'!#REF!</definedName>
    <definedName name="longitud_llama">#N/A</definedName>
    <definedName name="Lsi" localSheetId="1">'Sheet 1'!$E$77</definedName>
    <definedName name="Lsi" localSheetId="2">'[6]Sheet 1'!$E$78</definedName>
    <definedName name="Lsi" localSheetId="3">'[6]Sheet 1'!$E$78</definedName>
    <definedName name="Lsi">'[7]Sheet 1'!$E$78</definedName>
    <definedName name="lub_oil_inlet_no">#N/A</definedName>
    <definedName name="lub_oil_inlet_size">#N/A</definedName>
    <definedName name="lub_oil_inlet_type">#N/A</definedName>
    <definedName name="lub_oil_outlet_no">#N/A</definedName>
    <definedName name="lub_oil_outlet_size">#N/A</definedName>
    <definedName name="lub_oil_outlet_type">#N/A</definedName>
    <definedName name="lub_type_clo">#N/A</definedName>
    <definedName name="lub_type_flinger">#N/A</definedName>
    <definedName name="lub_type_flood">#N/A</definedName>
    <definedName name="lub_type_oilmist">#N/A</definedName>
    <definedName name="lub_type_pressure">#N/A</definedName>
    <definedName name="lub_type_ringoil">#N/A</definedName>
    <definedName name="lubr_driver_comp">#N/A</definedName>
    <definedName name="lubr_gear_comp">#N/A</definedName>
    <definedName name="Lus" localSheetId="1">'Sheet 1'!$H$77</definedName>
    <definedName name="Lus" localSheetId="2">'[6]Sheet 1'!$H$78</definedName>
    <definedName name="Lus" localSheetId="3">'[6]Sheet 1'!$H$78</definedName>
    <definedName name="Lus">'[7]Sheet 1'!$H$78</definedName>
    <definedName name="m" localSheetId="1">'[10] Sheet 2'!$H$89</definedName>
    <definedName name="m" localSheetId="2">'[10] Sheet 2'!$H$89</definedName>
    <definedName name="m" localSheetId="3">'[10] Sheet 2'!$H$89</definedName>
    <definedName name="m">#N/A</definedName>
    <definedName name="M_Brackets">[2]Connections!$O$23:$O$25</definedName>
    <definedName name="MACRO">#N/A</definedName>
    <definedName name="MACROS">#N/A</definedName>
    <definedName name="make_driver_comp">#N/A</definedName>
    <definedName name="make_gear_comp">#N/A</definedName>
    <definedName name="manu_driv_manu">#N/A</definedName>
    <definedName name="manu_pump_manu">#N/A</definedName>
    <definedName name="manu_purchaser">#N/A</definedName>
    <definedName name="Manufacturer">[2]DWTables!$C$12:$C$22</definedName>
    <definedName name="MARGDP1">#N/A</definedName>
    <definedName name="MARGDP2">#N/A</definedName>
    <definedName name="MARGDP3">#N/A</definedName>
    <definedName name="MARGDP4">#N/A</definedName>
    <definedName name="MARGDPR">#N/A</definedName>
    <definedName name="MARGIN1">#N/A</definedName>
    <definedName name="MARGIN2">#N/A</definedName>
    <definedName name="MARGIN3">#N/A</definedName>
    <definedName name="MARGIN4">#N/A</definedName>
    <definedName name="MARGINR">#N/A</definedName>
    <definedName name="master_cmpnt_id_001">'[2]200-PIT-02'!#REF!</definedName>
    <definedName name="max_allow_diaph_bar">#N/A</definedName>
    <definedName name="max_allow_diaph_dp">#N/A</definedName>
    <definedName name="max_casing_capasity">#N/A</definedName>
    <definedName name="max_cont">#N/A</definedName>
    <definedName name="max_design_press">#N/A</definedName>
    <definedName name="max_design_press_unit">#N/A</definedName>
    <definedName name="max_dry_bulb">#N/A</definedName>
    <definedName name="max_flow">#N/A</definedName>
    <definedName name="max_flow_unit">#N/A</definedName>
    <definedName name="max_flujo">#N/A</definedName>
    <definedName name="max_head">#N/A</definedName>
    <definedName name="max_kw">#N/A</definedName>
    <definedName name="max_liq_velo">#N/A</definedName>
    <definedName name="max_liq_velo_unit">#N/A</definedName>
    <definedName name="max_no_impellers">#N/A</definedName>
    <definedName name="max_opp_temp">#N/A</definedName>
    <definedName name="max_opp_temp_unit">#N/A</definedName>
    <definedName name="max_press_15c">#N/A</definedName>
    <definedName name="max_press_pt">#N/A</definedName>
    <definedName name="Max_roV2">[9]calcul!#REF!</definedName>
    <definedName name="max_tip_speed_at_max_cont_speed">#N/A</definedName>
    <definedName name="max_tip_speed_at_rated_speed">#N/A</definedName>
    <definedName name="max_wet_bulb">#N/A</definedName>
    <definedName name="max_work_press">#N/A</definedName>
    <definedName name="max_work_press_unit">#N/A</definedName>
    <definedName name="MAXDNP">#N/A</definedName>
    <definedName name="MAXDNT">#N/A</definedName>
    <definedName name="MAXSP1">#N/A</definedName>
    <definedName name="MAXSP2">#N/A</definedName>
    <definedName name="MAXSP3">#N/A</definedName>
    <definedName name="MAXSP4">#N/A</definedName>
    <definedName name="MAXSPR">#N/A</definedName>
    <definedName name="MAXUPP">#N/A</definedName>
    <definedName name="MAXUPT">#N/A</definedName>
    <definedName name="mech_obs">#N/A</definedName>
    <definedName name="mech_req">#N/A</definedName>
    <definedName name="mech_seal_dim_std">#N/A</definedName>
    <definedName name="mech_seal_gland_mat">#N/A</definedName>
    <definedName name="mech_seal_manufac">#N/A</definedName>
    <definedName name="mech_seal_manufac_code">#N/A</definedName>
    <definedName name="mech_seal_model">#N/A</definedName>
    <definedName name="mech_spare_rotor_obs">#N/A</definedName>
    <definedName name="mech_spare_rotor_req">#N/A</definedName>
    <definedName name="mech_spare_rotor_wit">#N/A</definedName>
    <definedName name="mech_wit">#N/A</definedName>
    <definedName name="MENU1">#N/A</definedName>
    <definedName name="mer">#N/A</definedName>
    <definedName name="METDP1">#N/A</definedName>
    <definedName name="METDP2">#N/A</definedName>
    <definedName name="METDP3">#N/A</definedName>
    <definedName name="METDP4">#N/A</definedName>
    <definedName name="METDPR">#N/A</definedName>
    <definedName name="min_dry_bulb">#N/A</definedName>
    <definedName name="min_flow">#N/A</definedName>
    <definedName name="min_flow_unit">#N/A</definedName>
    <definedName name="min_opp_temp">#N/A</definedName>
    <definedName name="min_sub_req">#N/A</definedName>
    <definedName name="min_sub_req_unit">#N/A</definedName>
    <definedName name="min_wet_bulb">#N/A</definedName>
    <definedName name="MINDNT">#N/A</definedName>
    <definedName name="MINUPT">#N/A</definedName>
    <definedName name="misc_optical_align_flats">#N/A</definedName>
    <definedName name="misc_prov_water_wash">#N/A</definedName>
    <definedName name="misc_rec_str_run_pipe">#N/A</definedName>
    <definedName name="misc_torsion_analys_rep_req">#N/A</definedName>
    <definedName name="misc_vendors_review_comment">#N/A</definedName>
    <definedName name="MISDP1">#N/A</definedName>
    <definedName name="MISDP2">#N/A</definedName>
    <definedName name="MISDP3">#N/A</definedName>
    <definedName name="MISDP4">#N/A</definedName>
    <definedName name="MISDPR">#N/A</definedName>
    <definedName name="Ml">#REF!</definedName>
    <definedName name="model_driver_comp">#N/A</definedName>
    <definedName name="model_gear_comp">#N/A</definedName>
    <definedName name="mole_wt">#N/A</definedName>
    <definedName name="moment_inertia">#N/A</definedName>
    <definedName name="monit_enclosure">#N/A</definedName>
    <definedName name="monit_locate">#N/A</definedName>
    <definedName name="monit_mfr">#N/A</definedName>
    <definedName name="monit_model">#N/A</definedName>
    <definedName name="monit_supply">#N/A</definedName>
    <definedName name="motor_mount">#N/A</definedName>
    <definedName name="motor_prov">#N/A</definedName>
    <definedName name="Mounting">[2]Connections!$D$23:$D$26</definedName>
    <definedName name="movement_material">[3]Connections!$M$23:$M$24</definedName>
    <definedName name="mt_cplg_driver_comp">#N/A</definedName>
    <definedName name="mt_cplg_gear_comp">#N/A</definedName>
    <definedName name="mt_plate_base">#N/A</definedName>
    <definedName name="mt_plate_heavy_duty">#N/A</definedName>
    <definedName name="mt_plate_skid">#N/A</definedName>
    <definedName name="mt_plate_sole">#N/A</definedName>
    <definedName name="mt_plate_standard">#N/A</definedName>
    <definedName name="Mv">#REF!</definedName>
    <definedName name="MW">#N/A</definedName>
    <definedName name="n">#N/A</definedName>
    <definedName name="N8si" localSheetId="1">'Sheet 1'!$O$83</definedName>
    <definedName name="N8si">'[7]Sheet 1'!$O$84</definedName>
    <definedName name="N8us" localSheetId="1">'Sheet 1'!$S$83</definedName>
    <definedName name="N8us">'[7]Sheet 1'!$S$84</definedName>
    <definedName name="NETP1">#N/A</definedName>
    <definedName name="NETP2">#N/A</definedName>
    <definedName name="NETP3">#N/A</definedName>
    <definedName name="NETP4">#N/A</definedName>
    <definedName name="NETPR">#N/A</definedName>
    <definedName name="new">#N/A</definedName>
    <definedName name="NLL">#REF!</definedName>
    <definedName name="no_at_shaft_bearing">#N/A</definedName>
    <definedName name="no_de_Mach">#N/A</definedName>
    <definedName name="no_motor_req">#N/A</definedName>
    <definedName name="NO_STAGES">#N/A</definedName>
    <definedName name="no_turbine_req">#N/A</definedName>
    <definedName name="noice_spec_accoustic_no">#N/A</definedName>
    <definedName name="noice_spec_accoustic_yes">#N/A</definedName>
    <definedName name="noice_spec_applic_environment">#N/A</definedName>
    <definedName name="noice_spec_applic_machine">#N/A</definedName>
    <definedName name="noice_spec_environ_spec">#N/A</definedName>
    <definedName name="noice_spec_mach_spec">#N/A</definedName>
    <definedName name="noise_level_test_obs">#N/A</definedName>
    <definedName name="noise_level_test_req">#N/A</definedName>
    <definedName name="noise_level_test_wit">#N/A</definedName>
    <definedName name="NOL">#REF!</definedName>
    <definedName name="Nominal_Size">#N/A</definedName>
    <definedName name="normal_dry_bulb">#N/A</definedName>
    <definedName name="normal_wet_bulb">#N/A</definedName>
    <definedName name="NOTE">#N/A</definedName>
    <definedName name="Note_field_10">#N/A</definedName>
    <definedName name="note_field_2">#N/A</definedName>
    <definedName name="note_field_3">#N/A</definedName>
    <definedName name="note_field_4">#N/A</definedName>
    <definedName name="note_field_5">#N/A</definedName>
    <definedName name="Note_field_6">#N/A</definedName>
    <definedName name="Note_field_7">#N/A</definedName>
    <definedName name="Note_field_8">#N/A</definedName>
    <definedName name="Note_field_9">#N/A</definedName>
    <definedName name="note_note">#REF!</definedName>
    <definedName name="NOTE0">#N/A</definedName>
    <definedName name="NOTE1">#N/A</definedName>
    <definedName name="NOTE4">#N/A</definedName>
    <definedName name="note5">#N/A</definedName>
    <definedName name="notepage1">#N/A</definedName>
    <definedName name="notepage2">#N/A</definedName>
    <definedName name="NOTES">#N/A</definedName>
    <definedName name="NOTES1" hidden="1">{#N/A,#N/A,TRUE,"LDLST";#N/A,#N/A,TRUE,"LDLST (2)"}</definedName>
    <definedName name="NOTESPC">#N/A</definedName>
    <definedName name="npsh_acc_cri">#N/A</definedName>
    <definedName name="npsh_non">#N/A</definedName>
    <definedName name="npsh_obs">#N/A</definedName>
    <definedName name="NPSH_REQUIRED">#N/A</definedName>
    <definedName name="npsh_tst_std">#N/A</definedName>
    <definedName name="npsh_wit">#N/A</definedName>
    <definedName name="NPSH1si" localSheetId="1">'Sheet 1'!$O$89</definedName>
    <definedName name="NPSH1si">#REF!</definedName>
    <definedName name="NPSH1us" localSheetId="1">'Sheet 1'!$S$89</definedName>
    <definedName name="NPSH1us">#REF!</definedName>
    <definedName name="NPSH2si" localSheetId="1">'Sheet 1'!$O$90</definedName>
    <definedName name="NPSH2si">#REF!</definedName>
    <definedName name="NPSH2us" localSheetId="1">'Sheet 1'!$S$90</definedName>
    <definedName name="NPSH2us">#REF!</definedName>
    <definedName name="NPSHAV1">#N/A</definedName>
    <definedName name="NPSHAV2">#N/A</definedName>
    <definedName name="NPSHAV3">#N/A</definedName>
    <definedName name="NPSHAV4">#N/A</definedName>
    <definedName name="NPSHAVR">#N/A</definedName>
    <definedName name="NTMENU">#N/A</definedName>
    <definedName name="number">#N/A</definedName>
    <definedName name="number_of_phases_id_001">'[2]200-PIT-02'!#REF!</definedName>
    <definedName name="nuts_ext_cert">#N/A</definedName>
    <definedName name="nuts_ext_mds">#N/A</definedName>
    <definedName name="nuts_ext_rem">#N/A</definedName>
    <definedName name="nuts_ext_type">#N/A</definedName>
    <definedName name="nuts_int_cert">#N/A</definedName>
    <definedName name="nuts_int_mds">#N/A</definedName>
    <definedName name="nuts_int_rem">#N/A</definedName>
    <definedName name="nuts_int_type">#N/A</definedName>
    <definedName name="ODPR">#N/A</definedName>
    <definedName name="OEOC">#N/A</definedName>
    <definedName name="omega">#N/A</definedName>
    <definedName name="operating_mode_id_001">'[2]200-PIT-02'!#REF!</definedName>
    <definedName name="orificio_selec">#N/A</definedName>
    <definedName name="Oring_Mat">[2]Connections!$I$23:$I$25</definedName>
    <definedName name="oscill_demodul_mfr">#N/A</definedName>
    <definedName name="oscill_demodul_model">#N/A</definedName>
    <definedName name="oscill_demodul_supply">#N/A</definedName>
    <definedName name="oscill_detect_mfr">#N/A</definedName>
    <definedName name="oscill_detect_model">#N/A</definedName>
    <definedName name="oscill_detect_supply">#N/A</definedName>
    <definedName name="Other_Actuator">[1]Sheet3!$M$7:$M$10</definedName>
    <definedName name="other_type_analysis">#N/A</definedName>
    <definedName name="OUTDP">#N/A</definedName>
    <definedName name="Output">[2]Connections!$E$23:$E$27</definedName>
    <definedName name="overall_size">#N/A</definedName>
    <definedName name="overpressure">#N/A</definedName>
    <definedName name="P">#REF!</definedName>
    <definedName name="P_0">#N/A</definedName>
    <definedName name="P_a">#N/A</definedName>
    <definedName name="P_ajuste">#N/A</definedName>
    <definedName name="P_alivio">#N/A</definedName>
    <definedName name="P_c">#N/A</definedName>
    <definedName name="P_relief">#N/A</definedName>
    <definedName name="p_set">#N/A</definedName>
    <definedName name="P1g">#N/A</definedName>
    <definedName name="P1gg">#N/A</definedName>
    <definedName name="P1l">#N/A</definedName>
    <definedName name="P1lg">#N/A</definedName>
    <definedName name="P1s">#N/A</definedName>
    <definedName name="P1sg">#N/A</definedName>
    <definedName name="P2g">#N/A</definedName>
    <definedName name="P2l">#N/A</definedName>
    <definedName name="pack_inj_req_barg">#N/A</definedName>
    <definedName name="pack_inj_req_barg_unit">#N/A</definedName>
    <definedName name="pack_inj_req_m3h">#N/A</definedName>
    <definedName name="pack_inj_req_m3h_unit">#N/A</definedName>
    <definedName name="packing_manufac">#N/A</definedName>
    <definedName name="packing_rings">#N/A</definedName>
    <definedName name="PACKING_TYPE">#N/A</definedName>
    <definedName name="page_001">'[2]200-PIT-02'!#REF!</definedName>
    <definedName name="PAGE1">#N/A</definedName>
    <definedName name="PAGE2">#N/A</definedName>
    <definedName name="PAGE3">#N/A</definedName>
    <definedName name="PAGE4">#N/A</definedName>
    <definedName name="pageof_001">'[2]200-PIT-02'!#REF!</definedName>
    <definedName name="paint_manuf_std">#N/A</definedName>
    <definedName name="paint_other">#N/A</definedName>
    <definedName name="Paliviof">#N/A</definedName>
    <definedName name="panel_id_001">'[2]200-PIT-02'!#REF!</definedName>
    <definedName name="PATM">#N/A</definedName>
    <definedName name="pays_list">#N/A</definedName>
    <definedName name="Pbg">#N/A</definedName>
    <definedName name="Pbl">#N/A</definedName>
    <definedName name="PCALCR">#N/A</definedName>
    <definedName name="Pcf">#N/A</definedName>
    <definedName name="Pcg">#N/A</definedName>
    <definedName name="Pcl">#N/A</definedName>
    <definedName name="pcon">#N/A</definedName>
    <definedName name="pd_angle_of_repose_001">'[2]200-PIT-02'!#REF!</definedName>
    <definedName name="pd_api_calc_type_001">'[2]200-PIT-02'!#REF!</definedName>
    <definedName name="pd_api_degree_max_001">'[2]200-PIT-02'!#REF!</definedName>
    <definedName name="pd_api_degree_min_001">'[2]200-PIT-02'!#REF!</definedName>
    <definedName name="pd_api_degree_nor_001">'[2]200-PIT-02'!#REF!</definedName>
    <definedName name="pd_api_group_id_001">'[2]200-PIT-02'!#REF!</definedName>
    <definedName name="pd_bubble_pt_max_001">'[2]200-PIT-02'!#REF!</definedName>
    <definedName name="pd_bubble_pt_min_001">'[2]200-PIT-02'!#REF!</definedName>
    <definedName name="pd_bubble_pt_nor_001">'[2]200-PIT-02'!#REF!</definedName>
    <definedName name="pd_bubble_pt_uid_001">'[2]200-PIT-02'!#REF!</definedName>
    <definedName name="pd_build_tend_001">'[2]200-PIT-02'!#REF!</definedName>
    <definedName name="pd_calculated_001">'[2]200-PIT-02'!#REF!</definedName>
    <definedName name="pd_chim_abstr_num_001">'[2]200-PIT-02'!#REF!</definedName>
    <definedName name="pd_coagulat_001">'[2]200-PIT-02'!#REF!</definedName>
    <definedName name="pd_colored_001">'[2]200-PIT-02'!#REF!</definedName>
    <definedName name="pd_compres_base_001">'[2]200-PIT-02'!#REF!</definedName>
    <definedName name="pd_compres_flow_max">#REF!</definedName>
    <definedName name="pd_compres_flow_max_001">'[2]200-PIT-02'!#REF!</definedName>
    <definedName name="pd_compres_flow_min">#REF!</definedName>
    <definedName name="pd_compres_flow_min_001">'[2]200-PIT-02'!#REF!</definedName>
    <definedName name="pd_compres_flow_nor">#REF!</definedName>
    <definedName name="pd_compres_flow_nor_001">'[2]200-PIT-02'!#REF!</definedName>
    <definedName name="pd_conduct_resist_flg_001">'[2]200-PIT-02'!#REF!</definedName>
    <definedName name="pd_conductivity_max_001">'[2]200-PIT-02'!#REF!</definedName>
    <definedName name="pd_conductivity_min_001">'[2]200-PIT-02'!#REF!</definedName>
    <definedName name="pd_conductivity_nor_001">'[2]200-PIT-02'!#REF!</definedName>
    <definedName name="pd_conductivity_uid_001">'[2]200-PIT-02'!#REF!</definedName>
    <definedName name="pd_contain_parts_001">'[2]200-PIT-02'!#REF!</definedName>
    <definedName name="pd_corrosive_001">'[2]200-PIT-02'!#REF!</definedName>
    <definedName name="pd_cp_cv_max_001">'[2]200-PIT-02'!#REF!</definedName>
    <definedName name="pd_cp_cv_min_001">'[2]200-PIT-02'!#REF!</definedName>
    <definedName name="pd_cp_cv_nor_001">'[2]200-PIT-02'!#REF!</definedName>
    <definedName name="pd_critic_press_001">'[2]200-PIT-02'!#REF!</definedName>
    <definedName name="pd_critic_press_uflg_001">'[2]200-PIT-02'!#REF!</definedName>
    <definedName name="pd_critic_press_uid_001">'[2]200-PIT-02'!#REF!</definedName>
    <definedName name="pd_dens_at_bas_uid_001">'[2]200-PIT-02'!#REF!</definedName>
    <definedName name="pd_dens_at_base_001">'[2]200-PIT-02'!#REF!</definedName>
    <definedName name="pd_dens_comp_base_flg_001">'[2]200-PIT-02'!#REF!</definedName>
    <definedName name="pd_dens_grav_base_flg_001">'[2]200-PIT-02'!#REF!</definedName>
    <definedName name="pd_dens_grav_flg_001">'[2]200-PIT-02'!#REF!</definedName>
    <definedName name="pd_dens_max">#REF!</definedName>
    <definedName name="pd_dens_max_001">'[2]200-PIT-02'!#REF!</definedName>
    <definedName name="pd_dens_min">#REF!</definedName>
    <definedName name="pd_dens_min_001">'[2]200-PIT-02'!#REF!</definedName>
    <definedName name="pd_dens_nor">#REF!</definedName>
    <definedName name="pd_dens_nor_001">'[2]200-PIT-02'!#REF!</definedName>
    <definedName name="pd_dens_ref_001">'[2]200-PIT-02'!#REF!</definedName>
    <definedName name="pd_dens_ref_uid_001">'[2]200-PIT-02'!#REF!</definedName>
    <definedName name="pd_dens_uid">#REF!</definedName>
    <definedName name="pd_dens_uid_001">'[2]200-PIT-02'!#REF!</definedName>
    <definedName name="pd_design_temp_max">#REF!</definedName>
    <definedName name="pd_design_temp_max_001">'[2]200-PIT-02'!#REF!</definedName>
    <definedName name="pd_design_temp_min_001">'[2]200-PIT-02'!#REF!</definedName>
    <definedName name="pd_design_temp_uid">#REF!</definedName>
    <definedName name="pd_design_temp_uid_001">'[2]200-PIT-02'!#REF!</definedName>
    <definedName name="pd_dew_pt_max_001">'[2]200-PIT-02'!#REF!</definedName>
    <definedName name="pd_dew_pt_min_001">'[2]200-PIT-02'!#REF!</definedName>
    <definedName name="pd_dew_pt_nor_001">'[2]200-PIT-02'!#REF!</definedName>
    <definedName name="pd_dew_pt_uid_001">'[2]200-PIT-02'!#REF!</definedName>
    <definedName name="pd_erosive_001">'[2]200-PIT-02'!#REF!</definedName>
    <definedName name="pd_flow_add_flag_001">'[2]200-PIT-02'!#REF!</definedName>
    <definedName name="pd_flow_alarm_flag_001">'[2]200-PIT-02'!#REF!</definedName>
    <definedName name="pd_flow_flag_001">'[2]200-PIT-02'!#REF!</definedName>
    <definedName name="pd_flow_max_001">'[2]200-PIT-02'!#REF!</definedName>
    <definedName name="pd_flow_min_001">'[2]200-PIT-02'!#REF!</definedName>
    <definedName name="pd_flow_nor_001">'[2]200-PIT-02'!#REF!</definedName>
    <definedName name="pd_flow_uflg_001">'[2]200-PIT-02'!#REF!</definedName>
    <definedName name="pd_flow_uid_001">'[2]200-PIT-02'!#REF!</definedName>
    <definedName name="pd_fluid_phase_001">'[2]200-PIT-02'!#REF!</definedName>
    <definedName name="pd_fluid_stat_001">'[2]200-PIT-02'!#REF!</definedName>
    <definedName name="pd_gas_comp_dens_flg_001">'[2]200-PIT-02'!#REF!</definedName>
    <definedName name="pd_gas_mm_grav_flg_001">'[2]200-PIT-02'!#REF!</definedName>
    <definedName name="pd_gen_id_001">'[2]200-PIT-02'!#REF!</definedName>
    <definedName name="pd_heat_max_001">'[2]200-PIT-02'!#REF!</definedName>
    <definedName name="pd_heat_min_001">'[2]200-PIT-02'!#REF!</definedName>
    <definedName name="pd_heat_nor_001">'[2]200-PIT-02'!#REF!</definedName>
    <definedName name="pd_heat_uid_001">'[2]200-PIT-02'!#REF!</definedName>
    <definedName name="pd_isize_phase_001">'[2]200-PIT-02'!#REF!</definedName>
    <definedName name="pd_latent_heat_max_001">'[2]200-PIT-02'!#REF!</definedName>
    <definedName name="pd_latent_heat_min_001">'[2]200-PIT-02'!#REF!</definedName>
    <definedName name="pd_latent_heat_nor_001">'[2]200-PIT-02'!#REF!</definedName>
    <definedName name="pd_latent_heat_uid_001">'[2]200-PIT-02'!#REF!</definedName>
    <definedName name="pd_line_eq_flg_001">'[2]200-PIT-02'!#REF!</definedName>
    <definedName name="pd_molecular_mass">#REF!</definedName>
    <definedName name="pd_molecular_mass_001">'[2]200-PIT-02'!#REF!</definedName>
    <definedName name="pd_note_001">'[2]200-PIT-02'!#REF!</definedName>
    <definedName name="pd_oxidizing_001">'[2]200-PIT-02'!#REF!</definedName>
    <definedName name="pd_p_alarm_high_001">'[2]200-PIT-02'!#REF!</definedName>
    <definedName name="pd_p_alarm_high_high_001">'[2]200-PIT-02'!#REF!</definedName>
    <definedName name="pd_p_alarm_high_high_high_001">'[2]200-PIT-02'!#REF!</definedName>
    <definedName name="pd_p_alarm_low_001">'[2]200-PIT-02'!#REF!</definedName>
    <definedName name="pd_p_alarm_low_low_001">'[2]200-PIT-02'!#REF!</definedName>
    <definedName name="pd_p_alarm_low_low_low_001">'[2]200-PIT-02'!#REF!</definedName>
    <definedName name="pd_p_cntrl_pnt_max_001">'[2]200-PIT-02'!#REF!</definedName>
    <definedName name="pd_p_cntrl_pnt_min_001">'[2]200-PIT-02'!#REF!</definedName>
    <definedName name="pd_p_cntrl_pnt_nor_001">'[2]200-PIT-02'!#REF!</definedName>
    <definedName name="pd_p_cntrl_pnt_uid_001">'[2]200-PIT-02'!#REF!</definedName>
    <definedName name="pd_p_dif_press_uid_001">'[2]200-PIT-02'!#REF!</definedName>
    <definedName name="pd_p_dif_range_uid_001">'[2]200-PIT-02'!#REF!</definedName>
    <definedName name="pd_p_dif_trip_alarm_uid_001">'[2]200-PIT-02'!#REF!</definedName>
    <definedName name="pd_p_kind_of_pressure_001">'[2]200-PIT-02'!#REF!</definedName>
    <definedName name="pd_p_range_max_001">'[2]200-PIT-02'!#REF!</definedName>
    <definedName name="pd_p_range_min_001">'[2]200-PIT-02'!#REF!</definedName>
    <definedName name="pd_p_range_nor_001">'[2]200-PIT-02'!#REF!</definedName>
    <definedName name="pd_p_range_uflg_001">'[2]200-PIT-02'!#REF!</definedName>
    <definedName name="pd_p_range_uid_001">'[2]200-PIT-02'!#REF!</definedName>
    <definedName name="pd_p_trac_jacet_001">'[2]200-PIT-02'!#REF!</definedName>
    <definedName name="pd_p_trip_alarm_uflg_001">'[2]200-PIT-02'!#REF!</definedName>
    <definedName name="pd_p_trip_alarm_uid_001">'[2]200-PIT-02'!#REF!</definedName>
    <definedName name="pd_p_trip_high_001">'[2]200-PIT-02'!#REF!</definedName>
    <definedName name="pd_p_trip_high_high_001">'[2]200-PIT-02'!#REF!</definedName>
    <definedName name="pd_p_trip_high_high_high_001">'[2]200-PIT-02'!#REF!</definedName>
    <definedName name="pd_p_trip_low_001">'[2]200-PIT-02'!#REF!</definedName>
    <definedName name="pd_p_trip_low_low_001">'[2]200-PIT-02'!#REF!</definedName>
    <definedName name="pd_p_trip_low_low_low_001">'[2]200-PIT-02'!#REF!</definedName>
    <definedName name="pd_p_valvtend_001">'[2]200-PIT-02'!#REF!</definedName>
    <definedName name="pd_p_view_dif_pressure_flag_001">'[2]200-PIT-02'!#REF!</definedName>
    <definedName name="pd_p_view_dif_range_flag_001">'[2]200-PIT-02'!#REF!</definedName>
    <definedName name="pd_p_view_dif_trip_alarm_flag_001">'[2]200-PIT-02'!#REF!</definedName>
    <definedName name="pd_ph_orp_max_001">'[2]200-PIT-02'!#REF!</definedName>
    <definedName name="pd_ph_orp_min_001">'[2]200-PIT-02'!#REF!</definedName>
    <definedName name="pd_ph_orp_nor_001">'[2]200-PIT-02'!#REF!</definedName>
    <definedName name="pd_ph_orp_uid_001">'[2]200-PIT-02'!#REF!</definedName>
    <definedName name="pd_press_base_001">'[2]200-PIT-02'!#REF!</definedName>
    <definedName name="pd_press_base_uid_001">'[2]200-PIT-02'!#REF!</definedName>
    <definedName name="pd_press_des">#REF!</definedName>
    <definedName name="pd_press_des_001">'[2]200-PIT-02'!#REF!</definedName>
    <definedName name="pd_press_des_min_001">'[2]200-PIT-02'!#REF!</definedName>
    <definedName name="pd_press_des_min_uflg_001">'[2]200-PIT-02'!#REF!</definedName>
    <definedName name="pd_press_des_min_uid_001">'[2]200-PIT-02'!#REF!</definedName>
    <definedName name="pd_press_des_uflg">#REF!</definedName>
    <definedName name="pd_press_des_uflg_001">'[2]200-PIT-02'!#REF!</definedName>
    <definedName name="pd_press_des_uid_001">'[2]200-PIT-02'!#REF!</definedName>
    <definedName name="pd_press_drp_max_001">'[2]200-PIT-02'!#REF!</definedName>
    <definedName name="pd_press_drp_min_001">'[2]200-PIT-02'!#REF!</definedName>
    <definedName name="pd_press_drp_nor_001">'[2]200-PIT-02'!#REF!</definedName>
    <definedName name="pd_press_drp_uid_001">'[2]200-PIT-02'!#REF!</definedName>
    <definedName name="pd_press_min">#REF!</definedName>
    <definedName name="pd_press_min_001">'[2]200-PIT-02'!#REF!</definedName>
    <definedName name="pd_press_uflg_001">#REF!</definedName>
    <definedName name="pd_press_uid_001">#REF!</definedName>
    <definedName name="pd_pulsation_001">'[2]200-PIT-02'!#REF!</definedName>
    <definedName name="pd_resistivity_max_001">'[2]200-PIT-02'!#REF!</definedName>
    <definedName name="pd_resistivity_min_001">'[2]200-PIT-02'!#REF!</definedName>
    <definedName name="pd_resistivity_nor_001">'[2]200-PIT-02'!#REF!</definedName>
    <definedName name="pd_resistivity_uid_001">'[2]200-PIT-02'!#REF!</definedName>
    <definedName name="pd_return_pres_design_001">'[2]200-PIT-02'!#REF!</definedName>
    <definedName name="pd_return_pres_design_uflg_001">'[2]200-PIT-02'!#REF!</definedName>
    <definedName name="pd_return_pres_design_uid_001">'[2]200-PIT-02'!#REF!</definedName>
    <definedName name="pd_return_pres_max_001">'[2]200-PIT-02'!#REF!</definedName>
    <definedName name="pd_return_pres_min_001">'[2]200-PIT-02'!#REF!</definedName>
    <definedName name="pd_return_pres_nor_001">'[2]200-PIT-02'!#REF!</definedName>
    <definedName name="pd_return_pres_uflg_001">'[2]200-PIT-02'!#REF!</definedName>
    <definedName name="pd_return_pres_uid_001">'[2]200-PIT-02'!#REF!</definedName>
    <definedName name="pd_return_temp_design_001">'[2]200-PIT-02'!#REF!</definedName>
    <definedName name="pd_return_temp_max_001">'[2]200-PIT-02'!#REF!</definedName>
    <definedName name="pd_return_temp_min_001">'[2]200-PIT-02'!#REF!</definedName>
    <definedName name="pd_return_temp_nor_001">'[2]200-PIT-02'!#REF!</definedName>
    <definedName name="pd_return_temp_uid_001">'[2]200-PIT-02'!#REF!</definedName>
    <definedName name="pd_saturat_temp_001">'[2]200-PIT-02'!#REF!</definedName>
    <definedName name="pd_schedul_001">'[2]200-PIT-02'!#REF!</definedName>
    <definedName name="pd_size_001">'[2]200-PIT-02'!#REF!</definedName>
    <definedName name="pd_size_uid_001">'[2]200-PIT-02'!#REF!</definedName>
    <definedName name="pd_solidfy_001">'[2]200-PIT-02'!#REF!</definedName>
    <definedName name="pd_solids_qt_001">'[2]200-PIT-02'!#REF!</definedName>
    <definedName name="pd_solids_qt_uid_001">'[2]200-PIT-02'!#REF!</definedName>
    <definedName name="pd_solids_size_001">'[2]200-PIT-02'!#REF!</definedName>
    <definedName name="pd_solids_size_uid_001">'[2]200-PIT-02'!#REF!</definedName>
    <definedName name="pd_source_001">'[2]200-PIT-02'!#REF!</definedName>
    <definedName name="pd_source_type_001">'[2]200-PIT-02'!#REF!</definedName>
    <definedName name="pd_spec_grav_base_001">'[2]200-PIT-02'!#REF!</definedName>
    <definedName name="pd_spec_grav_max">#REF!</definedName>
    <definedName name="pd_spec_grav_max_001">'[2]200-PIT-02'!#REF!</definedName>
    <definedName name="pd_spec_grav_min">#REF!</definedName>
    <definedName name="pd_spec_grav_min_001">'[2]200-PIT-02'!#REF!</definedName>
    <definedName name="pd_spec_grav_ref_001">'[2]200-PIT-02'!#REF!</definedName>
    <definedName name="pd_stat_001">'[2]200-PIT-02'!#REF!</definedName>
    <definedName name="pd_temp_base_001">'[2]200-PIT-02'!#REF!</definedName>
    <definedName name="pd_temp_base_uid_001">'[2]200-PIT-02'!#REF!</definedName>
    <definedName name="pd_temp_min">#REF!</definedName>
    <definedName name="pd_temp_min_001">'[2]200-PIT-02'!#REF!</definedName>
    <definedName name="pd_temp_ref_001">'[2]200-PIT-02'!#REF!</definedName>
    <definedName name="pd_temp_ref_uid_001">'[2]200-PIT-02'!#REF!</definedName>
    <definedName name="pd_term_shock_001">'[2]200-PIT-02'!#REF!</definedName>
    <definedName name="pd_toxic_001">'[2]200-PIT-02'!#REF!</definedName>
    <definedName name="pd_transparent_001">'[2]200-PIT-02'!#REF!</definedName>
    <definedName name="pd_udf_c01_001">'[2]200-PIT-02'!#REF!</definedName>
    <definedName name="pd_udf_c02_001">'[2]200-PIT-02'!#REF!</definedName>
    <definedName name="pd_udf_c03_001">'[2]200-PIT-02'!#REF!</definedName>
    <definedName name="pd_udf_c04_001">'[2]200-PIT-02'!#REF!</definedName>
    <definedName name="pd_udf_c05_001">'[2]200-PIT-02'!#REF!</definedName>
    <definedName name="pd_udf_c06_001">'[2]200-PIT-02'!#REF!</definedName>
    <definedName name="pd_udf_c07_001">'[2]200-PIT-02'!#REF!</definedName>
    <definedName name="pd_udf_c08_001">'[2]200-PIT-02'!#REF!</definedName>
    <definedName name="pd_udf_c09_001">'[2]200-PIT-02'!#REF!</definedName>
    <definedName name="pd_udf_c10_001">'[2]200-PIT-02'!#REF!</definedName>
    <definedName name="pd_udf_c11_001">'[2]200-PIT-02'!#REF!</definedName>
    <definedName name="pd_udf_c12_001">'[2]200-PIT-02'!#REF!</definedName>
    <definedName name="pd_udf_c13_001">'[2]200-PIT-02'!#REF!</definedName>
    <definedName name="pd_udf_c14_001">'[2]200-PIT-02'!#REF!</definedName>
    <definedName name="pd_udf_c15_001">'[2]200-PIT-02'!#REF!</definedName>
    <definedName name="pd_udf_c16_001">'[2]200-PIT-02'!#REF!</definedName>
    <definedName name="pd_udf_c17_001">'[2]200-PIT-02'!#REF!</definedName>
    <definedName name="pd_udf_c18_001">'[2]200-PIT-02'!#REF!</definedName>
    <definedName name="pd_udf_c19_001">'[2]200-PIT-02'!#REF!</definedName>
    <definedName name="pd_udf_c20_001">'[2]200-PIT-02'!#REF!</definedName>
    <definedName name="pd_unit_percent_001">'[2]200-PIT-02'!#REF!</definedName>
    <definedName name="pd_vap_press_max_001">'[2]200-PIT-02'!#REF!</definedName>
    <definedName name="pd_vap_press_min_001">'[2]200-PIT-02'!#REF!</definedName>
    <definedName name="pd_vap_press_nor_001">'[2]200-PIT-02'!#REF!</definedName>
    <definedName name="pd_vap_press_uflg_001">'[2]200-PIT-02'!#REF!</definedName>
    <definedName name="pd_vap_press_uid_001">'[2]200-PIT-02'!#REF!</definedName>
    <definedName name="pd_velocity_max">#REF!</definedName>
    <definedName name="pd_velocity_max_001">'[2]200-PIT-02'!#REF!</definedName>
    <definedName name="pd_velocity_min">#REF!</definedName>
    <definedName name="pd_velocity_min_001">'[2]200-PIT-02'!#REF!</definedName>
    <definedName name="pd_velocity_nor">#REF!</definedName>
    <definedName name="pd_velocity_nor_001">'[2]200-PIT-02'!#REF!</definedName>
    <definedName name="pd_velocity_uid">#REF!</definedName>
    <definedName name="pd_velocity_uid_001">'[2]200-PIT-02'!#REF!</definedName>
    <definedName name="pd_vibration_001">'[2]200-PIT-02'!#REF!</definedName>
    <definedName name="pd_visc_max">#REF!</definedName>
    <definedName name="pd_visc_max_001">'[2]200-PIT-02'!#REF!</definedName>
    <definedName name="pd_visc_min">#REF!</definedName>
    <definedName name="pd_visc_min_001">'[2]200-PIT-02'!#REF!</definedName>
    <definedName name="pd_visc_uid">#REF!</definedName>
    <definedName name="PEFF1">#N/A</definedName>
    <definedName name="PEFF2">#N/A</definedName>
    <definedName name="PEFF3">#N/A</definedName>
    <definedName name="PEFF4">#N/A</definedName>
    <definedName name="PEFFR">#N/A</definedName>
    <definedName name="PERC1">#N/A</definedName>
    <definedName name="PERC2">#N/A</definedName>
    <definedName name="PERC3">#N/A</definedName>
    <definedName name="PERC4">#N/A</definedName>
    <definedName name="PERCENT">#N/A</definedName>
    <definedName name="perf_acc_cri">#N/A</definedName>
    <definedName name="perf_non">#N/A</definedName>
    <definedName name="perf_obs">#N/A</definedName>
    <definedName name="perf_test_air">#N/A</definedName>
    <definedName name="perf_test_gas">#N/A</definedName>
    <definedName name="perf_test_obs">#N/A</definedName>
    <definedName name="perf_test_req">#N/A</definedName>
    <definedName name="perf_test_wit">#N/A</definedName>
    <definedName name="perf_tst_std">#N/A</definedName>
    <definedName name="perf_wit">#N/A</definedName>
    <definedName name="PERMES">#N/A</definedName>
    <definedName name="phase1_001">'[2]200-PIT-02'!#REF!</definedName>
    <definedName name="phase2_001">'[2]200-PIT-02'!#REF!</definedName>
    <definedName name="phase3_001">'[2]200-PIT-02'!#REF!</definedName>
    <definedName name="PHASES">#N/A</definedName>
    <definedName name="PID_NO">#N/A</definedName>
    <definedName name="pipe_class_001">'[2]200-PIT-02'!#REF!</definedName>
    <definedName name="pipe_class_id_001">'[2]200-PIT-02'!#REF!</definedName>
    <definedName name="Pipe_type">#N/A</definedName>
    <definedName name="pit_sump_depth">#N/A</definedName>
    <definedName name="pit_sump_depth_unit">#N/A</definedName>
    <definedName name="plant_id_001">'[2]200-PIT-02'!#REF!</definedName>
    <definedName name="PONo">#REF!</definedName>
    <definedName name="POPE">#N/A</definedName>
    <definedName name="POPEA">#N/A</definedName>
    <definedName name="POPEG">#N/A</definedName>
    <definedName name="Positioner_Style">[1]Sheet3!$O$7:$O$9</definedName>
    <definedName name="power_distribution_board_001">'[2]200-PIT-02'!#REF!</definedName>
    <definedName name="power_factor_full_load_001">'[2]200-PIT-02'!#REF!</definedName>
    <definedName name="power_supply_type_flag_001">'[2]200-PIT-02'!#REF!</definedName>
    <definedName name="PRCALC1">#N/A</definedName>
    <definedName name="PRCALC2">#N/A</definedName>
    <definedName name="PRCALC3">#N/A</definedName>
    <definedName name="PRCALC4">#N/A</definedName>
    <definedName name="presion">#N/A</definedName>
    <definedName name="press_comp_full_oper_press_obs">#N/A</definedName>
    <definedName name="press_comp_full_oper_press_req">#N/A</definedName>
    <definedName name="press_comp_full_oper_press_wit">#N/A</definedName>
    <definedName name="press_element_material">[3]Connections!$AB$23:$AB$26</definedName>
    <definedName name="Press_Units">[2]DWTables!$G$12:$G$93</definedName>
    <definedName name="pressr_no">#N/A</definedName>
    <definedName name="pressr_size">#N/A</definedName>
    <definedName name="pressr_type">#N/A</definedName>
    <definedName name="pressure_element_type">[3]Connections!$AE$23:$AE$26</definedName>
    <definedName name="_xlnm.Print_Area" localSheetId="0">'[11]sheet 1'!$A$1:$X$47</definedName>
    <definedName name="_xlnm.Print_Area" localSheetId="1">'Sheet 1'!$A$1:$T$67</definedName>
    <definedName name="_xlnm.Print_Area" localSheetId="2">'Sheet 2'!$A$1:$W$66</definedName>
    <definedName name="_xlnm.Print_Area" localSheetId="3">'Sheet 3'!$A$1:$Q$65</definedName>
    <definedName name="_xlnm.Print_Area">#N/A</definedName>
    <definedName name="Print_Area_MI" localSheetId="0">'[11]sheet 1'!$J$2:$Q$24</definedName>
    <definedName name="Print_Area_MI" localSheetId="1">'[11]sheet 1'!$J$2:$Q$24</definedName>
    <definedName name="Print_Area_MI" localSheetId="2">'[11]sheet 1'!$J$2:$Q$24</definedName>
    <definedName name="Print_Area_MI" localSheetId="3">'[11]sheet 1'!$J$2:$Q$24</definedName>
    <definedName name="Print_Area_MI">#N/A</definedName>
    <definedName name="PRINT1">#N/A</definedName>
    <definedName name="PRINT2">#N/A</definedName>
    <definedName name="PRINT3">#N/A</definedName>
    <definedName name="PRINTD">#N/A</definedName>
    <definedName name="PRNTEND">#N/A</definedName>
    <definedName name="PRNTMSG">#N/A</definedName>
    <definedName name="PRNTSCRN">#N/A</definedName>
    <definedName name="probes_oscill_detect_obs">#N/A</definedName>
    <definedName name="probes_oscill_detect_req">#N/A</definedName>
    <definedName name="probes_oscill_detect_wit">#N/A</definedName>
    <definedName name="proc_func_id_001">'[2]200-PIT-02'!#REF!</definedName>
    <definedName name="PROC_PACKAGE">#N/A</definedName>
    <definedName name="Process_Conn">[2]Connections!$P$23:$P$25</definedName>
    <definedName name="proj_id_001">'[2]200-PIT-02'!#REF!</definedName>
    <definedName name="Project">#N/A</definedName>
    <definedName name="Project_title">#N/A</definedName>
    <definedName name="prop_curve">#N/A</definedName>
    <definedName name="Prsi" localSheetId="1">'Sheet 1'!$E$80</definedName>
    <definedName name="Prsi" localSheetId="2">'[6]Sheet 1'!$E$81</definedName>
    <definedName name="Prsi" localSheetId="3">'[6]Sheet 1'!$E$81</definedName>
    <definedName name="Prsi">'[7]Sheet 1'!$E$81</definedName>
    <definedName name="Prus" localSheetId="1">'Sheet 1'!$H$80</definedName>
    <definedName name="Prus" localSheetId="2">'[6]Sheet 1'!$H$81</definedName>
    <definedName name="Prus" localSheetId="3">'[6]Sheet 1'!$H$81</definedName>
    <definedName name="Prus">'[7]Sheet 1'!$H$81</definedName>
    <definedName name="psalblo">#N/A</definedName>
    <definedName name="Pset">#N/A</definedName>
    <definedName name="Psg">#N/A</definedName>
    <definedName name="Psi" localSheetId="1">'Sheet 1'!$E$74</definedName>
    <definedName name="Psi" localSheetId="2">'[6]Sheet 1'!$E$75</definedName>
    <definedName name="Psi" localSheetId="3">'[6]Sheet 1'!$E$75</definedName>
    <definedName name="Psi">'[7]Sheet 1'!$E$75</definedName>
    <definedName name="Psl">#N/A</definedName>
    <definedName name="Pss">#N/A</definedName>
    <definedName name="PUMP_DISCH_FACE">#N/A</definedName>
    <definedName name="PUMP_DISCH_LOCATION">#N/A</definedName>
    <definedName name="PUMP_DISCH_RATE">#N/A</definedName>
    <definedName name="PUMP_DISCH_SIZE">#N/A</definedName>
    <definedName name="PUMP_SEAL_API_CLASS_CODE">#N/A</definedName>
    <definedName name="PUMPDP1">#N/A</definedName>
    <definedName name="PUMPDP2">#N/A</definedName>
    <definedName name="PUMPDP3">#N/A</definedName>
    <definedName name="PUMPDP4">#N/A</definedName>
    <definedName name="PUMPDPR">#N/A</definedName>
    <definedName name="PUMPHD1">#N/A</definedName>
    <definedName name="PUMPHD2">#N/A</definedName>
    <definedName name="PUMPHD3">#N/A</definedName>
    <definedName name="PUMPHD4">#N/A</definedName>
    <definedName name="PUMPHDR">#N/A</definedName>
    <definedName name="purge_for_no">#N/A</definedName>
    <definedName name="purge_for_size">#N/A</definedName>
    <definedName name="purge_for_type">#N/A</definedName>
    <definedName name="Pus" localSheetId="1">'Sheet 1'!$H$74</definedName>
    <definedName name="Pus" localSheetId="2">'[6]Sheet 1'!$H$75</definedName>
    <definedName name="Pus" localSheetId="3">'[6]Sheet 1'!$H$75</definedName>
    <definedName name="Pus">'[7]Sheet 1'!$H$75</definedName>
    <definedName name="Pvg">#N/A</definedName>
    <definedName name="Pvl">#N/A</definedName>
    <definedName name="Q">#N/A</definedName>
    <definedName name="qbomba">#N/A</definedName>
    <definedName name="Ql">#REF!</definedName>
    <definedName name="QQ">#REF!</definedName>
    <definedName name="Qrl">#REF!</definedName>
    <definedName name="Qsi" localSheetId="1">'Sheet 1'!$E$73</definedName>
    <definedName name="Qsi" localSheetId="2">'[6]Sheet 1'!$E$74</definedName>
    <definedName name="Qsi" localSheetId="3">'[6]Sheet 1'!$E$74</definedName>
    <definedName name="Qsi">'[7]Sheet 1'!$E$74</definedName>
    <definedName name="QUIT">#N/A</definedName>
    <definedName name="Qus" localSheetId="1">'Sheet 1'!$H$73</definedName>
    <definedName name="Qus" localSheetId="2">'[6]Sheet 1'!$H$74</definedName>
    <definedName name="Qus" localSheetId="3">'[6]Sheet 1'!$H$74</definedName>
    <definedName name="Qus">'[7]Sheet 1'!$H$74</definedName>
    <definedName name="Qv">#REF!</definedName>
    <definedName name="R_">#N/A</definedName>
    <definedName name="radiacion_permitida">#N/A</definedName>
    <definedName name="radiacion_solar">#N/A</definedName>
    <definedName name="radiacion_total">#N/A</definedName>
    <definedName name="radial_bear_area">#N/A</definedName>
    <definedName name="radial_bear_babbit_thick">#N/A</definedName>
    <definedName name="radial_bear_center_pivot">#N/A</definedName>
    <definedName name="radial_bear_load_actual">#N/A</definedName>
    <definedName name="radial_bear_load_allowable">#N/A</definedName>
    <definedName name="radial_bear_offset_pivot">#N/A</definedName>
    <definedName name="radial_bear_percent">#N/A</definedName>
    <definedName name="radial_bear_spann">#N/A</definedName>
    <definedName name="radial_bear_type">#N/A</definedName>
    <definedName name="radial_bear_type_babbit">#N/A</definedName>
    <definedName name="radial_pad_mat">#N/A</definedName>
    <definedName name="radiogra_quality_yes">#N/A</definedName>
    <definedName name="RATED">#N/A</definedName>
    <definedName name="rated_active_load_001">'[2]200-PIT-02'!#REF!</definedName>
    <definedName name="rated_apparent_load_001">'[2]200-PIT-02'!#REF!</definedName>
    <definedName name="rated_reactive_load_001">'[2]200-PIT-02'!#REF!</definedName>
    <definedName name="rated_voltage_id_001">'[2]200-PIT-02'!#REF!</definedName>
    <definedName name="RATNO1">#N/A</definedName>
    <definedName name="RATNO2">#N/A</definedName>
    <definedName name="redex">#N/A</definedName>
    <definedName name="redexp">#N/A</definedName>
    <definedName name="REFERANCE" hidden="1">{#N/A,#N/A,FALSE,"MCC-12-1";#N/A,#N/A,FALSE,"MCC-12-2";#N/A,#N/A,FALSE,"SUM"}</definedName>
    <definedName name="related_voltage_id_001">'[2]200-PIT-02'!#REF!</definedName>
    <definedName name="remarks_float">#N/A</definedName>
    <definedName name="remarks_mt">#N/A</definedName>
    <definedName name="remarks_util">#N/A</definedName>
    <definedName name="remarks_weight">#N/A</definedName>
    <definedName name="rep_pro_app">#N/A</definedName>
    <definedName name="REPORT1">#N/A</definedName>
    <definedName name="REPORT2">#N/A</definedName>
    <definedName name="Requirement">[1]Sheet3!$C$7:$C$9</definedName>
    <definedName name="requires_power_supply_001">'[2]200-PIT-02'!#REF!</definedName>
    <definedName name="RESET">#N/A</definedName>
    <definedName name="reset2">#N/A</definedName>
    <definedName name="resid_elect_mech_runout_obs">#N/A</definedName>
    <definedName name="resid_elect_mech_runout_req">#N/A</definedName>
    <definedName name="resid_elect_mech_runout_wit">#N/A</definedName>
    <definedName name="ResponsibleList">#N/A</definedName>
    <definedName name="REV">#N/A</definedName>
    <definedName name="rev_id_001">'[2]200-PIT-02'!#REF!</definedName>
    <definedName name="Revision">#N/A</definedName>
    <definedName name="RevisionDate_1">#REF!</definedName>
    <definedName name="RevisionDate_2">#REF!</definedName>
    <definedName name="RevisionDate_3">#REF!</definedName>
    <definedName name="RevisionDate_4">#REF!</definedName>
    <definedName name="RevisionDate_5">#REF!</definedName>
    <definedName name="RevisionDescription_1">#REF!</definedName>
    <definedName name="RevisionDescription_2">#REF!</definedName>
    <definedName name="RevisionDescription_3">#REF!</definedName>
    <definedName name="RevisionDescription_4">#REF!</definedName>
    <definedName name="RevisionDescription_5">#REF!</definedName>
    <definedName name="RevisionNumber_1">#REF!</definedName>
    <definedName name="RevisionNumber_2">#REF!</definedName>
    <definedName name="RevisionNumber_3">#REF!</definedName>
    <definedName name="RevisionNumber_4">#REF!</definedName>
    <definedName name="RevisionNumber_5">#REF!</definedName>
    <definedName name="REVISIONS">#N/A</definedName>
    <definedName name="REVNAME1">#N/A</definedName>
    <definedName name="REVNAME2">#N/A</definedName>
    <definedName name="REVNAME3">#N/A</definedName>
    <definedName name="REVNAME4">#N/A</definedName>
    <definedName name="REVNO">#N/A</definedName>
    <definedName name="rg">#N/A</definedName>
    <definedName name="rho_0">#N/A</definedName>
    <definedName name="rho_09">#N/A</definedName>
    <definedName name="rho_90">#N/A</definedName>
    <definedName name="rho_relief">#N/A</definedName>
    <definedName name="ring_cert">#N/A</definedName>
    <definedName name="ring_construction">[3]Connections!$AK$23:$AK$24</definedName>
    <definedName name="ring_material">[3]Connections!$AZ$23:$AZ$24</definedName>
    <definedName name="ring_mds">#N/A</definedName>
    <definedName name="ring_rem">#N/A</definedName>
    <definedName name="ring_type">#N/A</definedName>
    <definedName name="RiskLevel">#N/A</definedName>
    <definedName name="Rl">#REF!</definedName>
    <definedName name="RNT">#N/A</definedName>
    <definedName name="Rog">#N/A</definedName>
    <definedName name="Rol">#N/A</definedName>
    <definedName name="Ros">#N/A</definedName>
    <definedName name="rotate_cw_ccw">#N/A</definedName>
    <definedName name="Roughness">#N/A</definedName>
    <definedName name="Rov">#REF!</definedName>
    <definedName name="rr">#N/A</definedName>
    <definedName name="RSOFF1">#N/A</definedName>
    <definedName name="RSOFF2">#N/A</definedName>
    <definedName name="RSOFF3">#N/A</definedName>
    <definedName name="RSOFF4">#N/A</definedName>
    <definedName name="RSOFFR">#N/A</definedName>
    <definedName name="RTBRNCH">#N/A</definedName>
    <definedName name="Rtg">#N/A</definedName>
    <definedName name="Rtl">#N/A</definedName>
    <definedName name="Rvg">#N/A</definedName>
    <definedName name="Rvl">#N/A</definedName>
    <definedName name="rvtype">#N/A</definedName>
    <definedName name="S">#REF!</definedName>
    <definedName name="safepage1">#N/A</definedName>
    <definedName name="safepage2">#N/A</definedName>
    <definedName name="safepage3">#N/A</definedName>
    <definedName name="safepage4">#N/A</definedName>
    <definedName name="SAVE">#N/A</definedName>
    <definedName name="Schedule">#N/A</definedName>
    <definedName name="sddf">#REF!</definedName>
    <definedName name="seal_oil_inlet_no">#N/A</definedName>
    <definedName name="seal_oil_inlet_size">#N/A</definedName>
    <definedName name="seal_oil_inlet_type">#N/A</definedName>
    <definedName name="seal_oil_outlet_no">#N/A</definedName>
    <definedName name="seal_oil_outlet_size">#N/A</definedName>
    <definedName name="seal_oil_outlet_type">#N/A</definedName>
    <definedName name="seal_piping_flanged">#N/A</definedName>
    <definedName name="seal_piping_thread">#N/A</definedName>
    <definedName name="seal_piping_welded">#N/A</definedName>
    <definedName name="seal_plan_carb_steel">#N/A</definedName>
    <definedName name="seal_plan_piping">#N/A</definedName>
    <definedName name="seal_plan_stain_steel">#N/A</definedName>
    <definedName name="seal_plan_tubing">#N/A</definedName>
    <definedName name="Sectors">#N/A</definedName>
    <definedName name="Sel_calib_range_uom_max_001">[2]DWTables!$K$2</definedName>
    <definedName name="Sel_calib_range_uom_min_001">[2]DWTables!$J$2</definedName>
    <definedName name="Sel_cmpnt_loc_id_001">[2]DWTables!$C$2</definedName>
    <definedName name="Sel_cmpnt_mfr_id_001">[2]DWTables!$F$2</definedName>
    <definedName name="Sel_cmpnt_mod_id_001">[2]DWTables!$E$2</definedName>
    <definedName name="Sel_dcs_range_uom_001">[2]DWTables!$L$2</definedName>
    <definedName name="Sel_inst_range_uom_max_001">[2]DWTables!$I$2</definedName>
    <definedName name="Sel_inst_range_uom_min_001">[2]DWTables!$H$2</definedName>
    <definedName name="Sel_pd_press_des_uid_001">[4]DWTables!$J$2</definedName>
    <definedName name="Sel_pd_temp_uid_001">[2]DWTables!$M$2</definedName>
    <definedName name="Sel_pd_visc_uid_001">[2]DWTables!$N$2</definedName>
    <definedName name="Sel_spec_udf_c04_001">[3]DWTables!$K$2</definedName>
    <definedName name="Sel_spec_udf_c05_001">[3]DWTables!$J$2</definedName>
    <definedName name="Sel_spec_udf_c07_001">[3]DWTables!$I$2</definedName>
    <definedName name="Sel_spec_udf_c13_001">[2]DWTables!$Q$2</definedName>
    <definedName name="Sel_spec_udf_c42_001">[2]DWTables!$P$2</definedName>
    <definedName name="Sel_spec_udf_c55_001">[2]DWTables!$O$2</definedName>
    <definedName name="Serial">#N/A</definedName>
    <definedName name="Series">#N/A</definedName>
    <definedName name="service">#N/A</definedName>
    <definedName name="service_no">#N/A</definedName>
    <definedName name="service_size">#N/A</definedName>
    <definedName name="service_type">#N/A</definedName>
    <definedName name="SET">#N/A</definedName>
    <definedName name="SET0">#N/A</definedName>
    <definedName name="SFDP1">#N/A</definedName>
    <definedName name="SFDP2">#N/A</definedName>
    <definedName name="SFDP3">#N/A</definedName>
    <definedName name="SFDP4">#N/A</definedName>
    <definedName name="SFDPR">#N/A</definedName>
    <definedName name="shaft_cert">#N/A</definedName>
    <definedName name="shaft_dia_at_coupling">#N/A</definedName>
    <definedName name="shaft_dia_at_impellers">#N/A</definedName>
    <definedName name="shaft_enclosed">#N/A</definedName>
    <definedName name="shaft_end_cylindrical">#N/A</definedName>
    <definedName name="shaft_end_strenght">#N/A</definedName>
    <definedName name="shaft_end_tapered">#N/A</definedName>
    <definedName name="shaft_material">#N/A</definedName>
    <definedName name="shaft_mds">#N/A</definedName>
    <definedName name="shaft_open">#N/A</definedName>
    <definedName name="shaft_rem">#N/A</definedName>
    <definedName name="shaft_seal_inner_oil_leak_guar">#N/A</definedName>
    <definedName name="shaft_seal_sett_out_press">#N/A</definedName>
    <definedName name="shaft_seal_system_type">#N/A</definedName>
    <definedName name="shaft_seal_type">#N/A</definedName>
    <definedName name="shaft_seal_type_buffer_gas">#N/A</definedName>
    <definedName name="shaft_slee_cert">#N/A</definedName>
    <definedName name="shaft_slee_mds">#N/A</definedName>
    <definedName name="shaft_slee_rem">#N/A</definedName>
    <definedName name="shaft_slee_type">#N/A</definedName>
    <definedName name="shaft_sleeves_interstg_material">#N/A</definedName>
    <definedName name="shaft_sleeves_seals_material">#N/A</definedName>
    <definedName name="shaft_thrust">#N/A</definedName>
    <definedName name="shaft_thrust_unit">#N/A</definedName>
    <definedName name="shaft_type">#N/A</definedName>
    <definedName name="Sheet1">#REF!</definedName>
    <definedName name="Sheet1Remark0">#REF!</definedName>
    <definedName name="Sheet1Remark1">#REF!</definedName>
    <definedName name="Sheet1Remark2">#REF!</definedName>
    <definedName name="Sheet1Remark3">#REF!</definedName>
    <definedName name="Sheet1Remark4">#REF!</definedName>
    <definedName name="Sheet1Value0">#REF!</definedName>
    <definedName name="Sheet1Value1">#REF!</definedName>
    <definedName name="Sheet1Value10">#REF!</definedName>
    <definedName name="Sheet1Value11">#REF!</definedName>
    <definedName name="Sheet1Value12">#REF!</definedName>
    <definedName name="Sheet1Value13">#REF!</definedName>
    <definedName name="Sheet1Value14">#REF!</definedName>
    <definedName name="Sheet1Value15">#REF!</definedName>
    <definedName name="Sheet1Value16">#REF!</definedName>
    <definedName name="Sheet1Value17">#REF!</definedName>
    <definedName name="Sheet1Value18">#REF!</definedName>
    <definedName name="Sheet1Value19">#REF!</definedName>
    <definedName name="Sheet1Value2">#REF!</definedName>
    <definedName name="Sheet1Value20">#REF!</definedName>
    <definedName name="Sheet1Value21">#REF!</definedName>
    <definedName name="Sheet1Value22">#REF!</definedName>
    <definedName name="Sheet1Value23">#REF!</definedName>
    <definedName name="Sheet1Value24">#REF!</definedName>
    <definedName name="Sheet1Value25">#REF!</definedName>
    <definedName name="Sheet1Value26">#REF!</definedName>
    <definedName name="Sheet1Value27">#REF!</definedName>
    <definedName name="Sheet1Value28">#REF!</definedName>
    <definedName name="Sheet1Value29">#REF!</definedName>
    <definedName name="Sheet1Value3">#REF!</definedName>
    <definedName name="Sheet1Value30">#REF!</definedName>
    <definedName name="Sheet1Value31">#REF!</definedName>
    <definedName name="Sheet1Value32">#REF!</definedName>
    <definedName name="Sheet1Value33">#REF!</definedName>
    <definedName name="Sheet1Value34">#REF!</definedName>
    <definedName name="Sheet1Value35">#REF!</definedName>
    <definedName name="Sheet1Value36">#REF!</definedName>
    <definedName name="Sheet1Value37">#REF!</definedName>
    <definedName name="Sheet1Value38">#REF!</definedName>
    <definedName name="Sheet1Value39">#REF!</definedName>
    <definedName name="Sheet1Value4">#REF!</definedName>
    <definedName name="Sheet1Value40">#REF!</definedName>
    <definedName name="Sheet1Value41">#REF!</definedName>
    <definedName name="Sheet1Value42">#REF!</definedName>
    <definedName name="Sheet1Value43">#REF!</definedName>
    <definedName name="Sheet1Value44">#REF!</definedName>
    <definedName name="Sheet1Value5">#REF!</definedName>
    <definedName name="Sheet1Value6">#REF!</definedName>
    <definedName name="Sheet1Value7">#REF!</definedName>
    <definedName name="Sheet1Value8">#REF!</definedName>
    <definedName name="Sheet1Value9">#REF!</definedName>
    <definedName name="Sheet2">#N/A</definedName>
    <definedName name="Sheet2Remark0">#REF!</definedName>
    <definedName name="Sheet2Remark1">#REF!</definedName>
    <definedName name="Sheet2Remark10">#REF!</definedName>
    <definedName name="Sheet2Remark11">#REF!</definedName>
    <definedName name="Sheet2Remark12">#REF!</definedName>
    <definedName name="Sheet2Remark2">#REF!</definedName>
    <definedName name="Sheet2Remark3">#REF!</definedName>
    <definedName name="Sheet2Remark4">#REF!</definedName>
    <definedName name="Sheet2Remark5">#REF!</definedName>
    <definedName name="Sheet2Remark6">#REF!</definedName>
    <definedName name="Sheet2Remark7">#REF!</definedName>
    <definedName name="Sheet2Remark8">#REF!</definedName>
    <definedName name="Sheet2Remark9">#REF!</definedName>
    <definedName name="Sheet2Rev0">#REF!</definedName>
    <definedName name="Sheet2Rev1">#REF!</definedName>
    <definedName name="Sheet2Rev10">#REF!</definedName>
    <definedName name="Sheet2Rev11">#REF!</definedName>
    <definedName name="Sheet2Rev12">#REF!</definedName>
    <definedName name="Sheet2Rev13">#REF!</definedName>
    <definedName name="Sheet2Rev14">#REF!</definedName>
    <definedName name="Sheet2Rev15">#REF!</definedName>
    <definedName name="Sheet2Rev16">#REF!</definedName>
    <definedName name="Sheet2Rev17">#REF!</definedName>
    <definedName name="Sheet2Rev18">#REF!</definedName>
    <definedName name="Sheet2Rev19">#REF!</definedName>
    <definedName name="Sheet2Rev2">#REF!</definedName>
    <definedName name="Sheet2Rev20">#REF!</definedName>
    <definedName name="Sheet2Rev21">#REF!</definedName>
    <definedName name="Sheet2Rev22">#REF!</definedName>
    <definedName name="Sheet2Rev23">#REF!</definedName>
    <definedName name="Sheet2Rev24">#REF!</definedName>
    <definedName name="Sheet2Rev25">#REF!</definedName>
    <definedName name="Sheet2Rev26">#REF!</definedName>
    <definedName name="Sheet2Rev27">#REF!</definedName>
    <definedName name="Sheet2Rev28">#REF!</definedName>
    <definedName name="Sheet2Rev29">#REF!</definedName>
    <definedName name="Sheet2Rev3">#REF!</definedName>
    <definedName name="Sheet2Rev30">#REF!</definedName>
    <definedName name="Sheet2Rev31">#REF!</definedName>
    <definedName name="Sheet2Rev32">#REF!</definedName>
    <definedName name="Sheet2Rev33">#REF!</definedName>
    <definedName name="Sheet2Rev34">#REF!</definedName>
    <definedName name="Sheet2Rev35">#REF!</definedName>
    <definedName name="Sheet2Rev36">#REF!</definedName>
    <definedName name="Sheet2Rev37">#REF!</definedName>
    <definedName name="Sheet2Rev38">#REF!</definedName>
    <definedName name="Sheet2Rev39">#REF!</definedName>
    <definedName name="Sheet2Rev4">#REF!</definedName>
    <definedName name="Sheet2Rev40">#REF!</definedName>
    <definedName name="Sheet2Rev41">#REF!</definedName>
    <definedName name="Sheet2Rev42">#REF!</definedName>
    <definedName name="Sheet2Rev43">#REF!</definedName>
    <definedName name="Sheet2Rev44">#REF!</definedName>
    <definedName name="Sheet2Rev5">#REF!</definedName>
    <definedName name="Sheet2Rev6">#REF!</definedName>
    <definedName name="Sheet2Rev7">#REF!</definedName>
    <definedName name="Sheet2Rev8">#REF!</definedName>
    <definedName name="Sheet2Rev9">#REF!</definedName>
    <definedName name="Sheet2Unit0">#REF!</definedName>
    <definedName name="Sheet2Unit1">#REF!</definedName>
    <definedName name="Sheet2Unit10">#REF!</definedName>
    <definedName name="Sheet2Unit11">#REF!</definedName>
    <definedName name="Sheet2Unit12">#REF!</definedName>
    <definedName name="Sheet2Unit13">#REF!</definedName>
    <definedName name="Sheet2Unit14">#REF!</definedName>
    <definedName name="Sheet2Unit15">#REF!</definedName>
    <definedName name="Sheet2Unit16">#REF!</definedName>
    <definedName name="Sheet2Unit17">#REF!</definedName>
    <definedName name="Sheet2Unit18">#REF!</definedName>
    <definedName name="Sheet2Unit19">#REF!</definedName>
    <definedName name="Sheet2Unit2">#REF!</definedName>
    <definedName name="Sheet2Unit20">#REF!</definedName>
    <definedName name="Sheet2Unit21">#REF!</definedName>
    <definedName name="Sheet2Unit22">#REF!</definedName>
    <definedName name="Sheet2Unit23">#REF!</definedName>
    <definedName name="Sheet2Unit24">#REF!</definedName>
    <definedName name="Sheet2Unit25">#REF!</definedName>
    <definedName name="Sheet2Unit26">#REF!</definedName>
    <definedName name="Sheet2Unit27">#REF!</definedName>
    <definedName name="Sheet2Unit28">#REF!</definedName>
    <definedName name="Sheet2Unit3">#REF!</definedName>
    <definedName name="Sheet2Unit4">#REF!</definedName>
    <definedName name="Sheet2Unit5">#REF!</definedName>
    <definedName name="Sheet2Unit6">#REF!</definedName>
    <definedName name="Sheet2Unit7">#REF!</definedName>
    <definedName name="Sheet2Unit8">#REF!</definedName>
    <definedName name="Sheet2Unit9">#REF!</definedName>
    <definedName name="Sheet2Value0">#REF!</definedName>
    <definedName name="Sheet2Value1">#REF!</definedName>
    <definedName name="Sheet2Value10">#REF!</definedName>
    <definedName name="Sheet2Value100">#REF!</definedName>
    <definedName name="Sheet2Value101">#REF!</definedName>
    <definedName name="Sheet2Value102">#REF!</definedName>
    <definedName name="Sheet2Value103">#REF!</definedName>
    <definedName name="Sheet2Value104">#REF!</definedName>
    <definedName name="Sheet2Value105">#REF!</definedName>
    <definedName name="Sheet2Value106">#REF!</definedName>
    <definedName name="Sheet2Value107">#REF!</definedName>
    <definedName name="Sheet2Value108">#REF!</definedName>
    <definedName name="Sheet2Value109">#REF!</definedName>
    <definedName name="Sheet2Value11">#REF!</definedName>
    <definedName name="Sheet2Value110">#REF!</definedName>
    <definedName name="Sheet2Value111">#REF!</definedName>
    <definedName name="Sheet2Value112">#REF!</definedName>
    <definedName name="Sheet2Value113">#REF!</definedName>
    <definedName name="Sheet2Value114">#REF!</definedName>
    <definedName name="Sheet2Value115">#REF!</definedName>
    <definedName name="Sheet2Value116">#REF!</definedName>
    <definedName name="Sheet2Value117">#REF!</definedName>
    <definedName name="Sheet2Value118">#REF!</definedName>
    <definedName name="Sheet2Value119">#REF!</definedName>
    <definedName name="Sheet2Value12">#REF!</definedName>
    <definedName name="Sheet2Value120">#REF!</definedName>
    <definedName name="Sheet2Value121">#REF!</definedName>
    <definedName name="Sheet2Value122">#REF!</definedName>
    <definedName name="Sheet2Value123">#REF!</definedName>
    <definedName name="Sheet2Value124">#REF!</definedName>
    <definedName name="Sheet2Value125">#REF!</definedName>
    <definedName name="Sheet2Value126">#REF!</definedName>
    <definedName name="Sheet2Value127">#REF!</definedName>
    <definedName name="Sheet2Value128">#REF!</definedName>
    <definedName name="Sheet2Value129">#REF!</definedName>
    <definedName name="Sheet2Value13">#REF!</definedName>
    <definedName name="Sheet2Value130">#REF!</definedName>
    <definedName name="Sheet2Value131">#REF!</definedName>
    <definedName name="Sheet2Value132">#REF!</definedName>
    <definedName name="Sheet2Value133">#REF!</definedName>
    <definedName name="Sheet2Value134">#REF!</definedName>
    <definedName name="Sheet2Value135">#REF!</definedName>
    <definedName name="Sheet2Value136">#REF!</definedName>
    <definedName name="Sheet2Value137">#REF!</definedName>
    <definedName name="Sheet2Value138">#REF!</definedName>
    <definedName name="Sheet2Value139">#REF!</definedName>
    <definedName name="Sheet2Value14">#REF!</definedName>
    <definedName name="Sheet2Value140">#REF!</definedName>
    <definedName name="Sheet2Value141">#REF!</definedName>
    <definedName name="Sheet2Value142">#REF!</definedName>
    <definedName name="Sheet2Value143">#REF!</definedName>
    <definedName name="Sheet2Value144">#REF!</definedName>
    <definedName name="Sheet2Value145">#REF!</definedName>
    <definedName name="Sheet2Value146">#REF!</definedName>
    <definedName name="Sheet2Value147">#REF!</definedName>
    <definedName name="Sheet2Value148">#REF!</definedName>
    <definedName name="Sheet2Value149">#REF!</definedName>
    <definedName name="Sheet2Value15">#REF!</definedName>
    <definedName name="Sheet2Value150">#REF!</definedName>
    <definedName name="Sheet2Value151">#REF!</definedName>
    <definedName name="Sheet2Value152">#REF!</definedName>
    <definedName name="Sheet2Value153">#REF!</definedName>
    <definedName name="Sheet2Value154">#REF!</definedName>
    <definedName name="Sheet2Value155">#REF!</definedName>
    <definedName name="Sheet2Value156">#REF!</definedName>
    <definedName name="Sheet2Value157">#REF!</definedName>
    <definedName name="Sheet2Value158">#REF!</definedName>
    <definedName name="Sheet2Value159">#REF!</definedName>
    <definedName name="Sheet2Value16">#REF!</definedName>
    <definedName name="Sheet2Value160">#REF!</definedName>
    <definedName name="Sheet2Value161">#REF!</definedName>
    <definedName name="Sheet2Value162">#REF!</definedName>
    <definedName name="Sheet2Value163">#REF!</definedName>
    <definedName name="Sheet2Value164">#REF!</definedName>
    <definedName name="Sheet2Value165">#REF!</definedName>
    <definedName name="Sheet2Value166">#REF!</definedName>
    <definedName name="Sheet2Value167">#REF!</definedName>
    <definedName name="Sheet2Value168">#REF!</definedName>
    <definedName name="Sheet2Value169">#REF!</definedName>
    <definedName name="Sheet2Value17">#REF!</definedName>
    <definedName name="Sheet2Value170">#REF!</definedName>
    <definedName name="Sheet2Value171">#REF!</definedName>
    <definedName name="Sheet2Value172">#REF!</definedName>
    <definedName name="Sheet2Value173">#REF!</definedName>
    <definedName name="Sheet2Value174">#REF!</definedName>
    <definedName name="Sheet2Value175">#REF!</definedName>
    <definedName name="Sheet2Value176">#REF!</definedName>
    <definedName name="Sheet2Value177">#REF!</definedName>
    <definedName name="Sheet2Value178">#REF!</definedName>
    <definedName name="Sheet2Value179">#REF!</definedName>
    <definedName name="Sheet2Value18">#REF!</definedName>
    <definedName name="Sheet2Value180">#REF!</definedName>
    <definedName name="Sheet2Value181">#REF!</definedName>
    <definedName name="Sheet2Value182">#REF!</definedName>
    <definedName name="Sheet2Value183">#REF!</definedName>
    <definedName name="Sheet2Value184">#REF!</definedName>
    <definedName name="Sheet2Value185">#REF!</definedName>
    <definedName name="Sheet2Value186">#REF!</definedName>
    <definedName name="Sheet2Value187">#REF!</definedName>
    <definedName name="Sheet2Value188">#REF!</definedName>
    <definedName name="Sheet2Value189">#REF!</definedName>
    <definedName name="Sheet2Value19">#REF!</definedName>
    <definedName name="Sheet2Value190">#REF!</definedName>
    <definedName name="Sheet2Value191">#REF!</definedName>
    <definedName name="Sheet2Value192">#REF!</definedName>
    <definedName name="Sheet2Value193">#REF!</definedName>
    <definedName name="Sheet2Value194">#REF!</definedName>
    <definedName name="Sheet2Value195">#REF!</definedName>
    <definedName name="Sheet2Value196">#REF!</definedName>
    <definedName name="Sheet2Value197">#REF!</definedName>
    <definedName name="Sheet2Value198">#REF!</definedName>
    <definedName name="Sheet2Value199">#REF!</definedName>
    <definedName name="Sheet2Value2">#REF!</definedName>
    <definedName name="Sheet2Value20">#REF!</definedName>
    <definedName name="Sheet2Value200">#REF!</definedName>
    <definedName name="Sheet2Value201">#REF!</definedName>
    <definedName name="Sheet2Value202">#REF!</definedName>
    <definedName name="Sheet2Value203">#REF!</definedName>
    <definedName name="Sheet2Value204">#REF!</definedName>
    <definedName name="Sheet2Value205">#REF!</definedName>
    <definedName name="Sheet2Value206">#REF!</definedName>
    <definedName name="Sheet2Value207">#REF!</definedName>
    <definedName name="Sheet2Value208">#REF!</definedName>
    <definedName name="Sheet2Value209">#REF!</definedName>
    <definedName name="Sheet2Value21">#REF!</definedName>
    <definedName name="Sheet2Value210">#REF!</definedName>
    <definedName name="Sheet2Value211">#REF!</definedName>
    <definedName name="Sheet2Value22">#REF!</definedName>
    <definedName name="Sheet2Value23">#REF!</definedName>
    <definedName name="Sheet2Value24">#REF!</definedName>
    <definedName name="Sheet2Value25">#REF!</definedName>
    <definedName name="Sheet2Value26">#REF!</definedName>
    <definedName name="Sheet2Value27">#REF!</definedName>
    <definedName name="Sheet2Value28">#REF!</definedName>
    <definedName name="Sheet2Value29">#REF!</definedName>
    <definedName name="Sheet2Value3">#REF!</definedName>
    <definedName name="Sheet2Value30">#REF!</definedName>
    <definedName name="Sheet2Value31">#REF!</definedName>
    <definedName name="Sheet2Value32">#REF!</definedName>
    <definedName name="Sheet2Value33">#REF!</definedName>
    <definedName name="Sheet2Value34">#REF!</definedName>
    <definedName name="Sheet2Value35">#REF!</definedName>
    <definedName name="Sheet2Value36">#REF!</definedName>
    <definedName name="Sheet2Value37">#REF!</definedName>
    <definedName name="Sheet2Value38">#REF!</definedName>
    <definedName name="Sheet2Value39">#REF!</definedName>
    <definedName name="Sheet2Value4">#REF!</definedName>
    <definedName name="Sheet2Value40">#REF!</definedName>
    <definedName name="Sheet2Value41">#REF!</definedName>
    <definedName name="Sheet2Value42">#REF!</definedName>
    <definedName name="Sheet2Value43">#REF!</definedName>
    <definedName name="Sheet2Value44">#REF!</definedName>
    <definedName name="Sheet2Value45">#REF!</definedName>
    <definedName name="Sheet2Value46">#REF!</definedName>
    <definedName name="Sheet2Value47">#REF!</definedName>
    <definedName name="Sheet2Value48">#REF!</definedName>
    <definedName name="Sheet2Value49">#REF!</definedName>
    <definedName name="Sheet2Value5">#REF!</definedName>
    <definedName name="Sheet2Value50">#REF!</definedName>
    <definedName name="Sheet2Value51">#REF!</definedName>
    <definedName name="Sheet2Value52">#REF!</definedName>
    <definedName name="Sheet2Value53">#REF!</definedName>
    <definedName name="Sheet2Value54">#REF!</definedName>
    <definedName name="Sheet2Value55">#REF!</definedName>
    <definedName name="Sheet2Value56">#REF!</definedName>
    <definedName name="Sheet2Value57">#REF!</definedName>
    <definedName name="Sheet2Value58">#REF!</definedName>
    <definedName name="Sheet2Value59">#REF!</definedName>
    <definedName name="Sheet2Value6">#REF!</definedName>
    <definedName name="Sheet2Value60">#REF!</definedName>
    <definedName name="Sheet2Value61">#REF!</definedName>
    <definedName name="Sheet2Value62">#REF!</definedName>
    <definedName name="Sheet2Value63">#REF!</definedName>
    <definedName name="Sheet2Value64">#REF!</definedName>
    <definedName name="Sheet2Value65">#REF!</definedName>
    <definedName name="Sheet2Value66">#REF!</definedName>
    <definedName name="Sheet2Value67">#REF!</definedName>
    <definedName name="Sheet2Value68">#REF!</definedName>
    <definedName name="Sheet2Value69">#REF!</definedName>
    <definedName name="Sheet2Value7">#REF!</definedName>
    <definedName name="Sheet2Value70">#REF!</definedName>
    <definedName name="Sheet2Value71">#REF!</definedName>
    <definedName name="Sheet2Value72">#REF!</definedName>
    <definedName name="Sheet2Value73">#REF!</definedName>
    <definedName name="Sheet2Value74">#REF!</definedName>
    <definedName name="Sheet2Value75">#REF!</definedName>
    <definedName name="Sheet2Value76">#REF!</definedName>
    <definedName name="Sheet2Value77">#REF!</definedName>
    <definedName name="Sheet2Value78">#REF!</definedName>
    <definedName name="Sheet2Value79">#REF!</definedName>
    <definedName name="Sheet2Value8">#REF!</definedName>
    <definedName name="Sheet2Value80">#REF!</definedName>
    <definedName name="Sheet2Value81">#REF!</definedName>
    <definedName name="Sheet2Value82">#REF!</definedName>
    <definedName name="Sheet2Value83">#REF!</definedName>
    <definedName name="Sheet2Value84">#REF!</definedName>
    <definedName name="Sheet2Value85">#REF!</definedName>
    <definedName name="Sheet2Value86">#REF!</definedName>
    <definedName name="Sheet2Value87">#REF!</definedName>
    <definedName name="Sheet2Value88">#REF!</definedName>
    <definedName name="Sheet2Value89">#REF!</definedName>
    <definedName name="Sheet2Value9">#REF!</definedName>
    <definedName name="Sheet2Value90">#REF!</definedName>
    <definedName name="Sheet2Value91">#REF!</definedName>
    <definedName name="Sheet2Value92">#REF!</definedName>
    <definedName name="Sheet2Value93">#REF!</definedName>
    <definedName name="Sheet2Value94">#REF!</definedName>
    <definedName name="Sheet2Value95">#REF!</definedName>
    <definedName name="Sheet2Value96">#REF!</definedName>
    <definedName name="Sheet2Value97">#REF!</definedName>
    <definedName name="Sheet2Value98">#REF!</definedName>
    <definedName name="Sheet2Value99">#REF!</definedName>
    <definedName name="Sheet3">#N/A</definedName>
    <definedName name="Sheet3Rev0">#REF!</definedName>
    <definedName name="Sheet3Value0">#REF!</definedName>
    <definedName name="Sheet3Value1">#REF!</definedName>
    <definedName name="Sheet3Value10">#REF!</definedName>
    <definedName name="Sheet3Value11">#REF!</definedName>
    <definedName name="Sheet3Value12">#REF!</definedName>
    <definedName name="Sheet3Value13">#REF!</definedName>
    <definedName name="Sheet3Value14">#REF!</definedName>
    <definedName name="Sheet3Value15">#REF!</definedName>
    <definedName name="Sheet3Value16">#REF!</definedName>
    <definedName name="Sheet3Value17">#REF!</definedName>
    <definedName name="Sheet3Value2">#REF!</definedName>
    <definedName name="Sheet3Value3">#REF!</definedName>
    <definedName name="Sheet3Value4">#REF!</definedName>
    <definedName name="Sheet3Value5">#REF!</definedName>
    <definedName name="Sheet3Value6">#REF!</definedName>
    <definedName name="Sheet3Value7">#REF!</definedName>
    <definedName name="Sheet3Value8">#REF!</definedName>
    <definedName name="Sheet3Value9">#REF!</definedName>
    <definedName name="Sheet4">#N/A</definedName>
    <definedName name="Sheet5">#N/A</definedName>
    <definedName name="Sheet6">#N/A</definedName>
    <definedName name="ship_domestic">#N/A</definedName>
    <definedName name="ship_export">#N/A</definedName>
    <definedName name="ship_export_box_req">#N/A</definedName>
    <definedName name="ship_uotdoor_storage">#N/A</definedName>
    <definedName name="ship_uotdoor_storage_months">#N/A</definedName>
    <definedName name="shop_insp">#N/A</definedName>
    <definedName name="shop_insp_obs">#N/A</definedName>
    <definedName name="shop_insp_req">#N/A</definedName>
    <definedName name="shop_insp_wit">#N/A</definedName>
    <definedName name="shop_test">#N/A</definedName>
    <definedName name="SHsi" localSheetId="1">'Sheet 1'!$E$81</definedName>
    <definedName name="SHsi">'[7]Sheet 1'!$E$82</definedName>
    <definedName name="SHus" localSheetId="1">'Sheet 1'!$H$81</definedName>
    <definedName name="SHus">'[7]Sheet 1'!$H$82</definedName>
    <definedName name="shut_down">#N/A</definedName>
    <definedName name="shut_down_set_at">#N/A</definedName>
    <definedName name="shut_down_set_at_unit">#N/A</definedName>
    <definedName name="shutdown_hertz">#N/A</definedName>
    <definedName name="shutdown_phase">#N/A</definedName>
    <definedName name="shutdown_voltage">#N/A</definedName>
    <definedName name="SHUTR">#N/A</definedName>
    <definedName name="signal_type_id_001">'[2]200-PIT-02'!#REF!</definedName>
    <definedName name="Site">#REF!</definedName>
    <definedName name="site_barometer">#N/A</definedName>
    <definedName name="site_elevation">#N/A</definedName>
    <definedName name="site_id_001">'[2]200-PIT-02'!#REF!</definedName>
    <definedName name="site_list">#N/A</definedName>
    <definedName name="site_rated_dry_bulb">#N/A</definedName>
    <definedName name="site_rated_wet_bulb">#N/A</definedName>
    <definedName name="Sites">#N/A</definedName>
    <definedName name="SIZE">#N/A</definedName>
    <definedName name="Size__inches">#N/A</definedName>
    <definedName name="SKETCH">#N/A</definedName>
    <definedName name="SKTCH1">#N/A</definedName>
    <definedName name="SKTCH2">#N/A</definedName>
    <definedName name="SMR">#N/A</definedName>
    <definedName name="so_console_height">#N/A</definedName>
    <definedName name="so_console_length">#N/A</definedName>
    <definedName name="so_console_width">#N/A</definedName>
    <definedName name="SO1si" localSheetId="1">'Sheet 1'!$O$81</definedName>
    <definedName name="SO1si" localSheetId="2">'[6]Sheet 1'!$O$82</definedName>
    <definedName name="SO1si" localSheetId="3">'[6]Sheet 1'!$O$82</definedName>
    <definedName name="SO1si">'[7]Sheet 1'!$O$82</definedName>
    <definedName name="SO1us" localSheetId="1">'Sheet 1'!$S$81</definedName>
    <definedName name="SO1us" localSheetId="2">'[6]Sheet 1'!$S$82</definedName>
    <definedName name="SO1us" localSheetId="3">'[6]Sheet 1'!$S$82</definedName>
    <definedName name="SO1us">'[7]Sheet 1'!$S$82</definedName>
    <definedName name="SO2si" localSheetId="1">'Sheet 1'!$O$82</definedName>
    <definedName name="SO2si" localSheetId="2">'[6]Sheet 1'!$O$83</definedName>
    <definedName name="SO2si" localSheetId="3">'[6]Sheet 1'!$O$83</definedName>
    <definedName name="SO2si">'[7]Sheet 1'!$O$83</definedName>
    <definedName name="SO2us" localSheetId="1">'Sheet 1'!$S$82</definedName>
    <definedName name="SO2us" localSheetId="2">'[6]Sheet 1'!$S$83</definedName>
    <definedName name="SO2us" localSheetId="3">'[6]Sheet 1'!$S$83</definedName>
    <definedName name="SO2us">'[7]Sheet 1'!$S$83</definedName>
    <definedName name="sobrepresión">#N/A</definedName>
    <definedName name="socket_material">[3]Connections!$Y$23:$Y$26</definedName>
    <definedName name="soleplate_comp">#N/A</definedName>
    <definedName name="soleplate_drive">#N/A</definedName>
    <definedName name="soleplate_gear">#N/A</definedName>
    <definedName name="solvent_inject_no">#N/A</definedName>
    <definedName name="solvent_inject_size">#N/A</definedName>
    <definedName name="solvent_inject_type">#N/A</definedName>
    <definedName name="sort">#N/A</definedName>
    <definedName name="spacer_req_driver_comp">#N/A</definedName>
    <definedName name="spacer_req_gear_comp">#N/A</definedName>
    <definedName name="speaker_tag_id_001">'[2]200-PIT-02'!#REF!</definedName>
    <definedName name="spec_cmpnt_po_item_no">#REF!</definedName>
    <definedName name="spec_cmpnt_po_item_no_001">'[2]200-PIT-02'!#REF!</definedName>
    <definedName name="spec_cmpnt_power_supply_001">'[2]200-PIT-02'!#REF!</definedName>
    <definedName name="spec_cmpnt_price_001">'[2]200-PIT-02'!#REF!</definedName>
    <definedName name="spec_cmpnt_type">#REF!</definedName>
    <definedName name="spec_cmpnt_type_001">'[2]200-PIT-02'!#REF!</definedName>
    <definedName name="spec_entity_type_id_001">#REF!</definedName>
    <definedName name="spec_id_001">'[2]200-PIT-02'!#REF!</definedName>
    <definedName name="spec_type_flg_001">'[2]200-PIT-02'!#REF!</definedName>
    <definedName name="spec_udf_c01">#REF!</definedName>
    <definedName name="spec_udf_c01_001">#REF!</definedName>
    <definedName name="spec_udf_c02">#REF!</definedName>
    <definedName name="spec_udf_c02_001">#REF!</definedName>
    <definedName name="spec_udf_c03">#REF!</definedName>
    <definedName name="spec_udf_c03_001">#REF!</definedName>
    <definedName name="spec_udf_c04">#REF!</definedName>
    <definedName name="spec_udf_c05">#REF!</definedName>
    <definedName name="spec_udf_c10">#REF!</definedName>
    <definedName name="spec_udf_c10_001">#REF!</definedName>
    <definedName name="spec_udf_c100">#REF!</definedName>
    <definedName name="spec_udf_c100_001">#REF!</definedName>
    <definedName name="spec_udf_c101">#REF!</definedName>
    <definedName name="spec_udf_c101_001">#REF!</definedName>
    <definedName name="spec_udf_c102">#REF!</definedName>
    <definedName name="spec_udf_c102_001">#REF!</definedName>
    <definedName name="spec_udf_c103">#REF!</definedName>
    <definedName name="spec_udf_c103_001">#REF!</definedName>
    <definedName name="spec_udf_c104">#REF!</definedName>
    <definedName name="spec_udf_c104_001">#REF!</definedName>
    <definedName name="spec_udf_c105">#REF!</definedName>
    <definedName name="spec_udf_c105_001">#REF!</definedName>
    <definedName name="spec_udf_c106">#REF!</definedName>
    <definedName name="spec_udf_c106_001">#REF!</definedName>
    <definedName name="spec_udf_c111">#REF!</definedName>
    <definedName name="spec_udf_c111_001">#REF!</definedName>
    <definedName name="spec_udf_c117">#REF!</definedName>
    <definedName name="spec_udf_c117_001">#REF!</definedName>
    <definedName name="spec_udf_c118">#REF!</definedName>
    <definedName name="spec_udf_c118_001">#REF!</definedName>
    <definedName name="spec_udf_c119">#REF!</definedName>
    <definedName name="spec_udf_c119_001">#REF!</definedName>
    <definedName name="spec_udf_c120">#REF!</definedName>
    <definedName name="spec_udf_c120_001">#REF!</definedName>
    <definedName name="spec_udf_c121">#REF!</definedName>
    <definedName name="spec_udf_c121_001">#REF!</definedName>
    <definedName name="spec_udf_c122">#REF!</definedName>
    <definedName name="spec_udf_c122_001">#REF!</definedName>
    <definedName name="spec_udf_c123">#REF!</definedName>
    <definedName name="spec_udf_c123_001">#REF!</definedName>
    <definedName name="spec_udf_c13">#REF!</definedName>
    <definedName name="spec_udf_c16">#REF!</definedName>
    <definedName name="spec_udf_c16_001">#REF!</definedName>
    <definedName name="spec_udf_c20">#REF!</definedName>
    <definedName name="spec_udf_c22">#REF!</definedName>
    <definedName name="spec_udf_c28">#REF!</definedName>
    <definedName name="spec_udf_c29">#REF!</definedName>
    <definedName name="spec_udf_c35">#REF!</definedName>
    <definedName name="spec_udf_c35_001">#REF!</definedName>
    <definedName name="spec_udf_c40">#REF!</definedName>
    <definedName name="spec_udf_c42">#REF!</definedName>
    <definedName name="spec_udf_c45">#REF!</definedName>
    <definedName name="spec_udf_c47">#REF!</definedName>
    <definedName name="spec_udf_c49">#REF!</definedName>
    <definedName name="spec_udf_c50">#REF!</definedName>
    <definedName name="spec_udf_c50_001">#REF!</definedName>
    <definedName name="spec_udf_c55">#REF!</definedName>
    <definedName name="spec_udf_c59">#REF!</definedName>
    <definedName name="spec_udf_c59_001">#REF!</definedName>
    <definedName name="spec_udf_c60">#REF!</definedName>
    <definedName name="spec_udf_c60_001">#REF!</definedName>
    <definedName name="spec_udf_c61">#REF!</definedName>
    <definedName name="spec_udf_c61_001">#REF!</definedName>
    <definedName name="spec_udf_c63">#REF!</definedName>
    <definedName name="spec_udf_c63_001">#REF!</definedName>
    <definedName name="spec_udf_c64">#REF!</definedName>
    <definedName name="spec_udf_c64_001">#REF!</definedName>
    <definedName name="spec_udf_c66">#REF!</definedName>
    <definedName name="spec_udf_c66_001">#REF!</definedName>
    <definedName name="spec_udf_c68">#REF!</definedName>
    <definedName name="spec_udf_c68_001">#REF!</definedName>
    <definedName name="spec_udf_c69">#REF!</definedName>
    <definedName name="spec_udf_c69_001">#REF!</definedName>
    <definedName name="spec_udf_c71">#REF!</definedName>
    <definedName name="spec_udf_c71_001">#REF!</definedName>
    <definedName name="spec_udf_c73">#REF!</definedName>
    <definedName name="spec_udf_c73_001">#REF!</definedName>
    <definedName name="spec_udf_c75_001">#REF!</definedName>
    <definedName name="spec_udf_c79">#REF!</definedName>
    <definedName name="spec_udf_c79_001">#REF!</definedName>
    <definedName name="spec_udf_c80">#REF!</definedName>
    <definedName name="spec_udf_c80_001">#REF!</definedName>
    <definedName name="spec_udf_c90">#REF!</definedName>
    <definedName name="spec_udf_c90_001">#REF!</definedName>
    <definedName name="spec_udf_c93">#REF!</definedName>
    <definedName name="spec_udf_c93_001">#REF!</definedName>
    <definedName name="spec_udf_c94">#REF!</definedName>
    <definedName name="spec_udf_c94_001">#REF!</definedName>
    <definedName name="spec_udf_c95">#REF!</definedName>
    <definedName name="spec_udf_c95_001">#REF!</definedName>
    <definedName name="spec_udf_c96">#REF!</definedName>
    <definedName name="spec_udf_c96_001">#REF!</definedName>
    <definedName name="spec_udf_c97">#REF!</definedName>
    <definedName name="SpecNo">#REF!</definedName>
    <definedName name="SPEED_RPM">#N/A</definedName>
    <definedName name="speed_rpm_unit">#N/A</definedName>
    <definedName name="SRCEP1">#N/A</definedName>
    <definedName name="SRCEP2">#N/A</definedName>
    <definedName name="SRCEP3">#N/A</definedName>
    <definedName name="SRCEP4">#N/A</definedName>
    <definedName name="SRCEPR">#N/A</definedName>
    <definedName name="SSRPMsi" localSheetId="1">'Sheet 1'!$O$86</definedName>
    <definedName name="SSRPMsi">'[7]Sheet 1'!$O$87</definedName>
    <definedName name="SSRPMus" localSheetId="1">'Sheet 1'!$S$86</definedName>
    <definedName name="SSRPMus">'[7]Sheet 1'!$S$87</definedName>
    <definedName name="SSTHD">#N/A</definedName>
    <definedName name="SSTHD1">#N/A</definedName>
    <definedName name="SSTHD2">#N/A</definedName>
    <definedName name="SSTHD3">#N/A</definedName>
    <definedName name="SSTHD4">#N/A</definedName>
    <definedName name="SSTHDR">#N/A</definedName>
    <definedName name="st_LB_spec_udf_c15_001">[5]Connections!#REF!</definedName>
    <definedName name="st_LB_spec_udf_c16_001">[5]Connections!#REF!</definedName>
    <definedName name="st_LB_spec_udf_c18_001">[5]Connections!#REF!</definedName>
    <definedName name="st_LB_spec_udf_c35_001">[5]Connections!#REF!</definedName>
    <definedName name="st_LB_spec_udf_c39_001">[5]Connections!#REF!</definedName>
    <definedName name="st_LB_spec_udf_c53_001">[5]Connections!#REF!</definedName>
    <definedName name="st_LB_spec_udf_c75_001">[5]Connections!#REF!</definedName>
    <definedName name="st_LB_spec_udf_c87_001">[5]Connections!#REF!</definedName>
    <definedName name="st_LB_spec_udf_c99_001">[5]Connections!#REF!</definedName>
    <definedName name="stable">#N/A</definedName>
    <definedName name="stage_drains_no">#N/A</definedName>
    <definedName name="stage_drains_size">#N/A</definedName>
    <definedName name="stage_drains_type">#N/A</definedName>
    <definedName name="STAN">#N/A</definedName>
    <definedName name="stan2">#N/A</definedName>
    <definedName name="starting_current_001">'[2]200-PIT-02'!#REF!</definedName>
    <definedName name="State">[4]Connections!$D$22:$D$27</definedName>
    <definedName name="Status">#N/A</definedName>
    <definedName name="steam_max">#N/A</definedName>
    <definedName name="steam_max_unit">#N/A</definedName>
    <definedName name="steam_nor">#N/A</definedName>
    <definedName name="steam_norm">#N/A</definedName>
    <definedName name="steam_norm_unit">#N/A</definedName>
    <definedName name="Stem_Mat">[4]Connections!$F$22:$F$24</definedName>
    <definedName name="Stem_Pos">[4]Connections!$M$22:$M$24</definedName>
    <definedName name="Stem_Type">[4]Connections!$H$22:$H$24</definedName>
    <definedName name="strip_id_001">'[2]200-PIT-02'!#REF!</definedName>
    <definedName name="STRM1D">#N/A</definedName>
    <definedName name="STRM1U">#N/A</definedName>
    <definedName name="STRM2D">#N/A</definedName>
    <definedName name="STRM2U">#N/A</definedName>
    <definedName name="STRM3D">#N/A</definedName>
    <definedName name="STRM3U">#N/A</definedName>
    <definedName name="STRM4D">#N/A</definedName>
    <definedName name="STRM4U">#N/A</definedName>
    <definedName name="STRMESS">#N/A</definedName>
    <definedName name="STRMNAME">#N/A</definedName>
    <definedName name="studs_ext_cert">#N/A</definedName>
    <definedName name="studs_ext_mds">#N/A</definedName>
    <definedName name="studs_ext_rem">#N/A</definedName>
    <definedName name="studs_ext_type">#N/A</definedName>
    <definedName name="studs_int_cert">#N/A</definedName>
    <definedName name="studs_int_mds">#N/A</definedName>
    <definedName name="studs_int_rem">#N/A</definedName>
    <definedName name="studs_int_type">#N/A</definedName>
    <definedName name="SubCategory">#N/A</definedName>
    <definedName name="subcrit_flow">#N/A</definedName>
    <definedName name="SUBSTATION_NO">#REF!</definedName>
    <definedName name="SubT_0">[2]DWTables!#REF!</definedName>
    <definedName name="suc_speed">#N/A</definedName>
    <definedName name="SUCDPR">#N/A</definedName>
    <definedName name="SUCP1">#N/A</definedName>
    <definedName name="SUCP2">#N/A</definedName>
    <definedName name="SUCP3">#N/A</definedName>
    <definedName name="SUCP4">#N/A</definedName>
    <definedName name="SUCT_FACE">#N/A</definedName>
    <definedName name="SUCT_LOCATION">#N/A</definedName>
    <definedName name="SUCT_RATE">#N/A</definedName>
    <definedName name="SUCT_SIZE">#N/A</definedName>
    <definedName name="Switch_Acting">[1]Sheet3!$T$7:$T$9</definedName>
    <definedName name="Switch_Type">[1]Sheet3!$R$7:$R$10</definedName>
    <definedName name="Switching_Position">[1]Sheet3!$S$7:$S$10</definedName>
    <definedName name="syphon_material">[3]Connections!$AW$23:$AW$25</definedName>
    <definedName name="syphon_type">[3]Connections!$BC$23:$BC$25</definedName>
    <definedName name="Syst_Units">#N/A</definedName>
    <definedName name="SYSTEM">#N/A</definedName>
    <definedName name="system_supplied_by">#N/A</definedName>
    <definedName name="T">#N/A</definedName>
    <definedName name="T_alivio">#N/A</definedName>
    <definedName name="t1salblo">#N/A</definedName>
    <definedName name="tag_number_note">#REF!</definedName>
    <definedName name="TALIFF">#N/A</definedName>
    <definedName name="TalivioF">#N/A</definedName>
    <definedName name="tblCableType">#N/A</definedName>
    <definedName name="tblJbzone">#N/A</definedName>
    <definedName name="tc_field_equipment_id_001">'[2]200-PIT-02'!#REF!</definedName>
    <definedName name="tc_fire_area_001">'[2]200-PIT-02'!#REF!</definedName>
    <definedName name="tc_line_number_id_001">'[2]200-PIT-02'!#REF!</definedName>
    <definedName name="tc_location_layout_001">'[2]200-PIT-02'!#REF!</definedName>
    <definedName name="tc_signal_id_001">'[2]200-PIT-02'!#REF!</definedName>
    <definedName name="temp_aire">#N/A</definedName>
    <definedName name="temp_alivio">#N/A</definedName>
    <definedName name="temp_no">#N/A</definedName>
    <definedName name="temp_size">#N/A</definedName>
    <definedName name="temp_type">#N/A</definedName>
    <definedName name="Temp_Units">[2]DWTables!$I$12:$I$16</definedName>
    <definedName name="TEMP1">#N/A</definedName>
    <definedName name="TEMP2">#N/A</definedName>
    <definedName name="TEMP3">#N/A</definedName>
    <definedName name="TEMP4">#N/A</definedName>
    <definedName name="TEMPR">#N/A</definedName>
    <definedName name="test_cert">#N/A</definedName>
    <definedName name="test_press_helium">#N/A</definedName>
    <definedName name="test_press_hydro">#N/A</definedName>
    <definedName name="th4_req">#REF!</definedName>
    <definedName name="th5_req">#REF!</definedName>
    <definedName name="th6_req">#REF!</definedName>
    <definedName name="th7_req">#REF!</definedName>
    <definedName name="thdif4">#REF!</definedName>
    <definedName name="thdif5">#REF!</definedName>
    <definedName name="thdif6">#REF!</definedName>
    <definedName name="thdif7">#REF!</definedName>
    <definedName name="thermal">#N/A</definedName>
    <definedName name="thickness">#N/A</definedName>
    <definedName name="thickness_unit">#N/A</definedName>
    <definedName name="thr_cert">#N/A</definedName>
    <definedName name="thr_mds">#N/A</definedName>
    <definedName name="thr_rem">#N/A</definedName>
    <definedName name="thr_type">#N/A</definedName>
    <definedName name="Thread">[4]Connections!$I$22:$I$24</definedName>
    <definedName name="thrust_bear_area">#N/A</definedName>
    <definedName name="thrust_bear_babbit_thick">#N/A</definedName>
    <definedName name="thrust_bear_bal_pist_comp_load">#N/A</definedName>
    <definedName name="thrust_bear_bal_pist_comp_load_unit">#N/A</definedName>
    <definedName name="thrust_bear_center_pivot">#N/A</definedName>
    <definedName name="thrust_bear_cplg_coeff_frict">#N/A</definedName>
    <definedName name="thrust_bear_cplg_gear_pitch_dia">#N/A</definedName>
    <definedName name="thrust_bear_cplg_slip_load">#N/A</definedName>
    <definedName name="thrust_bear_gas_loading">#N/A</definedName>
    <definedName name="thrust_bear_loading_actual">#N/A</definedName>
    <definedName name="thrust_bear_loading_allow">#N/A</definedName>
    <definedName name="thrust_bear_locate">#N/A</definedName>
    <definedName name="thrust_bear_mfr">#N/A</definedName>
    <definedName name="thrust_bear_offset_pivot">#N/A</definedName>
    <definedName name="thrust_bear_pad_mat">#N/A</definedName>
    <definedName name="thrust_bear_percent">#N/A</definedName>
    <definedName name="thrust_bear_type">#N/A</definedName>
    <definedName name="thrust_bear_type_babbit">#N/A</definedName>
    <definedName name="time_delay">#N/A</definedName>
    <definedName name="time_delay_unit">#N/A</definedName>
    <definedName name="tipo_de_extrac">#N/A</definedName>
    <definedName name="tipo_de_valvula">#N/A</definedName>
    <definedName name="TitleBlock.DocumentName">#REF!</definedName>
    <definedName name="TKW">#N/A</definedName>
    <definedName name="TOPEF">#N/A</definedName>
    <definedName name="TOPER">#N/A</definedName>
    <definedName name="torsional_critic_speed_first">#N/A</definedName>
    <definedName name="torsional_critic_speed_first_unit">#N/A</definedName>
    <definedName name="torsional_critic_speed_fourth">#N/A</definedName>
    <definedName name="torsional_critic_speed_fourth_unit">#N/A</definedName>
    <definedName name="torsional_critic_speed_second">#N/A</definedName>
    <definedName name="torsional_critic_speed_second_unit">#N/A</definedName>
    <definedName name="torsional_critic_speed_third">#N/A</definedName>
    <definedName name="torsional_critic_speed_third_unit">#N/A</definedName>
    <definedName name="tot_wat_req">#N/A</definedName>
    <definedName name="total_no">#N/A</definedName>
    <definedName name="Trim">[1]Sheet3!$I$7:$I$9</definedName>
    <definedName name="trip">#N/A</definedName>
    <definedName name="tsalblo">#N/A</definedName>
    <definedName name="tsi" localSheetId="1">'Sheet 1'!$E$72</definedName>
    <definedName name="tsi" localSheetId="2">'[6]Sheet 1'!$E$73</definedName>
    <definedName name="tsi" localSheetId="3">'[6]Sheet 1'!$E$73</definedName>
    <definedName name="tsi">'[7]Sheet 1'!$E$73</definedName>
    <definedName name="ttLength">#REF!</definedName>
    <definedName name="turbine_mount">#N/A</definedName>
    <definedName name="turbine_prov">#N/A</definedName>
    <definedName name="Tus" localSheetId="1">'Sheet 1'!$H$72</definedName>
    <definedName name="Tus" localSheetId="2">'[6]Sheet 1'!$H$73</definedName>
    <definedName name="Tus" localSheetId="3">'[6]Sheet 1'!$H$73</definedName>
    <definedName name="Tus">'[7]Sheet 1'!$H$73</definedName>
    <definedName name="TYPE">#REF!</definedName>
    <definedName name="typical_schematic_001">'[2]200-PIT-02'!#REF!</definedName>
    <definedName name="udt_support_id1_001">'[2]200-PIT-02'!#REF!</definedName>
    <definedName name="udt_support_id10_001">'[2]200-PIT-02'!#REF!</definedName>
    <definedName name="udt_support_id11_001">'[2]200-PIT-02'!#REF!</definedName>
    <definedName name="udt_support_id12_001">'[2]200-PIT-02'!#REF!</definedName>
    <definedName name="udt_support_id13_001">'[2]200-PIT-02'!#REF!</definedName>
    <definedName name="udt_support_id14_001">'[2]200-PIT-02'!#REF!</definedName>
    <definedName name="udt_support_id15_001">'[2]200-PIT-02'!#REF!</definedName>
    <definedName name="udt_support_id16_001">'[2]200-PIT-02'!#REF!</definedName>
    <definedName name="udt_support_id2_001">'[2]200-PIT-02'!#REF!</definedName>
    <definedName name="udt_support_id3_001">'[2]200-PIT-02'!#REF!</definedName>
    <definedName name="udt_support_id4_001">'[2]200-PIT-02'!#REF!</definedName>
    <definedName name="udt_support_id5_001">'[2]200-PIT-02'!#REF!</definedName>
    <definedName name="udt_support_id6_001">'[2]200-PIT-02'!#REF!</definedName>
    <definedName name="udt_support_id7_001">'[2]200-PIT-02'!#REF!</definedName>
    <definedName name="udt_support_id8_001">'[2]200-PIT-02'!#REF!</definedName>
    <definedName name="udt_support_id9_001">'[2]200-PIT-02'!#REF!</definedName>
    <definedName name="unidades">#N/A</definedName>
    <definedName name="Unit">#REF!</definedName>
    <definedName name="unit_height">#N/A</definedName>
    <definedName name="unit_id_001">'[2]200-PIT-02'!#REF!</definedName>
    <definedName name="unit_length">#N/A</definedName>
    <definedName name="unit_width">#N/A</definedName>
    <definedName name="Units">[2]DWTables!$E$12:$E$382</definedName>
    <definedName name="unusual">#N/A</definedName>
    <definedName name="unusual_dust">#N/A</definedName>
    <definedName name="unusual_fumes">#N/A</definedName>
    <definedName name="uom_id_001">'[2]200-PIT-02'!#REF!</definedName>
    <definedName name="UPPR">#N/A</definedName>
    <definedName name="Upstream_Condition">[1]Sheet3!$D$7:$D$11</definedName>
    <definedName name="use_job_lube_sys_obs">#N/A</definedName>
    <definedName name="use_job_lube_sys_req">#N/A</definedName>
    <definedName name="use_job_lube_sys_wit">#N/A</definedName>
    <definedName name="use_shop_lube_sys_obs">#N/A</definedName>
    <definedName name="use_shop_lube_sys_req">#N/A</definedName>
    <definedName name="use_shop_lube_sys_wit">#N/A</definedName>
    <definedName name="use_shop_vib_probes_obs">#N/A</definedName>
    <definedName name="use_shop_vib_probes_req">#N/A</definedName>
    <definedName name="use_shop_vib_probes_wit">#N/A</definedName>
    <definedName name="user_name_001">'[2]200-PIT-02'!#REF!</definedName>
    <definedName name="UTILITIES_POWER_AUXILIARIES">#N/A</definedName>
    <definedName name="UTILITIES_POWER_DRIVER">#N/A</definedName>
    <definedName name="v">#N/A</definedName>
    <definedName name="v_0">#N/A</definedName>
    <definedName name="v_9">#N/A</definedName>
    <definedName name="V4_req">#REF!</definedName>
    <definedName name="V5_req">#REF!</definedName>
    <definedName name="V6_req">#REF!</definedName>
    <definedName name="V7_req">#REF!</definedName>
    <definedName name="Valve_Style">[1]Sheet3!$U$7:$U$10</definedName>
    <definedName name="Valves">#REF!</definedName>
    <definedName name="vc">#N/A</definedName>
    <definedName name="ve">#N/A</definedName>
    <definedName name="vel_punta">#N/A</definedName>
    <definedName name="vel_viento">#N/A</definedName>
    <definedName name="vents_no">#N/A</definedName>
    <definedName name="vents_size">#N/A</definedName>
    <definedName name="vents_type">#N/A</definedName>
    <definedName name="vf">#N/A</definedName>
    <definedName name="vfc">#N/A</definedName>
    <definedName name="vfe">#N/A</definedName>
    <definedName name="VFLOW1">#N/A</definedName>
    <definedName name="VFLOW2">#N/A</definedName>
    <definedName name="VFLOW3">#N/A</definedName>
    <definedName name="VFLOW4">#N/A</definedName>
    <definedName name="VFLOWR">#N/A</definedName>
    <definedName name="Vg">#REF!</definedName>
    <definedName name="Vg_divided_by_Vc">#REF!</definedName>
    <definedName name="vib_detect_mfr">#N/A</definedName>
    <definedName name="vib_detect_model">#N/A</definedName>
    <definedName name="vib_detect_type">#N/A</definedName>
    <definedName name="vibration_allow_level">#N/A</definedName>
    <definedName name="vibration_allow_level_unit">#N/A</definedName>
    <definedName name="VISR">#N/A</definedName>
    <definedName name="Vlno">#REF!</definedName>
    <definedName name="VPR">#N/A</definedName>
    <definedName name="Vsi" localSheetId="1">'Sheet 1'!$E$79</definedName>
    <definedName name="Vsi" localSheetId="2">'[6]Sheet 1'!$E$80</definedName>
    <definedName name="Vsi" localSheetId="3">'[6]Sheet 1'!$E$80</definedName>
    <definedName name="Vsi">'[7]Sheet 1'!$E$80</definedName>
    <definedName name="Vus" localSheetId="1">'Sheet 1'!$H$79</definedName>
    <definedName name="Vus" localSheetId="2">'[6]Sheet 1'!$H$80</definedName>
    <definedName name="Vus" localSheetId="3">'[6]Sheet 1'!$H$80</definedName>
    <definedName name="Vus">'[7]Sheet 1'!$H$80</definedName>
    <definedName name="W">#N/A</definedName>
    <definedName name="WCAL">#N/A</definedName>
    <definedName name="wdrgwd" hidden="1">{#N/A,#N/A,TRUE,"LDLST";#N/A,#N/A,TRUE,"LDLST (2)"}</definedName>
    <definedName name="WE">#N/A</definedName>
    <definedName name="weight_base">#N/A</definedName>
    <definedName name="weight_compr">#N/A</definedName>
    <definedName name="weight_compr_upper_case">#N/A</definedName>
    <definedName name="weight_drive">#N/A</definedName>
    <definedName name="weight_gear">#N/A</definedName>
    <definedName name="weight_motor">#N/A</definedName>
    <definedName name="weight_rotor_compr">#N/A</definedName>
    <definedName name="weight_rotor_compr_driver">#N/A</definedName>
    <definedName name="weight_rotor_compr_gear">#N/A</definedName>
    <definedName name="weight_turbine">#N/A</definedName>
    <definedName name="weights_lo_console">#N/A</definedName>
    <definedName name="weights_max_maint">#N/A</definedName>
    <definedName name="weights_so_console">#N/A</definedName>
    <definedName name="weights_tot_shipping">#N/A</definedName>
    <definedName name="weld_cast_cert">#N/A</definedName>
    <definedName name="weld_cast_mds">#N/A</definedName>
    <definedName name="weld_cast_rem">#N/A</definedName>
    <definedName name="weld_cast_type">#N/A</definedName>
    <definedName name="weld_pipe_cert">#N/A</definedName>
    <definedName name="weld_pipe_mds">#N/A</definedName>
    <definedName name="weld_pipe_rem">#N/A</definedName>
    <definedName name="weld_pipe_type">#N/A</definedName>
    <definedName name="weld_skid_cert">#N/A</definedName>
    <definedName name="weld_skid_mds">#N/A</definedName>
    <definedName name="weld_skid_rem">#N/A</definedName>
    <definedName name="weld_skid_type">#N/A</definedName>
    <definedName name="Well_Mat">[4]Connections!$P$22:$P$24</definedName>
    <definedName name="WFLOW">#N/A</definedName>
    <definedName name="WFLOW1">#N/A</definedName>
    <definedName name="WFLOW2">#N/A</definedName>
    <definedName name="WFLOW3">#N/A</definedName>
    <definedName name="WFLOW4">#N/A</definedName>
    <definedName name="WFLOWR">#N/A</definedName>
    <definedName name="Wg">#N/A</definedName>
    <definedName name="wire_group_id_001">'[2]200-PIT-02'!#REF!</definedName>
    <definedName name="WM">#N/A</definedName>
    <definedName name="wr">#N/A</definedName>
    <definedName name="wrn.Equipment._.List." hidden="1">{#N/A,#N/A,TRUE,"COVERSHEET";#N/A,#N/A,TRUE,"LEGEND";#N/A,#N/A,TRUE,"LIST"}</definedName>
    <definedName name="wrn.LOADLIST." hidden="1">{#N/A,#N/A,TRUE,"LDLST";#N/A,#N/A,TRUE,"LDLST (2)"}</definedName>
    <definedName name="wrn.MCC._.LOADS." hidden="1">{#N/A,#N/A,FALSE,"MCC-12-1";#N/A,#N/A,FALSE,"MCC-12-2";#N/A,#N/A,FALSE,"SUM"}</definedName>
    <definedName name="wrn.Print_Report." hidden="1">{#N/A,#N/A,FALSE,"PAGE 1_OVERALL SUMMARY";#N/A,#N/A,FALSE,"PAGE 2_SUMMARY";#N/A,#N/A,FALSE,"PAGE 3_SUMMARY_CONT'D";#N/A,#N/A,FALSE,"PAGE 4_GENERAL_DETAILS";#N/A,#N/A,FALSE,"PAGE 5_ENG_CONT'D";#N/A,#N/A,FALSE,"PAGE 6_REQ_CONT'D";#N/A,#N/A,FALSE,"PAGE 7_REQ_CONT'D";#N/A,#N/A,FALSE,"PAGE 8_REQ_CONT'D";#N/A,#N/A,FALSE,"PAGE 9 _DRAFTING";#N/A,#N/A,FALSE,"PAGE 10 _DRAFTING_cont'd"}</definedName>
    <definedName name="Ws">#N/A</definedName>
    <definedName name="wsalblo">#N/A</definedName>
    <definedName name="Wsi" localSheetId="1">'Sheet 1'!$E$84</definedName>
    <definedName name="Wsi" localSheetId="2">'[6]Sheet 1'!$E$85</definedName>
    <definedName name="Wsi" localSheetId="3">'[6]Sheet 1'!$E$85</definedName>
    <definedName name="Wsi">'[7]Sheet 1'!$E$85</definedName>
    <definedName name="Wus" localSheetId="1">'Sheet 1'!$H$84</definedName>
    <definedName name="Wus" localSheetId="2">'[6]Sheet 1'!$H$85</definedName>
    <definedName name="Wus" localSheetId="3">'[6]Sheet 1'!$H$85</definedName>
    <definedName name="Wus">'[7]Sheet 1'!$H$85</definedName>
    <definedName name="Xc">#N/A</definedName>
    <definedName name="xcoincidencefactor_001">'[2]200-PIT-02'!#REF!</definedName>
    <definedName name="Yc">#N/A</definedName>
    <definedName name="ycoincidencefactor_001">'[2]200-PIT-02'!#REF!</definedName>
    <definedName name="Z">#N/A</definedName>
    <definedName name="Z_8F27E09C_9DB7_4387_AE6E_D0A3C11D3CBF_.wvu.PrintArea" localSheetId="1" hidden="1">'Sheet 1'!$A$1:$T$66</definedName>
    <definedName name="Z_8F27E09C_9DB7_4387_AE6E_D0A3C11D3CBF_.wvu.PrintArea" localSheetId="2" hidden="1">'Sheet 2'!$A$1:$V$66</definedName>
    <definedName name="Z_8F27E09C_9DB7_4387_AE6E_D0A3C11D3CBF_.wvu.PrintArea" localSheetId="3" hidden="1">'Sheet 3'!$A$1:$P$65</definedName>
    <definedName name="Z_F5472397_AB87_4C3E_BBAC_D236E75CBAD9_.wvu.PrintArea" hidden="1">#N/A</definedName>
    <definedName name="Z_F5472397_AB87_4C3E_BBAC_D236E75CBAD9_.wvu.PrintTitles" hidden="1">#N/A</definedName>
    <definedName name="Z_F5CC2E85_4FCC_4131_ACF0_081DD8B95409_.wvu.PrintArea" localSheetId="1" hidden="1">'Sheet 1'!$A$1:$T$66</definedName>
    <definedName name="Z_F5CC2E85_4FCC_4131_ACF0_081DD8B95409_.wvu.PrintArea" localSheetId="2" hidden="1">'Sheet 2'!$A$1:$V$66</definedName>
    <definedName name="Z_F5CC2E85_4FCC_4131_ACF0_081DD8B95409_.wvu.PrintArea" localSheetId="3" hidden="1">'Sheet 3'!$A$1:$P$65</definedName>
    <definedName name="Z_FC427945_E8B9_49DE_B33F_26AB41D0E938_.wvu.PrintArea" hidden="1">#N/A</definedName>
    <definedName name="Z_FC427945_E8B9_49DE_B33F_26AB41D0E938_.wvu.PrintTitles" hidden="1">#N/A</definedName>
    <definedName name="zcoincidencefactor_001">'[2]200-PIT-02'!#REF!</definedName>
    <definedName name="Zone_impres_MI">#N/A</definedName>
    <definedName name="zzcoincidencefactor_001">'[2]200-PIT-02'!#REF!</definedName>
  </definedNames>
  <calcPr calcId="162913"/>
  <fileRecoveryPr repairLoad="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59" i="10" l="1"/>
  <c r="E66" i="10" l="1"/>
  <c r="E64" i="11" l="1"/>
  <c r="E63" i="12" s="1"/>
  <c r="C2" i="11"/>
  <c r="C2" i="12" s="1"/>
  <c r="E2" i="11"/>
  <c r="E2" i="12" s="1"/>
  <c r="E4" i="12"/>
  <c r="E4" i="11" l="1"/>
  <c r="S79" i="10"/>
  <c r="S78" i="10"/>
  <c r="J14" i="11"/>
  <c r="M63" i="12"/>
  <c r="E65" i="11" l="1"/>
  <c r="E64" i="12" s="1"/>
  <c r="M64" i="12"/>
  <c r="U53" i="12"/>
  <c r="U52" i="12"/>
  <c r="U48" i="12"/>
  <c r="U47" i="12"/>
  <c r="G47" i="12"/>
  <c r="U45" i="12"/>
  <c r="G45" i="12"/>
  <c r="S44" i="12"/>
  <c r="G43" i="12"/>
  <c r="S42" i="12"/>
  <c r="G42" i="12"/>
  <c r="G21" i="12"/>
  <c r="H20" i="12"/>
  <c r="H21" i="12" s="1"/>
  <c r="G9" i="12"/>
  <c r="G8" i="12"/>
  <c r="G7" i="12"/>
  <c r="E5" i="12"/>
  <c r="A2" i="12"/>
  <c r="A3" i="12" s="1"/>
  <c r="A4" i="12" s="1"/>
  <c r="A5" i="12" s="1"/>
  <c r="A6" i="12" s="1"/>
  <c r="A7" i="12" s="1"/>
  <c r="A8" i="12" s="1"/>
  <c r="A9" i="12" s="1"/>
  <c r="A10" i="12" s="1"/>
  <c r="A11" i="12" s="1"/>
  <c r="A12" i="12" s="1"/>
  <c r="A13" i="12" s="1"/>
  <c r="A14" i="12" s="1"/>
  <c r="A15" i="12" s="1"/>
  <c r="A16" i="12" s="1"/>
  <c r="A17" i="12" s="1"/>
  <c r="A18" i="12" s="1"/>
  <c r="A19" i="12" s="1"/>
  <c r="A20" i="12" s="1"/>
  <c r="A21" i="12" s="1"/>
  <c r="A22" i="12" s="1"/>
  <c r="A23" i="12" s="1"/>
  <c r="A24" i="12" s="1"/>
  <c r="A25" i="12" s="1"/>
  <c r="A26" i="12" s="1"/>
  <c r="A27" i="12" s="1"/>
  <c r="A28" i="12" s="1"/>
  <c r="A29" i="12" s="1"/>
  <c r="A30" i="12" s="1"/>
  <c r="A31" i="12" s="1"/>
  <c r="A32" i="12" s="1"/>
  <c r="A33" i="12" s="1"/>
  <c r="A34" i="12" s="1"/>
  <c r="A35" i="12" s="1"/>
  <c r="A36" i="12" s="1"/>
  <c r="A37" i="12" s="1"/>
  <c r="A38" i="12" s="1"/>
  <c r="A39" i="12" s="1"/>
  <c r="A40" i="12" s="1"/>
  <c r="A41" i="12" s="1"/>
  <c r="A42" i="12" s="1"/>
  <c r="A43" i="12" s="1"/>
  <c r="A44" i="12" s="1"/>
  <c r="A45" i="12" s="1"/>
  <c r="A46" i="12" s="1"/>
  <c r="A47" i="12" s="1"/>
  <c r="A48" i="12" s="1"/>
  <c r="A49" i="12" s="1"/>
  <c r="A50" i="12" s="1"/>
  <c r="A51" i="12" s="1"/>
  <c r="A52" i="12" s="1"/>
  <c r="A53" i="12" s="1"/>
  <c r="A54" i="12" s="1"/>
  <c r="A55" i="12" s="1"/>
  <c r="A56" i="12" s="1"/>
  <c r="A57" i="12" s="1"/>
  <c r="A58" i="12" s="1"/>
  <c r="A59" i="12" s="1"/>
  <c r="A60" i="12" s="1"/>
  <c r="A61" i="12" s="1"/>
  <c r="A62" i="12" s="1"/>
  <c r="A63" i="12" s="1"/>
  <c r="A64" i="12" s="1"/>
  <c r="Q65" i="11"/>
  <c r="J36" i="11"/>
  <c r="H32" i="11"/>
  <c r="C32" i="11"/>
  <c r="G31" i="11"/>
  <c r="G30" i="11"/>
  <c r="G29" i="11"/>
  <c r="AF16" i="11"/>
  <c r="AD16" i="11"/>
  <c r="AB16" i="11"/>
  <c r="AF15" i="11"/>
  <c r="AD15" i="11"/>
  <c r="AB15" i="11"/>
  <c r="AF14" i="11"/>
  <c r="AD14" i="11"/>
  <c r="AB14" i="11"/>
  <c r="AF13" i="11"/>
  <c r="AD13" i="11"/>
  <c r="AB13" i="11"/>
  <c r="AF12" i="11"/>
  <c r="AD12" i="11"/>
  <c r="AB12" i="11"/>
  <c r="AF11" i="11"/>
  <c r="AD11" i="11"/>
  <c r="AB11" i="11"/>
  <c r="AF10" i="11"/>
  <c r="AD10" i="11"/>
  <c r="AB10" i="11"/>
  <c r="E5" i="11"/>
  <c r="P64" i="11"/>
  <c r="A2" i="11"/>
  <c r="A3" i="11" s="1"/>
  <c r="A4" i="11" s="1"/>
  <c r="A5" i="11" s="1"/>
  <c r="A6" i="11" s="1"/>
  <c r="A7" i="11" s="1"/>
  <c r="A8" i="11" s="1"/>
  <c r="A9" i="11" s="1"/>
  <c r="A10" i="11" s="1"/>
  <c r="A11" i="11" s="1"/>
  <c r="A12" i="11" s="1"/>
  <c r="A13" i="11" s="1"/>
  <c r="A14" i="11" s="1"/>
  <c r="A15" i="11" s="1"/>
  <c r="A16" i="11" s="1"/>
  <c r="A17" i="11" s="1"/>
  <c r="A18" i="11" s="1"/>
  <c r="A19" i="11" s="1"/>
  <c r="A20" i="11" s="1"/>
  <c r="A21" i="11" s="1"/>
  <c r="A22" i="11" s="1"/>
  <c r="A23" i="11" s="1"/>
  <c r="A24" i="11" s="1"/>
  <c r="A25" i="11" s="1"/>
  <c r="A26" i="11" s="1"/>
  <c r="A27" i="11" s="1"/>
  <c r="A28" i="11" s="1"/>
  <c r="A29" i="11" s="1"/>
  <c r="A30" i="11" s="1"/>
  <c r="A31" i="11" s="1"/>
  <c r="A32" i="11" s="1"/>
  <c r="A33" i="11" s="1"/>
  <c r="A34" i="11" s="1"/>
  <c r="A35" i="11" s="1"/>
  <c r="A36" i="11" s="1"/>
  <c r="A37" i="11" s="1"/>
  <c r="A38" i="11" s="1"/>
  <c r="A39" i="11" s="1"/>
  <c r="A40" i="11" s="1"/>
  <c r="A41" i="11" s="1"/>
  <c r="A42" i="11" s="1"/>
  <c r="A43" i="11" s="1"/>
  <c r="A44" i="11" s="1"/>
  <c r="A45" i="11" s="1"/>
  <c r="A46" i="11" s="1"/>
  <c r="A47" i="11" s="1"/>
  <c r="A48" i="11" s="1"/>
  <c r="A49" i="11" s="1"/>
  <c r="A50" i="11" s="1"/>
  <c r="A51" i="11" s="1"/>
  <c r="A52" i="11" s="1"/>
  <c r="A53" i="11" s="1"/>
  <c r="A54" i="11" s="1"/>
  <c r="A55" i="11" s="1"/>
  <c r="A56" i="11" s="1"/>
  <c r="A57" i="11" s="1"/>
  <c r="A58" i="11" s="1"/>
  <c r="A59" i="11" s="1"/>
  <c r="A60" i="11" s="1"/>
  <c r="A61" i="11" s="1"/>
  <c r="A62" i="11" s="1"/>
  <c r="A63" i="11" s="1"/>
  <c r="A64" i="11" s="1"/>
  <c r="A65" i="11" s="1"/>
  <c r="S85" i="10"/>
  <c r="O85" i="10"/>
  <c r="S83" i="10"/>
  <c r="O83" i="10"/>
  <c r="S80" i="10"/>
  <c r="O80" i="10"/>
  <c r="H26" i="10" s="1"/>
  <c r="O79" i="10"/>
  <c r="S21" i="10" s="1"/>
  <c r="S25" i="10" s="1"/>
  <c r="O78" i="10"/>
  <c r="H21" i="10" s="1"/>
  <c r="H25" i="10" s="1"/>
  <c r="O65" i="10"/>
  <c r="T44" i="10"/>
  <c r="T43" i="10"/>
  <c r="I41" i="10"/>
  <c r="I40" i="10"/>
  <c r="I39" i="10"/>
  <c r="I38" i="10"/>
  <c r="T37" i="10"/>
  <c r="K37" i="10"/>
  <c r="I37" i="10"/>
  <c r="T36" i="10"/>
  <c r="K36" i="10"/>
  <c r="T33" i="10"/>
  <c r="I30" i="10"/>
  <c r="T29" i="10"/>
  <c r="I29" i="10"/>
  <c r="I27" i="10"/>
  <c r="T26" i="10"/>
  <c r="I26" i="10"/>
  <c r="T25" i="10"/>
  <c r="I25" i="10"/>
  <c r="T24" i="10"/>
  <c r="I24" i="10"/>
  <c r="T23" i="10"/>
  <c r="I23" i="10"/>
  <c r="T22" i="10"/>
  <c r="I22" i="10"/>
  <c r="T21" i="10"/>
  <c r="I21" i="10"/>
  <c r="T16" i="10"/>
  <c r="T15" i="10"/>
  <c r="T14" i="10"/>
  <c r="I14" i="10"/>
  <c r="E14" i="10"/>
  <c r="T13" i="10"/>
  <c r="I13" i="10"/>
  <c r="E13" i="10"/>
  <c r="I12" i="11" s="1"/>
  <c r="T12" i="10"/>
  <c r="I12" i="10"/>
  <c r="T11" i="10"/>
  <c r="K11" i="10"/>
  <c r="T10" i="10"/>
  <c r="T9" i="10"/>
  <c r="I9" i="10"/>
  <c r="T8" i="10"/>
  <c r="L3" i="10"/>
  <c r="A2" i="10"/>
  <c r="A3" i="10" s="1"/>
  <c r="A4" i="10" s="1"/>
  <c r="A5" i="10" s="1"/>
  <c r="A6" i="10" s="1"/>
  <c r="A7" i="10" s="1"/>
  <c r="A8" i="10" s="1"/>
  <c r="A9" i="10" s="1"/>
  <c r="A10" i="10" s="1"/>
  <c r="A11" i="10" s="1"/>
  <c r="A12" i="10" s="1"/>
  <c r="A13" i="10" s="1"/>
  <c r="A14" i="10" s="1"/>
  <c r="A15" i="10" s="1"/>
  <c r="A16" i="10" s="1"/>
  <c r="A17" i="10" s="1"/>
  <c r="A18" i="10" s="1"/>
  <c r="A19" i="10" s="1"/>
  <c r="A20" i="10" s="1"/>
  <c r="A21" i="10" s="1"/>
  <c r="A23" i="10" s="1"/>
  <c r="A24" i="10" s="1"/>
  <c r="A25" i="10" s="1"/>
  <c r="A26" i="10" s="1"/>
  <c r="A27" i="10" s="1"/>
  <c r="A28" i="10" s="1"/>
  <c r="A29" i="10" s="1"/>
  <c r="A30" i="10" s="1"/>
  <c r="A31" i="10" s="1"/>
  <c r="A32" i="10" s="1"/>
  <c r="A33" i="10" s="1"/>
  <c r="A34" i="10" s="1"/>
  <c r="A35" i="10" s="1"/>
  <c r="A36" i="10" s="1"/>
  <c r="A37" i="10" s="1"/>
  <c r="A38" i="10" s="1"/>
  <c r="A39" i="10" s="1"/>
  <c r="A40" i="10" s="1"/>
  <c r="A41" i="10" s="1"/>
  <c r="A42" i="10" s="1"/>
  <c r="A43" i="10" s="1"/>
  <c r="A44" i="10" s="1"/>
  <c r="A45" i="10" s="1"/>
  <c r="A46" i="10" s="1"/>
  <c r="A47" i="10" s="1"/>
  <c r="A48" i="10" s="1"/>
  <c r="A49" i="10" s="1"/>
  <c r="A50" i="10" s="1"/>
  <c r="A51" i="10" s="1"/>
  <c r="A52" i="10" s="1"/>
  <c r="A53" i="10" s="1"/>
  <c r="A54" i="10" s="1"/>
  <c r="A55" i="10" s="1"/>
  <c r="A56" i="10" s="1"/>
  <c r="A57" i="10" s="1"/>
  <c r="A58" i="10" s="1"/>
  <c r="A59" i="10" s="1"/>
  <c r="A60" i="10" s="1"/>
  <c r="A61" i="10" s="1"/>
  <c r="A62" i="10" s="1"/>
  <c r="A63" i="10" s="1"/>
  <c r="A64" i="10" s="1"/>
  <c r="A65" i="10" s="1"/>
  <c r="A66" i="10" s="1"/>
  <c r="A67" i="10" s="1"/>
  <c r="A68" i="10" s="1"/>
  <c r="A69" i="10" s="1"/>
  <c r="A70" i="10" s="1"/>
  <c r="A71" i="10" s="1"/>
  <c r="A72" i="10" s="1"/>
  <c r="A73" i="10" s="1"/>
  <c r="A74" i="10" s="1"/>
  <c r="A75" i="10" s="1"/>
  <c r="A76" i="10" s="1"/>
  <c r="A77" i="10" s="1"/>
  <c r="A78" i="10" s="1"/>
  <c r="A79" i="10" s="1"/>
  <c r="A80" i="10" s="1"/>
  <c r="A81" i="10" s="1"/>
  <c r="A82" i="10" s="1"/>
  <c r="A83" i="10" s="1"/>
  <c r="A84" i="10" s="1"/>
  <c r="A85" i="10" s="1"/>
  <c r="A86" i="10" s="1"/>
  <c r="A87" i="10" s="1"/>
  <c r="A88" i="10" s="1"/>
  <c r="A89" i="10" s="1"/>
  <c r="A90" i="10" s="1"/>
  <c r="A91" i="10" s="1"/>
  <c r="A92" i="10" s="1"/>
  <c r="L3" i="11" l="1"/>
  <c r="J3" i="12"/>
  <c r="H27" i="10"/>
  <c r="S26" i="10"/>
  <c r="J13" i="11" s="1"/>
  <c r="S82" i="10" l="1"/>
  <c r="S81" i="10"/>
  <c r="O84" i="10"/>
  <c r="S29" i="10" s="1"/>
  <c r="O82" i="10"/>
  <c r="O81" i="10"/>
  <c r="S90" i="10"/>
  <c r="S89" i="10"/>
  <c r="S87" i="10"/>
  <c r="S86" i="10"/>
  <c r="O90" i="10"/>
  <c r="I21" i="11" s="1"/>
  <c r="O89" i="10"/>
  <c r="I20" i="11" s="1"/>
  <c r="O87" i="10"/>
  <c r="O86" i="10"/>
  <c r="S84" i="10"/>
  <c r="S33" i="10" l="1"/>
  <c r="I15" i="11"/>
</calcChain>
</file>

<file path=xl/sharedStrings.xml><?xml version="1.0" encoding="utf-8"?>
<sst xmlns="http://schemas.openxmlformats.org/spreadsheetml/2006/main" count="834" uniqueCount="479">
  <si>
    <t>Date</t>
  </si>
  <si>
    <t>Rev.</t>
  </si>
  <si>
    <t>REMARKS</t>
  </si>
  <si>
    <t>Issued for Construction</t>
  </si>
  <si>
    <t xml:space="preserve">                                       </t>
  </si>
  <si>
    <t xml:space="preserve">                         Data/requisition sheet for</t>
  </si>
  <si>
    <t xml:space="preserve"> </t>
  </si>
  <si>
    <t>Revision</t>
  </si>
  <si>
    <t>The following lists are required for choice fields, do not delete</t>
  </si>
  <si>
    <t>Issued for Inter-Discipline check</t>
  </si>
  <si>
    <t>Issue Status ?</t>
  </si>
  <si>
    <t>Single / Parallel Operation</t>
  </si>
  <si>
    <t xml:space="preserve">Applicable units of measurement : </t>
  </si>
  <si>
    <t>SI units</t>
  </si>
  <si>
    <t>?</t>
  </si>
  <si>
    <t>Customer's reference</t>
  </si>
  <si>
    <t>:</t>
  </si>
  <si>
    <t>Pump manufacturer</t>
  </si>
  <si>
    <t>VTA</t>
  </si>
  <si>
    <t>Single</t>
  </si>
  <si>
    <t>Location</t>
  </si>
  <si>
    <t>Pump type/size</t>
  </si>
  <si>
    <t>Issued for Combined Proposal</t>
  </si>
  <si>
    <t>Parallel</t>
  </si>
  <si>
    <t>Number required</t>
  </si>
  <si>
    <t>Manufacturers ref. #</t>
  </si>
  <si>
    <t>Continuous / Intermittent</t>
  </si>
  <si>
    <t>Pumped Liquid</t>
  </si>
  <si>
    <t>Pumping temperature ( Normal )</t>
  </si>
  <si>
    <t>Liquid Type 1</t>
  </si>
  <si>
    <r>
      <t>H</t>
    </r>
    <r>
      <rPr>
        <vertAlign val="subscript"/>
        <sz val="10"/>
        <rFont val="MS Sans Serif"/>
        <family val="2"/>
      </rPr>
      <t>2</t>
    </r>
    <r>
      <rPr>
        <sz val="12"/>
        <rFont val="MS Sans Serif"/>
        <family val="2"/>
      </rPr>
      <t>S content</t>
    </r>
  </si>
  <si>
    <t>Pumping temperature ( Minimum )</t>
  </si>
  <si>
    <t>Continuous</t>
  </si>
  <si>
    <t>Liquid Type</t>
  </si>
  <si>
    <t>Non-abrasive</t>
  </si>
  <si>
    <t>Non-corrosive</t>
  </si>
  <si>
    <t>Pumping temperature ( Maximum )</t>
  </si>
  <si>
    <t>Abrasive</t>
  </si>
  <si>
    <t>Intermittent</t>
  </si>
  <si>
    <t>Non-hazardous</t>
  </si>
  <si>
    <t>No dissolved gas</t>
  </si>
  <si>
    <t>Normal process Flow</t>
  </si>
  <si>
    <t>Viscosity at normal pumping temperature</t>
  </si>
  <si>
    <t>Remote Starting</t>
  </si>
  <si>
    <t>Rated process Flow (VTC)</t>
  </si>
  <si>
    <t>Vapour pressure at normal pumping temperature</t>
  </si>
  <si>
    <t>Minimum process flow (VTC)</t>
  </si>
  <si>
    <t>Pressure in suction vessel</t>
  </si>
  <si>
    <t>Yes</t>
  </si>
  <si>
    <t>Pressure in discharge vessel</t>
  </si>
  <si>
    <t>No</t>
  </si>
  <si>
    <t>Highest possible pressure in suction vessel</t>
  </si>
  <si>
    <t>Hazardous Category</t>
  </si>
  <si>
    <t>Remote starting</t>
  </si>
  <si>
    <t>Specific process conditions during start/stop/transients :</t>
  </si>
  <si>
    <t>Hazardous?</t>
  </si>
  <si>
    <t>Service Category</t>
  </si>
  <si>
    <t>Service category</t>
  </si>
  <si>
    <t>Essential</t>
  </si>
  <si>
    <t>Category 1</t>
  </si>
  <si>
    <t>Direction of rotation</t>
  </si>
  <si>
    <t>Clockwise ( facing pump drive end )</t>
  </si>
  <si>
    <t>Category 2</t>
  </si>
  <si>
    <t>Vital</t>
  </si>
  <si>
    <t>Category 3</t>
  </si>
  <si>
    <t>Head in suction vessel</t>
  </si>
  <si>
    <t>Head in discharge vessel</t>
  </si>
  <si>
    <t>Non-essential</t>
  </si>
  <si>
    <t>Height of liquid in suction vessel
above pump centre line (minus if below)</t>
  </si>
  <si>
    <t>Max.</t>
  </si>
  <si>
    <t>Max. height of liquid level in discharge vessel above pump centre line (minus if below)</t>
  </si>
  <si>
    <t>Min.</t>
  </si>
  <si>
    <t>Total head loss in suction line between suction vessel and pump</t>
  </si>
  <si>
    <t>Total minimum suction head</t>
  </si>
  <si>
    <t>Total maximum discharge head</t>
  </si>
  <si>
    <t>Rotation</t>
  </si>
  <si>
    <t>Speed</t>
  </si>
  <si>
    <t>Head of vapour pressure</t>
  </si>
  <si>
    <t>Differential head at Rated flow</t>
  </si>
  <si>
    <t>Minimum available NPSH</t>
  </si>
  <si>
    <t>Estimated efficiency</t>
  </si>
  <si>
    <t xml:space="preserve"> %</t>
  </si>
  <si>
    <t>Variable speed</t>
  </si>
  <si>
    <t>SITE CONDITIONS</t>
  </si>
  <si>
    <t>PUMP DRIVER</t>
  </si>
  <si>
    <t>Anti-clockwise ( facing pump drive end )</t>
  </si>
  <si>
    <t>Fixed speed</t>
  </si>
  <si>
    <t>Ambient temperature ( minimum )</t>
  </si>
  <si>
    <t>Pump power at estimated efficiency</t>
  </si>
  <si>
    <t>Ambient temperature ( maximum )</t>
  </si>
  <si>
    <t>Type</t>
  </si>
  <si>
    <t>Electric Motor</t>
  </si>
  <si>
    <t>Winterisation / Tropicalisation</t>
  </si>
  <si>
    <t>Transmission</t>
  </si>
  <si>
    <t>Winterisation / Tropicalisation required</t>
  </si>
  <si>
    <t>Tropicalisation</t>
  </si>
  <si>
    <t>Fixed / Variable Speed</t>
  </si>
  <si>
    <t>Area classification</t>
  </si>
  <si>
    <t>Direct drive</t>
  </si>
  <si>
    <t>Winterisation</t>
  </si>
  <si>
    <t>Local Authority requirements :</t>
  </si>
  <si>
    <t>Estimated installed power ( +10%)</t>
  </si>
  <si>
    <t>Gearbox drive</t>
  </si>
  <si>
    <t>Not required</t>
  </si>
  <si>
    <t>Fluid coupling</t>
  </si>
  <si>
    <t>COOLING WATER</t>
  </si>
  <si>
    <t>STEAM HEATING</t>
  </si>
  <si>
    <t>Not available</t>
  </si>
  <si>
    <t>Chlorine content</t>
  </si>
  <si>
    <t>NA</t>
  </si>
  <si>
    <t>PPM</t>
  </si>
  <si>
    <t>Driver type</t>
  </si>
  <si>
    <t>Steam Heating</t>
  </si>
  <si>
    <t>Maximum inlet temperature</t>
  </si>
  <si>
    <t>Maximum allowable outlet temperature</t>
  </si>
  <si>
    <t>ELECTRICAL SUPPLIES</t>
  </si>
  <si>
    <t>Available</t>
  </si>
  <si>
    <t>Supply pressure</t>
  </si>
  <si>
    <t>Electrical frequency</t>
  </si>
  <si>
    <t>Hz</t>
  </si>
  <si>
    <t>Steam Turbine</t>
  </si>
  <si>
    <t>Return pressure</t>
  </si>
  <si>
    <t>Voltage</t>
  </si>
  <si>
    <t>Motors</t>
  </si>
  <si>
    <t>Heaters</t>
  </si>
  <si>
    <t>Volts</t>
  </si>
  <si>
    <t>Gas Turbine</t>
  </si>
  <si>
    <t>Fouling coefficient</t>
  </si>
  <si>
    <t>Phase</t>
  </si>
  <si>
    <t>Combustion Engine</t>
  </si>
  <si>
    <t>Frequency</t>
  </si>
  <si>
    <t>1) Max. estimated shut off discharge pressure based on Max. suction head and 10 % head rise</t>
  </si>
  <si>
    <t>Instrumentation</t>
  </si>
  <si>
    <t>2) Max. estimated shut off discharge pressure based on Max. suction head and 20 % head rise</t>
  </si>
  <si>
    <t>A = Integral Field only</t>
  </si>
  <si>
    <t>B = Integral Field + install materials</t>
  </si>
  <si>
    <t>Liquid Type 2</t>
  </si>
  <si>
    <t>C = Field only to Principal's standards</t>
  </si>
  <si>
    <t>D = Field only to Vendor's standards</t>
  </si>
  <si>
    <t>Corrosive</t>
  </si>
  <si>
    <t>E = Full scope to Principal's standards</t>
  </si>
  <si>
    <t>F = Full scope to Vendor's standards</t>
  </si>
  <si>
    <t>Dissolved gas?</t>
  </si>
  <si>
    <t>Dissolved gases</t>
  </si>
  <si>
    <t>NA   - Not Applicable</t>
  </si>
  <si>
    <t>VTA - Vendor to Advise</t>
  </si>
  <si>
    <t>VTC - Vendor to Confirm</t>
  </si>
  <si>
    <t>Prepared by :           Date :</t>
  </si>
  <si>
    <t>Equipment :</t>
  </si>
  <si>
    <t>Details</t>
  </si>
  <si>
    <t>Checked by :            Date:</t>
  </si>
  <si>
    <t>Plant :</t>
  </si>
  <si>
    <t>Approved by :          Date:</t>
  </si>
  <si>
    <t>Consignee :</t>
  </si>
  <si>
    <t>Signed</t>
  </si>
  <si>
    <t>Engineering by :</t>
  </si>
  <si>
    <t xml:space="preserve">    Equipment No.</t>
  </si>
  <si>
    <t>Principal :</t>
  </si>
  <si>
    <t xml:space="preserve">    Requisition No.</t>
  </si>
  <si>
    <t>N/A</t>
  </si>
  <si>
    <t xml:space="preserve">  Sheet No. 2  cont'd on sheet Nos. 3 &amp; 4</t>
  </si>
  <si>
    <t>Units</t>
  </si>
  <si>
    <t>SI</t>
  </si>
  <si>
    <t>USC</t>
  </si>
  <si>
    <t>Select units?</t>
  </si>
  <si>
    <t>temperature</t>
  </si>
  <si>
    <t>deg C</t>
  </si>
  <si>
    <t xml:space="preserve"> °F</t>
  </si>
  <si>
    <t>flow</t>
  </si>
  <si>
    <t>m3/h</t>
  </si>
  <si>
    <t>GPM</t>
  </si>
  <si>
    <t>US customary units</t>
  </si>
  <si>
    <t>power</t>
  </si>
  <si>
    <t>kW</t>
  </si>
  <si>
    <t>BHP</t>
  </si>
  <si>
    <t>head</t>
  </si>
  <si>
    <t>m liq.abs.</t>
  </si>
  <si>
    <t>FT liq.abs.</t>
  </si>
  <si>
    <t>diff head</t>
  </si>
  <si>
    <t>m liq.</t>
  </si>
  <si>
    <t>FT liq.</t>
  </si>
  <si>
    <t>height</t>
  </si>
  <si>
    <t>m</t>
  </si>
  <si>
    <t>FT</t>
  </si>
  <si>
    <t>Formulae</t>
  </si>
  <si>
    <t>US units</t>
  </si>
  <si>
    <t>density</t>
  </si>
  <si>
    <r>
      <t>kg/m</t>
    </r>
    <r>
      <rPr>
        <vertAlign val="superscript"/>
        <sz val="10"/>
        <rFont val="MS Sans Serif"/>
        <family val="2"/>
      </rPr>
      <t>3</t>
    </r>
  </si>
  <si>
    <t>SG</t>
  </si>
  <si>
    <t>Suct head</t>
  </si>
  <si>
    <t>viscosity</t>
  </si>
  <si>
    <r>
      <t>mm</t>
    </r>
    <r>
      <rPr>
        <vertAlign val="superscript"/>
        <sz val="10"/>
        <rFont val="MS Sans Serif"/>
        <family val="2"/>
      </rPr>
      <t>2</t>
    </r>
    <r>
      <rPr>
        <sz val="12"/>
        <rFont val="MS Sans Serif"/>
        <family val="2"/>
      </rPr>
      <t>/s</t>
    </r>
  </si>
  <si>
    <t>Cp</t>
  </si>
  <si>
    <t>Disch head</t>
  </si>
  <si>
    <t>pressure</t>
  </si>
  <si>
    <t>bara</t>
  </si>
  <si>
    <t>PSIA</t>
  </si>
  <si>
    <t>Vapour head</t>
  </si>
  <si>
    <t>specific heat</t>
  </si>
  <si>
    <t>KJ/kg.deg K</t>
  </si>
  <si>
    <t>BTU/LB°F</t>
  </si>
  <si>
    <t>Shutoff pressure 10%</t>
  </si>
  <si>
    <r>
      <t>W/m</t>
    </r>
    <r>
      <rPr>
        <vertAlign val="superscript"/>
        <sz val="10"/>
        <color indexed="8"/>
        <rFont val="MS Sans Serif"/>
        <family val="2"/>
      </rPr>
      <t>2</t>
    </r>
    <r>
      <rPr>
        <sz val="12"/>
        <color indexed="8"/>
        <rFont val="MS Sans Serif"/>
        <family val="2"/>
      </rPr>
      <t>.K</t>
    </r>
  </si>
  <si>
    <t>BTU/FT2.°F</t>
  </si>
  <si>
    <t>Shutoff pressure 20%</t>
  </si>
  <si>
    <t>length</t>
  </si>
  <si>
    <t>mm</t>
  </si>
  <si>
    <t>IN</t>
  </si>
  <si>
    <t>Note 8</t>
  </si>
  <si>
    <t>weight</t>
  </si>
  <si>
    <t>Kg</t>
  </si>
  <si>
    <t>LBS</t>
  </si>
  <si>
    <t>Power</t>
  </si>
  <si>
    <t>Concentration</t>
  </si>
  <si>
    <t>mg/kg</t>
  </si>
  <si>
    <t>Power2</t>
  </si>
  <si>
    <t>Gauge pressure</t>
  </si>
  <si>
    <t>PSIG</t>
  </si>
  <si>
    <t>RPM SS</t>
  </si>
  <si>
    <t>RPM DS</t>
  </si>
  <si>
    <t>NPSH rated</t>
  </si>
  <si>
    <t>NPSH 120%</t>
  </si>
  <si>
    <t>Procurement procedure</t>
  </si>
  <si>
    <t>Customer's ref</t>
  </si>
  <si>
    <t>Fully PI compliant</t>
  </si>
  <si>
    <t>Apply PI agreement</t>
  </si>
  <si>
    <t>Manufacturer's ref.</t>
  </si>
  <si>
    <t>Modified PI product</t>
  </si>
  <si>
    <t>Do not apply PI</t>
  </si>
  <si>
    <t>GENERAL INFORMATION</t>
  </si>
  <si>
    <t>REQUISITION</t>
  </si>
  <si>
    <t>Engineered Solution</t>
  </si>
  <si>
    <t>Compliance with Procurement Initiative Manual</t>
  </si>
  <si>
    <t>Specification dated</t>
  </si>
  <si>
    <t>Basic Type</t>
  </si>
  <si>
    <t>Configuration code</t>
  </si>
  <si>
    <t>DESIGN OPERATING CONDITIONS</t>
  </si>
  <si>
    <t>REQUISITION (VTC)</t>
  </si>
  <si>
    <r>
      <t xml:space="preserve">Pump speed </t>
    </r>
    <r>
      <rPr>
        <sz val="10"/>
        <rFont val="MS Sans Serif"/>
        <family val="2"/>
      </rPr>
      <t>(single/double suction impeller)</t>
    </r>
  </si>
  <si>
    <t>rpm</t>
  </si>
  <si>
    <t>/</t>
  </si>
  <si>
    <t>OH</t>
  </si>
  <si>
    <t>Overhung</t>
  </si>
  <si>
    <t>Min. continuous flow (stable / thermal)</t>
  </si>
  <si>
    <t>BB</t>
  </si>
  <si>
    <t>Between Bearings</t>
  </si>
  <si>
    <t>Rated Capacity</t>
  </si>
  <si>
    <t>VS</t>
  </si>
  <si>
    <t>Vertically Suspended</t>
  </si>
  <si>
    <t>Differential head at rated capacity</t>
  </si>
  <si>
    <t>Efficiency at rated capacity</t>
  </si>
  <si>
    <t>%</t>
  </si>
  <si>
    <t>Power absorbed at rated capacity</t>
  </si>
  <si>
    <r>
      <t xml:space="preserve">Capacity at BEP </t>
    </r>
    <r>
      <rPr>
        <sz val="10"/>
        <rFont val="MS Sans Serif"/>
        <family val="2"/>
      </rPr>
      <t>(actual impeller size)</t>
    </r>
  </si>
  <si>
    <t>Power absorbed at 120 % BEP</t>
  </si>
  <si>
    <t>Volute / Diffuser</t>
  </si>
  <si>
    <t>Recommended driver power</t>
  </si>
  <si>
    <t>Viscous correction factors</t>
  </si>
  <si>
    <t>CQ/CH/CE</t>
  </si>
  <si>
    <t>DEP 31.29.02.11</t>
  </si>
  <si>
    <r>
      <t xml:space="preserve">NPSH required </t>
    </r>
    <r>
      <rPr>
        <sz val="10"/>
        <rFont val="MS Sans Serif"/>
        <family val="2"/>
      </rPr>
      <t>from Minimum to Rated capacity</t>
    </r>
  </si>
  <si>
    <t>Single volute</t>
  </si>
  <si>
    <r>
      <t xml:space="preserve">NPSH required </t>
    </r>
    <r>
      <rPr>
        <sz val="10"/>
        <rFont val="MS Sans Serif"/>
        <family val="2"/>
      </rPr>
      <t>from Rated to 120% Rated capacity</t>
    </r>
  </si>
  <si>
    <t>Double volute</t>
  </si>
  <si>
    <t>PUMP DESIGN</t>
  </si>
  <si>
    <t>Diffuser type</t>
  </si>
  <si>
    <t>Pump model / frame / size :</t>
  </si>
  <si>
    <t>by vendor</t>
  </si>
  <si>
    <t xml:space="preserve"> = Basic Type ( Rotor )</t>
  </si>
  <si>
    <t>First Stage Suction</t>
  </si>
  <si>
    <t xml:space="preserve"> = ISO 13709 configuration code</t>
  </si>
  <si>
    <t xml:space="preserve"> = Single / Double volute / Diffuser</t>
  </si>
  <si>
    <t>Single suction</t>
  </si>
  <si>
    <t xml:space="preserve"> = Single / Double suction (first stage)</t>
  </si>
  <si>
    <t>Double suction</t>
  </si>
  <si>
    <t>Number of stages</t>
  </si>
  <si>
    <t>Minimum</t>
  </si>
  <si>
    <t>Max. / Actual / Min. impeller diameter</t>
  </si>
  <si>
    <t>Max. allowable casing working pressure</t>
  </si>
  <si>
    <t>API 610</t>
  </si>
  <si>
    <t>Max. allowable jacket / C.W. piping pressure</t>
  </si>
  <si>
    <t>MECHANICAL SEAL &amp; SEALING SYSTEM</t>
  </si>
  <si>
    <t>MATERIALS OF CONSTRUCTION</t>
  </si>
  <si>
    <t xml:space="preserve">Service Group / Material Group: </t>
  </si>
  <si>
    <t>S1</t>
  </si>
  <si>
    <t>Casing</t>
  </si>
  <si>
    <t>Carbon Steel</t>
  </si>
  <si>
    <t>Cabon Steel</t>
  </si>
  <si>
    <t>Inner casing or volutes</t>
  </si>
  <si>
    <t>Cast Iron</t>
  </si>
  <si>
    <t>Casing studs</t>
  </si>
  <si>
    <t>AISI 4140 Steel</t>
  </si>
  <si>
    <t xml:space="preserve">Bearing </t>
  </si>
  <si>
    <t>-</t>
  </si>
  <si>
    <t>Min. wall thickness</t>
  </si>
  <si>
    <t xml:space="preserve">Bearing House </t>
  </si>
  <si>
    <t>Cover</t>
  </si>
  <si>
    <t>Casing gaskets</t>
  </si>
  <si>
    <t>AUS Spiral Wound (6)</t>
  </si>
  <si>
    <t>AUS Spiral wound (6)</t>
  </si>
  <si>
    <t>Wet bolting</t>
  </si>
  <si>
    <t>Seal Gland</t>
  </si>
  <si>
    <t>316 AUS (5)</t>
  </si>
  <si>
    <t>Bearing</t>
  </si>
  <si>
    <t>Impeller</t>
  </si>
  <si>
    <t>Bearing Housing</t>
  </si>
  <si>
    <t>CS</t>
  </si>
  <si>
    <t>Impeller wear ring hardness</t>
  </si>
  <si>
    <t>Casing wear ring hardness</t>
  </si>
  <si>
    <t xml:space="preserve">Impeller wear rings </t>
  </si>
  <si>
    <t>Diffuser</t>
  </si>
  <si>
    <t>Shaft Seal</t>
  </si>
  <si>
    <t>AUS or 12% CHR</t>
  </si>
  <si>
    <t>Shaft</t>
  </si>
  <si>
    <t>Interstage shaft sleeve</t>
  </si>
  <si>
    <t>Interstage bushing</t>
  </si>
  <si>
    <t>Column / bowl shaft bushings</t>
  </si>
  <si>
    <t>Filled Carbon</t>
  </si>
  <si>
    <t>Discharge Head / Suction Can</t>
  </si>
  <si>
    <t>Throat bushing</t>
  </si>
  <si>
    <t>Drain Plug</t>
  </si>
  <si>
    <t>PRESSURE CONTAINING PARTS</t>
  </si>
  <si>
    <t>Coupling</t>
  </si>
  <si>
    <t>Pump casing manufacturer</t>
  </si>
  <si>
    <t>Coupling Guard</t>
  </si>
  <si>
    <t>Pump covers manufacturer</t>
  </si>
  <si>
    <t>Flanges</t>
  </si>
  <si>
    <t>Balance drum</t>
  </si>
  <si>
    <t>Balance ring</t>
  </si>
  <si>
    <t>Column / bowl Shaft bushings</t>
  </si>
  <si>
    <t>filled Carbon</t>
  </si>
  <si>
    <t>Dischage Head/ Suction can</t>
  </si>
  <si>
    <t>Equipment No.</t>
  </si>
  <si>
    <t>Requisition No.</t>
  </si>
  <si>
    <t xml:space="preserve">  Sheet No. 3   continued on sheet No. 4</t>
  </si>
  <si>
    <t>Lubrication</t>
  </si>
  <si>
    <t>Oil Bath</t>
  </si>
  <si>
    <t>Oil Bath - splash</t>
  </si>
  <si>
    <t>Oil Mist</t>
  </si>
  <si>
    <t>Oil Bath - ring</t>
  </si>
  <si>
    <t>WEIGHTS</t>
  </si>
  <si>
    <t>Force Feed Oil</t>
  </si>
  <si>
    <t>Oil Mist - Purge</t>
  </si>
  <si>
    <t>Pump</t>
  </si>
  <si>
    <t>Oil Mist - Pure</t>
  </si>
  <si>
    <t>Driver</t>
  </si>
  <si>
    <t>Gearbox</t>
  </si>
  <si>
    <t>BEARINGS and LUBRICATION</t>
  </si>
  <si>
    <t>Type of Lubrication :</t>
  </si>
  <si>
    <t>Radial Bearings Type :</t>
  </si>
  <si>
    <t>Bearing type</t>
  </si>
  <si>
    <t>Thrust Bearing Type :</t>
  </si>
  <si>
    <t xml:space="preserve">Applicable lubrication </t>
  </si>
  <si>
    <t>Rolling element</t>
  </si>
  <si>
    <t>LO heating</t>
  </si>
  <si>
    <t>Constant Level Oiler : make / type / model</t>
  </si>
  <si>
    <t>Hydro-dynamic</t>
  </si>
  <si>
    <t xml:space="preserve">Lube oil heating : </t>
  </si>
  <si>
    <t>COOLING</t>
  </si>
  <si>
    <t>Cooling medium</t>
  </si>
  <si>
    <t>Steam</t>
  </si>
  <si>
    <t>Medium</t>
  </si>
  <si>
    <t>Air cooling preferred</t>
  </si>
  <si>
    <t>Electric</t>
  </si>
  <si>
    <t>Temp.(deg.C) / max. inlet pressure (bara)</t>
  </si>
  <si>
    <t>Air cooling</t>
  </si>
  <si>
    <t>Cooling water piping material / API plan</t>
  </si>
  <si>
    <t>Water cooling</t>
  </si>
  <si>
    <t>Baseplate</t>
  </si>
  <si>
    <t>Cooling water flow to bearing housing(s)</t>
  </si>
  <si>
    <t>PIPING</t>
  </si>
  <si>
    <t>Flange positions</t>
  </si>
  <si>
    <t>Combined</t>
  </si>
  <si>
    <t>Suction :</t>
  </si>
  <si>
    <t>size (mm)/ ANSI flange class</t>
  </si>
  <si>
    <t>150#</t>
  </si>
  <si>
    <t>Separate</t>
  </si>
  <si>
    <t>position facing driven end</t>
  </si>
  <si>
    <t>Vendor standard</t>
  </si>
  <si>
    <t>End</t>
  </si>
  <si>
    <t xml:space="preserve">Discharge : </t>
  </si>
  <si>
    <t>size(mm) / ANSI flange class</t>
  </si>
  <si>
    <t>Top</t>
  </si>
  <si>
    <t>Not in scope</t>
  </si>
  <si>
    <t>Right side</t>
  </si>
  <si>
    <t>ACCESSORIES</t>
  </si>
  <si>
    <t>Left side</t>
  </si>
  <si>
    <t>Foundation bolts</t>
  </si>
  <si>
    <t>Base plate :</t>
  </si>
  <si>
    <t>Foundation bolts :</t>
  </si>
  <si>
    <t>Required</t>
  </si>
  <si>
    <t>Coupling - make / type :</t>
  </si>
  <si>
    <t>Coupling guard - non-sparking :</t>
  </si>
  <si>
    <t>Vibration equipment connections</t>
  </si>
  <si>
    <t>Vibration connections</t>
  </si>
  <si>
    <t>INSPECTION and TESTS</t>
  </si>
  <si>
    <t>Inspection class</t>
  </si>
  <si>
    <t>Threaded connections</t>
  </si>
  <si>
    <t>Hydrostatic test</t>
  </si>
  <si>
    <t>Coupling guard</t>
  </si>
  <si>
    <t>Flat surfaces</t>
  </si>
  <si>
    <t>Performance test</t>
  </si>
  <si>
    <t>Certified</t>
  </si>
  <si>
    <r>
      <t xml:space="preserve">NPSHR test </t>
    </r>
    <r>
      <rPr>
        <sz val="10"/>
        <rFont val="MS Sans Serif"/>
        <family val="2"/>
      </rPr>
      <t>( if required by API 610)</t>
    </r>
  </si>
  <si>
    <r>
      <t xml:space="preserve">Complete unit test </t>
    </r>
    <r>
      <rPr>
        <sz val="10"/>
        <rFont val="MS Sans Serif"/>
        <family val="2"/>
      </rPr>
      <t>( if req'd by API 610)</t>
    </r>
  </si>
  <si>
    <t>Auxiliary equipment test</t>
  </si>
  <si>
    <t>Disassembly after test ( PI default is 'not required' )</t>
  </si>
  <si>
    <t>Hydrotest</t>
  </si>
  <si>
    <t>Class I</t>
  </si>
  <si>
    <t>Pump  speed during performance test</t>
  </si>
  <si>
    <t>Site speed</t>
  </si>
  <si>
    <t>Class II</t>
  </si>
  <si>
    <t>Water test Capacity : ( required for VCC Pumps only )</t>
  </si>
  <si>
    <t>Water test Head  : ( required for VCC Pumps only )</t>
  </si>
  <si>
    <t>Observed</t>
  </si>
  <si>
    <t>Perftest</t>
  </si>
  <si>
    <t>Water test Efficiency : ( required for VCC Pumps only )</t>
  </si>
  <si>
    <t>Water test Power : ( required for VCC Pumps only )</t>
  </si>
  <si>
    <t>Test bed / contract driver installed</t>
  </si>
  <si>
    <t>Contract driver</t>
  </si>
  <si>
    <t>Testing</t>
  </si>
  <si>
    <t>Hydrostatic test pressure : casing / jackets / piping</t>
  </si>
  <si>
    <t xml:space="preserve">Special tests </t>
  </si>
  <si>
    <t>VENDOR's DATA</t>
  </si>
  <si>
    <t>Scope of supply</t>
  </si>
  <si>
    <t>Disassembly after test</t>
  </si>
  <si>
    <r>
      <t>General Arrangement drawing</t>
    </r>
    <r>
      <rPr>
        <sz val="12"/>
        <rFont val="MS Sans Serif"/>
        <family val="2"/>
      </rPr>
      <t xml:space="preserve"> reference</t>
    </r>
  </si>
  <si>
    <t>Test driver</t>
  </si>
  <si>
    <t>Cross sectional drawing reference</t>
  </si>
  <si>
    <t>Interconnecting Piping Layout/Schematics reference</t>
  </si>
  <si>
    <t>Test bed driver</t>
  </si>
  <si>
    <r>
      <t xml:space="preserve">Performance curve </t>
    </r>
    <r>
      <rPr>
        <sz val="12"/>
        <rFont val="MS Sans Serif"/>
        <family val="2"/>
      </rPr>
      <t>reference</t>
    </r>
  </si>
  <si>
    <r>
      <t xml:space="preserve">Report on torsional analysis
</t>
    </r>
    <r>
      <rPr>
        <sz val="10"/>
        <rFont val="MS Sans Serif"/>
        <family val="2"/>
      </rPr>
      <t xml:space="preserve">( if analysis is required as per ISO 13709) </t>
    </r>
  </si>
  <si>
    <t xml:space="preserve">  Sheet No. 4   </t>
  </si>
  <si>
    <t xml:space="preserve">Total head loss in discharge line
between pump and discharge vessel </t>
  </si>
  <si>
    <t>System/Subsystem: NA</t>
  </si>
  <si>
    <t>Discipline:  MEC</t>
  </si>
  <si>
    <t>Contractor Document Number:</t>
  </si>
  <si>
    <t>NIGERIAN PETROLEUM DEVELOPMENT COMPANY LIMITED (NPDC)</t>
  </si>
  <si>
    <t>A1</t>
  </si>
  <si>
    <t>IFR</t>
  </si>
  <si>
    <t>IDC</t>
  </si>
  <si>
    <t>Status</t>
  </si>
  <si>
    <t>Revision memo</t>
  </si>
  <si>
    <t>Issued by</t>
  </si>
  <si>
    <t>Checked by</t>
  </si>
  <si>
    <t>Approved by</t>
  </si>
  <si>
    <t>0</t>
  </si>
  <si>
    <t>ONE (1)</t>
  </si>
  <si>
    <t>Diesel</t>
  </si>
  <si>
    <t xml:space="preserve">EGBEMA WEST, AND UGADA FIELDS IN OML - 20 </t>
  </si>
  <si>
    <t>B1</t>
  </si>
  <si>
    <t>IFA</t>
  </si>
  <si>
    <t>Issued for Approval</t>
  </si>
  <si>
    <t>EGBEMA FIELDS</t>
  </si>
  <si>
    <t>C1</t>
  </si>
  <si>
    <t>AFC</t>
  </si>
  <si>
    <t>OIL WATER SEPARATOR PUMP</t>
  </si>
  <si>
    <t>PBE -830</t>
  </si>
  <si>
    <t>OILY-WATER</t>
  </si>
  <si>
    <t>1.O</t>
  </si>
  <si>
    <t>VS1</t>
  </si>
  <si>
    <t>TBA</t>
  </si>
  <si>
    <t>OPERATING DATA (HOLD)</t>
  </si>
  <si>
    <t>PUMPING DATA (HOLD)</t>
  </si>
  <si>
    <t xml:space="preserve">                  Document Number
EGB-EGB20-MEC-DAS-JIECL-00015-00</t>
  </si>
  <si>
    <t>Re-IFA</t>
  </si>
  <si>
    <t>KGIS</t>
  </si>
  <si>
    <t>Revision: R01</t>
  </si>
  <si>
    <t>Status: IFR</t>
  </si>
  <si>
    <t>Rev. Date: 14/August/2019</t>
  </si>
  <si>
    <t>Page:  1 / 3</t>
  </si>
  <si>
    <t>DETAILED ENGINEERING DESIGN, PROCUREMENT, CONSTRUCTION, INSTALLATION AND COMMISSIONING (EPCIC) OF A 100,000 BARREL CAPACITY CRUDE OIL BUFFER STORAGE TANK FACILITY FOR EGBEMA, EGBEMA-WEST AND UGADA FIELDS IN OML 20</t>
  </si>
  <si>
    <t>Document Type:  DTS</t>
  </si>
  <si>
    <t>R01</t>
  </si>
  <si>
    <t>AIP</t>
  </si>
  <si>
    <t>EA</t>
  </si>
  <si>
    <t>SOO</t>
  </si>
  <si>
    <t>A01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</si>
</sst>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8">
    <numFmt numFmtId="41" formatCode="_ * #,##0_ ;_ * \-#,##0_ ;_ * &quot;-&quot;_ ;_ @_ "/>
    <numFmt numFmtId="43" formatCode="_ * #,##0.00_ ;_ * \-#,##0.00_ ;_ * &quot;-&quot;??_ ;_ @_ "/>
    <numFmt numFmtId="176" formatCode="_-* #,##0.00_-;\-* #,##0.00_-;_-* &quot;-&quot;??_-;_-@_-"/>
    <numFmt numFmtId="177" formatCode="&quot;£&quot;#,##0;[Red]\-&quot;£&quot;#,##0"/>
    <numFmt numFmtId="178" formatCode="&quot;£&quot;#,##0.00;[Red]\-&quot;£&quot;#,##0.00"/>
    <numFmt numFmtId="179" formatCode="&quot;$&quot;#,##0.00_);[Red]\(&quot;$&quot;#,##0.00\)"/>
    <numFmt numFmtId="180" formatCode="_(&quot;$&quot;* #,##0_);_(&quot;$&quot;* \(#,##0\);_(&quot;$&quot;* &quot;-&quot;_);_(@_)"/>
    <numFmt numFmtId="181" formatCode="_(&quot;$&quot;* #,##0.00_);_(&quot;$&quot;* \(#,##0.00\);_(&quot;$&quot;* &quot;-&quot;??_);_(@_)"/>
    <numFmt numFmtId="182" formatCode="_(* #,##0.00_);_(* \(#,##0.00\);_(* &quot;-&quot;??_);_(@_)"/>
    <numFmt numFmtId="183" formatCode="&quot;L.&quot;\ #,##0;[Red]\-&quot;L.&quot;\ #,##0"/>
    <numFmt numFmtId="184" formatCode="[$-409]dd\-mmm\-yy;@"/>
    <numFmt numFmtId="185" formatCode="_ &quot;\&quot;* #,##0.00_ ;_ &quot;\&quot;* \-#,##0.00_ ;_ &quot;\&quot;* &quot;-&quot;??_ ;_ @_ "/>
    <numFmt numFmtId="186" formatCode="_ &quot;\&quot;* #,##0_ ;_ &quot;\&quot;* \-#,##0_ ;_ &quot;\&quot;* &quot;-&quot;_ ;_ @_ "/>
    <numFmt numFmtId="187" formatCode="0_)"/>
    <numFmt numFmtId="188" formatCode="General_)"/>
    <numFmt numFmtId="189" formatCode="0.0"/>
    <numFmt numFmtId="190" formatCode="_ &quot;₩&quot;* #,##0_ ;_ &quot;₩&quot;* \-#,##0_ ;_ &quot;₩&quot;* &quot;-&quot;_ ;_ @_ "/>
    <numFmt numFmtId="191" formatCode="_ &quot;₩&quot;* #,##0.00_ ;_ &quot;₩&quot;* \-#,##0.00_ ;_ &quot;₩&quot;* &quot;-&quot;??_ ;_ @_ "/>
    <numFmt numFmtId="192" formatCode="#,##0;\(#,##0\)"/>
    <numFmt numFmtId="193" formatCode="#,##0.00000;[Red]\-#,##0.00000"/>
    <numFmt numFmtId="194" formatCode="#,##0.0000000;[Red]\-#,##0.0000000"/>
    <numFmt numFmtId="195" formatCode="_-* #,##0_-;\-* #,##0_-;_-* &quot;&quot;_-;_-@_-"/>
    <numFmt numFmtId="196" formatCode="#,##0;[Red]&quot;-&quot;#,##0"/>
    <numFmt numFmtId="197" formatCode="&quot;₩&quot;#,##0.00;[Red]&quot;₩&quot;\-#,##0.00"/>
    <numFmt numFmtId="198" formatCode="&quot;₩&quot;#,##0;[Red]&quot;₩&quot;\-#,##0"/>
    <numFmt numFmtId="199" formatCode="_-* #,##0\ _F_-;\-* #,##0\ _F_-;_-* &quot;-&quot;\ _F_-;_-@_-"/>
    <numFmt numFmtId="200" formatCode="_-* #,##0.00\ _F_-;\-* #,##0.00\ _F_-;_-* &quot;-&quot;??\ _F_-;_-@_-"/>
    <numFmt numFmtId="201" formatCode="_-* #,##0\ &quot;F&quot;_-;\-* #,##0\ &quot;F&quot;_-;_-* &quot;-&quot;\ &quot;F&quot;_-;_-@_-"/>
    <numFmt numFmtId="202" formatCode="_-* #,##0.00\ &quot;F&quot;_-;\-* #,##0.00\ &quot;F&quot;_-;_-* &quot;-&quot;??\ &quot;F&quot;_-;_-@_-"/>
    <numFmt numFmtId="203" formatCode="[$-409]d\-mmm\-yy;@"/>
    <numFmt numFmtId="204" formatCode="&quot;=N=&quot;#,##0_);[Red]\(&quot;=N=&quot;#,##0\)"/>
    <numFmt numFmtId="205" formatCode="&quot;=N=&quot;#,##0_);\(&quot;=N=&quot;#,##0\)"/>
    <numFmt numFmtId="206" formatCode="_-&quot;L.&quot;\ * #,##0.00_-;\-&quot;L.&quot;\ * #,##0.00_-;_-&quot;L.&quot;\ * &quot;-&quot;??_-;_-@_-"/>
    <numFmt numFmtId="207" formatCode="0.0000"/>
    <numFmt numFmtId="208" formatCode="0.000"/>
    <numFmt numFmtId="209" formatCode="d\-mmm\-yyyy"/>
    <numFmt numFmtId="210" formatCode="[$-409]d\-mmm\-yyyy;@"/>
    <numFmt numFmtId="211" formatCode="dd/mmm/yyyy"/>
  </numFmts>
  <fonts count="121">
    <font>
      <sz val="10"/>
      <name val="Arial"/>
    </font>
    <font>
      <sz val="11"/>
      <color theme="1"/>
      <name val="宋体"/>
      <family val="2"/>
      <scheme val="minor"/>
    </font>
    <font>
      <sz val="11"/>
      <color theme="1"/>
      <name val="宋体"/>
      <family val="2"/>
      <scheme val="minor"/>
    </font>
    <font>
      <sz val="8"/>
      <name val="Arial"/>
      <family val="2"/>
    </font>
    <font>
      <sz val="10"/>
      <name val="MS Sans Serif"/>
      <family val="2"/>
    </font>
    <font>
      <sz val="10"/>
      <name val="Arial"/>
      <family val="2"/>
    </font>
    <font>
      <sz val="10"/>
      <name val="Tahoma"/>
      <family val="2"/>
    </font>
    <font>
      <b/>
      <sz val="10"/>
      <name val="Arial"/>
      <family val="2"/>
    </font>
    <font>
      <sz val="12"/>
      <name val="???"/>
      <family val="1"/>
      <charset val="129"/>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b/>
      <sz val="9"/>
      <name val="Arial"/>
      <family val="2"/>
    </font>
    <font>
      <sz val="11"/>
      <color theme="1"/>
      <name val="宋体"/>
      <family val="2"/>
      <scheme val="minor"/>
    </font>
    <font>
      <b/>
      <i/>
      <sz val="9"/>
      <name val="Times New Roman"/>
      <family val="1"/>
    </font>
    <font>
      <sz val="11"/>
      <color indexed="62"/>
      <name val="Calibri"/>
      <family val="2"/>
    </font>
    <font>
      <b/>
      <sz val="12"/>
      <name val="Arial"/>
      <family val="2"/>
    </font>
    <font>
      <sz val="10"/>
      <color indexed="12"/>
      <name val="Calibri"/>
      <family val="2"/>
    </font>
    <font>
      <sz val="11"/>
      <color indexed="20"/>
      <name val="Calibri"/>
      <family val="2"/>
    </font>
    <font>
      <sz val="9"/>
      <name val="Univers"/>
      <family val="2"/>
    </font>
    <font>
      <sz val="11"/>
      <color indexed="60"/>
      <name val="Calibri"/>
      <family val="2"/>
    </font>
    <font>
      <sz val="10"/>
      <name val="Times New Roman"/>
      <family val="1"/>
    </font>
    <font>
      <sz val="11"/>
      <color indexed="17"/>
      <name val="Calibri"/>
      <family val="2"/>
    </font>
    <font>
      <b/>
      <sz val="11"/>
      <color indexed="63"/>
      <name val="Calibri"/>
      <family val="2"/>
    </font>
    <font>
      <sz val="9"/>
      <name val="Times New Roman"/>
      <family val="1"/>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name val="돋움"/>
      <family val="3"/>
      <charset val="129"/>
    </font>
    <font>
      <sz val="11"/>
      <color indexed="8"/>
      <name val="맑은 고딕"/>
      <family val="3"/>
      <charset val="129"/>
    </font>
    <font>
      <sz val="11"/>
      <color indexed="9"/>
      <name val="맑은 고딕"/>
      <family val="3"/>
      <charset val="129"/>
    </font>
    <font>
      <sz val="12"/>
      <name val="¹ÙÅÁÃ¼"/>
      <family val="3"/>
      <charset val="129"/>
    </font>
    <font>
      <sz val="12"/>
      <name val="¹UAAA¼"/>
      <family val="1"/>
      <charset val="129"/>
    </font>
    <font>
      <b/>
      <u/>
      <sz val="12"/>
      <name val="MS Sans Serif"/>
      <family val="2"/>
    </font>
    <font>
      <sz val="12"/>
      <name val="¸íÁ¶"/>
      <family val="3"/>
      <charset val="129"/>
    </font>
    <font>
      <sz val="12"/>
      <name val="¸iA¶"/>
      <family val="3"/>
      <charset val="129"/>
    </font>
    <font>
      <sz val="9"/>
      <name val="Arial"/>
      <family val="2"/>
    </font>
    <font>
      <sz val="12"/>
      <name val="ⓒoUAAA¨u"/>
      <family val="1"/>
      <charset val="129"/>
    </font>
    <font>
      <sz val="12"/>
      <name val="System"/>
      <family val="2"/>
    </font>
    <font>
      <sz val="12"/>
      <name val="±¼¸²A¼"/>
      <family val="3"/>
      <charset val="129"/>
    </font>
    <font>
      <sz val="12"/>
      <name val="±¼¸²Ã¼"/>
      <family val="1"/>
      <charset val="129"/>
    </font>
    <font>
      <sz val="10"/>
      <name val="±¼¸²A¼"/>
      <family val="3"/>
      <charset val="129"/>
    </font>
    <font>
      <sz val="10"/>
      <name val="±¼¸²Ã¼"/>
      <family val="3"/>
      <charset val="129"/>
    </font>
    <font>
      <sz val="12"/>
      <name val="µ¸¿òÃ¼"/>
      <family val="3"/>
      <charset val="129"/>
    </font>
    <font>
      <b/>
      <sz val="10"/>
      <name val="Helv"/>
      <family val="2"/>
    </font>
    <font>
      <sz val="10"/>
      <name val="굴림체"/>
      <family val="3"/>
      <charset val="129"/>
    </font>
    <font>
      <b/>
      <i/>
      <sz val="11"/>
      <name val="Times New Roman"/>
      <family val="1"/>
    </font>
    <font>
      <b/>
      <i/>
      <sz val="10"/>
      <name val="Times New Roman"/>
      <family val="1"/>
    </font>
    <font>
      <b/>
      <sz val="12"/>
      <name val="Helv"/>
      <family val="2"/>
    </font>
    <font>
      <b/>
      <sz val="11"/>
      <name val="Helv"/>
      <family val="2"/>
    </font>
    <font>
      <sz val="12"/>
      <name val="바탕체"/>
      <family val="1"/>
      <charset val="129"/>
    </font>
    <font>
      <b/>
      <sz val="8"/>
      <color indexed="12"/>
      <name val="Arial"/>
      <family val="2"/>
    </font>
    <font>
      <sz val="11"/>
      <color indexed="10"/>
      <name val="맑은 고딕"/>
      <family val="3"/>
      <charset val="129"/>
    </font>
    <font>
      <b/>
      <sz val="11"/>
      <color indexed="52"/>
      <name val="맑은 고딕"/>
      <family val="3"/>
      <charset val="129"/>
    </font>
    <font>
      <b/>
      <sz val="1"/>
      <color indexed="8"/>
      <name val="Courier"/>
      <family val="3"/>
    </font>
    <font>
      <sz val="11"/>
      <color indexed="20"/>
      <name val="맑은 고딕"/>
      <family val="3"/>
      <charset val="129"/>
    </font>
    <font>
      <sz val="1"/>
      <color indexed="8"/>
      <name val="Courier"/>
      <family val="3"/>
    </font>
    <font>
      <u/>
      <sz val="12"/>
      <color indexed="36"/>
      <name val="바탕체"/>
      <family val="1"/>
      <charset val="129"/>
    </font>
    <font>
      <sz val="14"/>
      <name val="뼻뮝"/>
      <family val="3"/>
      <charset val="129"/>
    </font>
    <font>
      <sz val="11"/>
      <color indexed="60"/>
      <name val="맑은 고딕"/>
      <family val="3"/>
      <charset val="129"/>
    </font>
    <font>
      <sz val="12"/>
      <name val="뼻뮝"/>
      <family val="1"/>
      <charset val="129"/>
    </font>
    <font>
      <i/>
      <sz val="11"/>
      <color indexed="23"/>
      <name val="맑은 고딕"/>
      <family val="3"/>
      <charset val="129"/>
    </font>
    <font>
      <b/>
      <sz val="11"/>
      <color indexed="9"/>
      <name val="맑은 고딕"/>
      <family val="3"/>
      <charset val="129"/>
    </font>
    <font>
      <b/>
      <sz val="12"/>
      <color indexed="16"/>
      <name val="굴림체"/>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8"/>
      <color indexed="56"/>
      <name val="맑은 고딕"/>
      <family val="3"/>
      <charset val="129"/>
    </font>
    <font>
      <b/>
      <sz val="15"/>
      <color indexed="56"/>
      <name val="맑은 고딕"/>
      <family val="3"/>
      <charset val="129"/>
    </font>
    <font>
      <b/>
      <sz val="13"/>
      <color indexed="56"/>
      <name val="맑은 고딕"/>
      <family val="3"/>
      <charset val="129"/>
    </font>
    <font>
      <b/>
      <sz val="11"/>
      <color indexed="56"/>
      <name val="맑은 고딕"/>
      <family val="3"/>
      <charset val="129"/>
    </font>
    <font>
      <b/>
      <sz val="18"/>
      <color indexed="62"/>
      <name val="맑은 고딕"/>
      <family val="3"/>
      <charset val="129"/>
    </font>
    <font>
      <sz val="11"/>
      <color indexed="17"/>
      <name val="맑은 고딕"/>
      <family val="3"/>
      <charset val="129"/>
    </font>
    <font>
      <b/>
      <sz val="11"/>
      <color indexed="63"/>
      <name val="맑은 고딕"/>
      <family val="3"/>
      <charset val="129"/>
    </font>
    <font>
      <sz val="11"/>
      <name val="Arial"/>
      <family val="2"/>
    </font>
    <font>
      <sz val="8"/>
      <name val="Times New Roman"/>
      <family val="1"/>
    </font>
    <font>
      <sz val="11"/>
      <name val="ＭＳ Ｐゴシック"/>
      <family val="3"/>
      <charset val="129"/>
    </font>
    <font>
      <sz val="12"/>
      <name val="Arial"/>
      <family val="2"/>
    </font>
    <font>
      <sz val="10"/>
      <name val="MS Sans Serif"/>
      <family val="2"/>
    </font>
    <font>
      <sz val="8"/>
      <name val="MS Sans Serif"/>
      <family val="2"/>
    </font>
    <font>
      <sz val="9"/>
      <name val="MS Sans Serif"/>
      <family val="2"/>
    </font>
    <font>
      <b/>
      <sz val="9.5"/>
      <name val="MS Sans Serif"/>
      <family val="2"/>
    </font>
    <font>
      <b/>
      <sz val="10"/>
      <name val="MS Sans Serif"/>
      <family val="2"/>
    </font>
    <font>
      <b/>
      <sz val="10"/>
      <name val="MS Sans Serif"/>
      <family val="2"/>
    </font>
    <font>
      <b/>
      <sz val="12"/>
      <name val="MS Sans Serif"/>
      <family val="2"/>
    </font>
    <font>
      <sz val="12"/>
      <name val="MS Sans Serif"/>
      <family val="2"/>
    </font>
    <font>
      <b/>
      <sz val="9"/>
      <name val="MS Sans Serif"/>
      <family val="2"/>
    </font>
    <font>
      <sz val="12"/>
      <color indexed="8"/>
      <name val="MS Sans Serif"/>
      <family val="2"/>
    </font>
    <font>
      <sz val="10"/>
      <color indexed="8"/>
      <name val="MS Sans Serif"/>
      <family val="2"/>
    </font>
    <font>
      <vertAlign val="subscript"/>
      <sz val="10"/>
      <name val="MS Sans Serif"/>
      <family val="2"/>
    </font>
    <font>
      <b/>
      <sz val="16"/>
      <color indexed="39"/>
      <name val="MS Sans Serif"/>
      <family val="2"/>
    </font>
    <font>
      <sz val="12"/>
      <color indexed="12"/>
      <name val="MS Sans Serif"/>
      <family val="2"/>
    </font>
    <font>
      <sz val="8.5"/>
      <name val="MS Sans Serif"/>
      <family val="2"/>
    </font>
    <font>
      <b/>
      <sz val="10"/>
      <color indexed="8"/>
      <name val="MS Sans Serif"/>
      <family val="2"/>
    </font>
    <font>
      <b/>
      <sz val="16"/>
      <name val="MS Sans Serif"/>
      <family val="2"/>
    </font>
    <font>
      <b/>
      <sz val="12"/>
      <color indexed="12"/>
      <name val="MS Sans Serif"/>
      <family val="2"/>
    </font>
    <font>
      <vertAlign val="superscript"/>
      <sz val="10"/>
      <name val="MS Sans Serif"/>
      <family val="2"/>
    </font>
    <font>
      <vertAlign val="superscript"/>
      <sz val="10"/>
      <color indexed="8"/>
      <name val="MS Sans Serif"/>
      <family val="2"/>
    </font>
    <font>
      <sz val="10"/>
      <color indexed="14"/>
      <name val="MS Sans Serif"/>
      <family val="2"/>
    </font>
    <font>
      <b/>
      <sz val="12"/>
      <color indexed="8"/>
      <name val="MS Sans Serif"/>
      <family val="2"/>
    </font>
    <font>
      <u/>
      <sz val="12"/>
      <name val="MS Sans Serif"/>
      <family val="2"/>
    </font>
    <font>
      <sz val="12"/>
      <color indexed="14"/>
      <name val="MS Sans Serif"/>
      <family val="2"/>
    </font>
    <font>
      <b/>
      <sz val="12"/>
      <color indexed="9"/>
      <name val="MS Sans Serif"/>
      <family val="2"/>
    </font>
    <font>
      <sz val="12"/>
      <color indexed="10"/>
      <name val="MS Sans Serif"/>
      <family val="2"/>
    </font>
    <font>
      <b/>
      <sz val="14"/>
      <color theme="1"/>
      <name val="Arial"/>
      <family val="2"/>
    </font>
    <font>
      <sz val="9"/>
      <color theme="1"/>
      <name val="Arial"/>
      <family val="2"/>
    </font>
    <font>
      <sz val="9"/>
      <color theme="1"/>
      <name val="宋体"/>
      <family val="2"/>
      <scheme val="minor"/>
    </font>
    <font>
      <b/>
      <sz val="12"/>
      <color theme="1"/>
      <name val="Arial"/>
      <family val="2"/>
    </font>
    <font>
      <b/>
      <sz val="28"/>
      <color theme="1"/>
      <name val="Arial"/>
      <family val="2"/>
    </font>
    <font>
      <sz val="8"/>
      <color theme="1"/>
      <name val="Arial"/>
      <family val="2"/>
    </font>
    <font>
      <b/>
      <sz val="8"/>
      <color theme="1"/>
      <name val="Arial"/>
      <family val="2"/>
    </font>
    <font>
      <sz val="10"/>
      <color rgb="FF000000"/>
      <name val="Arial"/>
      <family val="2"/>
    </font>
    <font>
      <sz val="8"/>
      <color rgb="FF000000"/>
      <name val="Arial"/>
      <family val="2"/>
    </font>
    <font>
      <b/>
      <sz val="9"/>
      <color theme="1"/>
      <name val="Arial"/>
      <family val="2"/>
    </font>
    <font>
      <b/>
      <sz val="11"/>
      <color theme="1"/>
      <name val="Arial"/>
      <family val="2"/>
    </font>
    <font>
      <sz val="9"/>
      <name val="宋体"/>
      <family val="3"/>
      <charset val="134"/>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43"/>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gray0625"/>
    </fill>
    <fill>
      <patternFill patternType="solid">
        <fgColor indexed="13"/>
        <bgColor indexed="64"/>
      </patternFill>
    </fill>
    <fill>
      <patternFill patternType="gray0625">
        <bgColor indexed="9"/>
      </patternFill>
    </fill>
  </fills>
  <borders count="10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style="medium">
        <color indexed="8"/>
      </top>
      <bottom/>
      <diagonal/>
    </border>
    <border>
      <left/>
      <right/>
      <top style="thin">
        <color indexed="62"/>
      </top>
      <bottom style="double">
        <color indexed="62"/>
      </bottom>
      <diagonal/>
    </border>
    <border>
      <left/>
      <right/>
      <top style="double">
        <color indexed="64"/>
      </top>
      <bottom/>
      <diagonal/>
    </border>
    <border>
      <left style="medium">
        <color auto="1"/>
      </left>
      <right/>
      <top style="medium">
        <color auto="1"/>
      </top>
      <bottom/>
      <diagonal/>
    </border>
    <border>
      <left/>
      <right/>
      <top style="medium">
        <color auto="1"/>
      </top>
      <bottom/>
      <diagonal/>
    </border>
    <border>
      <left style="thin">
        <color indexed="64"/>
      </left>
      <right/>
      <top style="medium">
        <color auto="1"/>
      </top>
      <bottom/>
      <diagonal/>
    </border>
    <border>
      <left/>
      <right/>
      <top/>
      <bottom style="medium">
        <color auto="1"/>
      </bottom>
      <diagonal/>
    </border>
    <border>
      <left/>
      <right style="medium">
        <color auto="1"/>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top style="medium">
        <color indexed="64"/>
      </top>
      <bottom style="thin">
        <color indexed="8"/>
      </bottom>
      <diagonal/>
    </border>
    <border>
      <left/>
      <right style="medium">
        <color indexed="64"/>
      </right>
      <top style="medium">
        <color indexed="64"/>
      </top>
      <bottom style="thin">
        <color indexed="8"/>
      </bottom>
      <diagonal/>
    </border>
    <border>
      <left/>
      <right/>
      <top/>
      <bottom style="thin">
        <color indexed="8"/>
      </bottom>
      <diagonal/>
    </border>
    <border>
      <left/>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8"/>
      </right>
      <top style="thin">
        <color indexed="8"/>
      </top>
      <bottom style="thin">
        <color indexed="8"/>
      </bottom>
      <diagonal/>
    </border>
    <border>
      <left/>
      <right/>
      <top style="thin">
        <color indexed="64"/>
      </top>
      <bottom style="thin">
        <color indexed="8"/>
      </bottom>
      <diagonal/>
    </border>
    <border>
      <left style="medium">
        <color indexed="64"/>
      </left>
      <right/>
      <top style="thin">
        <color indexed="8"/>
      </top>
      <bottom/>
      <diagonal/>
    </border>
    <border>
      <left/>
      <right/>
      <top style="thin">
        <color indexed="8"/>
      </top>
      <bottom/>
      <diagonal/>
    </border>
    <border>
      <left style="medium">
        <color indexed="64"/>
      </left>
      <right/>
      <top style="thin">
        <color indexed="8"/>
      </top>
      <bottom style="thin">
        <color indexed="64"/>
      </bottom>
      <diagonal/>
    </border>
    <border>
      <left/>
      <right/>
      <top style="thin">
        <color indexed="8"/>
      </top>
      <bottom style="thin">
        <color indexed="64"/>
      </bottom>
      <diagonal/>
    </border>
    <border>
      <left/>
      <right style="medium">
        <color indexed="64"/>
      </right>
      <top style="thin">
        <color indexed="8"/>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8"/>
      </right>
      <top style="medium">
        <color indexed="64"/>
      </top>
      <bottom style="thin">
        <color indexed="64"/>
      </bottom>
      <diagonal/>
    </border>
    <border>
      <left style="medium">
        <color indexed="8"/>
      </left>
      <right/>
      <top style="medium">
        <color indexed="64"/>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medium">
        <color indexed="64"/>
      </right>
      <top style="thin">
        <color indexed="8"/>
      </top>
      <bottom style="medium">
        <color indexed="64"/>
      </bottom>
      <diagonal/>
    </border>
    <border>
      <left/>
      <right style="medium">
        <color indexed="64"/>
      </right>
      <top style="thin">
        <color indexed="8"/>
      </top>
      <bottom style="thin">
        <color indexed="64"/>
      </bottom>
      <diagonal/>
    </border>
    <border>
      <left style="medium">
        <color indexed="8"/>
      </left>
      <right/>
      <top style="thin">
        <color indexed="64"/>
      </top>
      <bottom style="thin">
        <color indexed="64"/>
      </bottom>
      <diagonal/>
    </border>
    <border>
      <left/>
      <right style="medium">
        <color indexed="64"/>
      </right>
      <top style="thin">
        <color indexed="64"/>
      </top>
      <bottom style="thin">
        <color indexed="8"/>
      </bottom>
      <diagonal/>
    </border>
    <border>
      <left style="medium">
        <color indexed="64"/>
      </left>
      <right/>
      <top style="thin">
        <color indexed="8"/>
      </top>
      <bottom style="thin">
        <color indexed="8"/>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8"/>
      </right>
      <top style="thin">
        <color indexed="8"/>
      </top>
      <bottom style="thin">
        <color indexed="64"/>
      </bottom>
      <diagonal/>
    </border>
    <border>
      <left style="medium">
        <color indexed="8"/>
      </left>
      <right/>
      <top style="thin">
        <color indexed="64"/>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medium">
        <color indexed="64"/>
      </left>
      <right/>
      <top style="thin">
        <color indexed="64"/>
      </top>
      <bottom/>
      <diagonal/>
    </border>
    <border>
      <left style="medium">
        <color indexed="64"/>
      </left>
      <right/>
      <top/>
      <bottom style="thin">
        <color indexed="8"/>
      </bottom>
      <diagonal/>
    </border>
  </borders>
  <cellStyleXfs count="282">
    <xf numFmtId="0" fontId="0" fillId="0" borderId="0"/>
    <xf numFmtId="38" fontId="4" fillId="0" borderId="0" applyFont="0" applyFill="0" applyBorder="0" applyAlignment="0" applyProtection="0"/>
    <xf numFmtId="183" fontId="4" fillId="0" borderId="0" applyFont="0" applyFill="0" applyBorder="0" applyAlignment="0" applyProtection="0"/>
    <xf numFmtId="0" fontId="6" fillId="0" borderId="0"/>
    <xf numFmtId="185" fontId="8" fillId="0" borderId="0" applyFont="0" applyFill="0" applyBorder="0" applyAlignment="0" applyProtection="0"/>
    <xf numFmtId="186"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1" fillId="0" borderId="0" applyNumberFormat="0" applyFill="0" applyBorder="0" applyAlignment="0" applyProtection="0"/>
    <xf numFmtId="0" fontId="12" fillId="16" borderId="19" applyNumberFormat="0" applyAlignment="0" applyProtection="0"/>
    <xf numFmtId="0" fontId="13" fillId="0" borderId="20" applyNumberFormat="0" applyFill="0" applyAlignment="0" applyProtection="0"/>
    <xf numFmtId="187" fontId="14" fillId="0" borderId="2" applyNumberFormat="0">
      <alignment horizontal="center" vertical="top" wrapText="1"/>
    </xf>
    <xf numFmtId="182" fontId="9" fillId="0" borderId="0" applyFont="0" applyFill="0" applyBorder="0" applyAlignment="0" applyProtection="0"/>
    <xf numFmtId="182" fontId="5" fillId="0" borderId="0" applyFont="0" applyFill="0" applyBorder="0" applyAlignment="0" applyProtection="0"/>
    <xf numFmtId="182" fontId="15" fillId="0" borderId="0" applyFont="0" applyFill="0" applyBorder="0" applyAlignment="0" applyProtection="0"/>
    <xf numFmtId="0" fontId="5" fillId="17" borderId="21" applyNumberFormat="0" applyFont="0" applyAlignment="0" applyProtection="0"/>
    <xf numFmtId="188" fontId="16" fillId="0" borderId="14" applyNumberFormat="0" applyBorder="0">
      <alignment horizontal="right"/>
    </xf>
    <xf numFmtId="178" fontId="5" fillId="0" borderId="0" applyFill="0" applyBorder="0" applyAlignment="0" applyProtection="0"/>
    <xf numFmtId="177" fontId="5" fillId="0" borderId="0" applyFill="0" applyBorder="0" applyAlignment="0" applyProtection="0"/>
    <xf numFmtId="0" fontId="17" fillId="7" borderId="19" applyNumberFormat="0" applyAlignment="0" applyProtection="0"/>
    <xf numFmtId="0" fontId="18" fillId="0" borderId="16" applyNumberFormat="0" applyAlignment="0" applyProtection="0">
      <alignment horizontal="left" vertical="center"/>
    </xf>
    <xf numFmtId="0" fontId="18" fillId="0" borderId="3">
      <alignment horizontal="left" vertical="center"/>
    </xf>
    <xf numFmtId="0" fontId="18" fillId="0" borderId="0"/>
    <xf numFmtId="0" fontId="19" fillId="0" borderId="0">
      <alignment horizontal="center"/>
    </xf>
    <xf numFmtId="0" fontId="20" fillId="3" borderId="0" applyNumberFormat="0" applyBorder="0" applyAlignment="0" applyProtection="0"/>
    <xf numFmtId="187" fontId="21" fillId="0" borderId="22"/>
    <xf numFmtId="0" fontId="22" fillId="18" borderId="0" applyNumberFormat="0" applyBorder="0" applyAlignment="0" applyProtection="0"/>
    <xf numFmtId="0" fontId="9" fillId="0" borderId="0"/>
    <xf numFmtId="0" fontId="5" fillId="0" borderId="0"/>
    <xf numFmtId="176" fontId="5" fillId="0" borderId="0"/>
    <xf numFmtId="0" fontId="23" fillId="0" borderId="0"/>
    <xf numFmtId="176" fontId="5" fillId="0" borderId="0"/>
    <xf numFmtId="176" fontId="5" fillId="0" borderId="0"/>
    <xf numFmtId="0" fontId="5" fillId="0" borderId="0" applyFont="0" applyFill="0" applyBorder="0" applyAlignment="0" applyProtection="0">
      <alignment vertical="top"/>
    </xf>
    <xf numFmtId="0" fontId="5" fillId="0" borderId="0"/>
    <xf numFmtId="0" fontId="5" fillId="0" borderId="0"/>
    <xf numFmtId="0" fontId="5" fillId="0" borderId="0" applyNumberFormat="0" applyFont="0" applyFill="0" applyBorder="0" applyAlignment="0" applyProtection="0">
      <alignment vertical="top"/>
    </xf>
    <xf numFmtId="0" fontId="5" fillId="0" borderId="0"/>
    <xf numFmtId="0" fontId="6" fillId="0" borderId="0"/>
    <xf numFmtId="189" fontId="19" fillId="0" borderId="0">
      <alignment horizontal="center"/>
    </xf>
    <xf numFmtId="0" fontId="24" fillId="4" borderId="0" applyNumberFormat="0" applyBorder="0" applyAlignment="0" applyProtection="0"/>
    <xf numFmtId="0" fontId="25" fillId="16" borderId="23" applyNumberFormat="0" applyAlignment="0" applyProtection="0"/>
    <xf numFmtId="0" fontId="5" fillId="0" borderId="0"/>
    <xf numFmtId="188" fontId="26" fillId="0" borderId="12" applyNumberFormat="0" applyBorder="0">
      <alignment horizontal="left"/>
    </xf>
    <xf numFmtId="0" fontId="27" fillId="0" borderId="0" applyNumberFormat="0" applyFill="0" applyBorder="0" applyAlignment="0" applyProtection="0"/>
    <xf numFmtId="188" fontId="21" fillId="0" borderId="6" applyNumberFormat="0"/>
    <xf numFmtId="0" fontId="28" fillId="0" borderId="0" applyNumberFormat="0" applyFill="0" applyBorder="0" applyAlignment="0" applyProtection="0"/>
    <xf numFmtId="0" fontId="29" fillId="0" borderId="24" applyNumberFormat="0" applyFill="0" applyAlignment="0" applyProtection="0"/>
    <xf numFmtId="0" fontId="30" fillId="0" borderId="25" applyNumberFormat="0" applyFill="0" applyAlignment="0" applyProtection="0"/>
    <xf numFmtId="0" fontId="31" fillId="0" borderId="26" applyNumberFormat="0" applyFill="0" applyAlignment="0" applyProtection="0"/>
    <xf numFmtId="0" fontId="31" fillId="0" borderId="0" applyNumberFormat="0" applyFill="0" applyBorder="0" applyAlignment="0" applyProtection="0"/>
    <xf numFmtId="188" fontId="26" fillId="0" borderId="14" applyNumberFormat="0" applyBorder="0">
      <alignment horizontal="right"/>
    </xf>
    <xf numFmtId="0" fontId="32" fillId="19" borderId="27" applyNumberFormat="0" applyAlignment="0" applyProtection="0"/>
    <xf numFmtId="0" fontId="4" fillId="0" borderId="0"/>
    <xf numFmtId="0" fontId="5" fillId="0" borderId="0"/>
    <xf numFmtId="0" fontId="33" fillId="0" borderId="0"/>
    <xf numFmtId="0" fontId="33" fillId="0" borderId="0"/>
    <xf numFmtId="0" fontId="34" fillId="2" borderId="0" applyNumberFormat="0" applyBorder="0" applyAlignment="0" applyProtection="0">
      <alignment vertical="center"/>
    </xf>
    <xf numFmtId="0" fontId="34" fillId="3" borderId="0" applyNumberFormat="0" applyBorder="0" applyAlignment="0" applyProtection="0">
      <alignment vertical="center"/>
    </xf>
    <xf numFmtId="0" fontId="34" fillId="4" borderId="0" applyNumberFormat="0" applyBorder="0" applyAlignment="0" applyProtection="0">
      <alignment vertical="center"/>
    </xf>
    <xf numFmtId="0" fontId="34" fillId="5" borderId="0" applyNumberFormat="0" applyBorder="0" applyAlignment="0" applyProtection="0">
      <alignment vertical="center"/>
    </xf>
    <xf numFmtId="0" fontId="34" fillId="6" borderId="0" applyNumberFormat="0" applyBorder="0" applyAlignment="0" applyProtection="0">
      <alignment vertical="center"/>
    </xf>
    <xf numFmtId="0" fontId="34" fillId="7" borderId="0" applyNumberFormat="0" applyBorder="0" applyAlignment="0" applyProtection="0">
      <alignment vertical="center"/>
    </xf>
    <xf numFmtId="0" fontId="34" fillId="8" borderId="0" applyNumberFormat="0" applyBorder="0" applyAlignment="0" applyProtection="0">
      <alignment vertical="center"/>
    </xf>
    <xf numFmtId="0" fontId="34" fillId="9" borderId="0" applyNumberFormat="0" applyBorder="0" applyAlignment="0" applyProtection="0">
      <alignment vertical="center"/>
    </xf>
    <xf numFmtId="0" fontId="34" fillId="10" borderId="0" applyNumberFormat="0" applyBorder="0" applyAlignment="0" applyProtection="0">
      <alignment vertical="center"/>
    </xf>
    <xf numFmtId="0" fontId="34" fillId="5" borderId="0" applyNumberFormat="0" applyBorder="0" applyAlignment="0" applyProtection="0">
      <alignment vertical="center"/>
    </xf>
    <xf numFmtId="0" fontId="34" fillId="8" borderId="0" applyNumberFormat="0" applyBorder="0" applyAlignment="0" applyProtection="0">
      <alignment vertical="center"/>
    </xf>
    <xf numFmtId="0" fontId="34" fillId="11" borderId="0" applyNumberFormat="0" applyBorder="0" applyAlignment="0" applyProtection="0">
      <alignment vertical="center"/>
    </xf>
    <xf numFmtId="0" fontId="35" fillId="12" borderId="0" applyNumberFormat="0" applyBorder="0" applyAlignment="0" applyProtection="0">
      <alignment vertical="center"/>
    </xf>
    <xf numFmtId="0" fontId="35" fillId="9" borderId="0" applyNumberFormat="0" applyBorder="0" applyAlignment="0" applyProtection="0">
      <alignment vertical="center"/>
    </xf>
    <xf numFmtId="0" fontId="35" fillId="10"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0" borderId="0" applyFont="0" applyFill="0" applyBorder="0" applyAlignment="0" applyProtection="0"/>
    <xf numFmtId="190" fontId="37" fillId="0" borderId="0" applyFont="0" applyFill="0" applyBorder="0" applyAlignment="0" applyProtection="0"/>
    <xf numFmtId="0" fontId="36" fillId="0" borderId="0" applyFont="0" applyFill="0" applyBorder="0" applyAlignment="0" applyProtection="0"/>
    <xf numFmtId="0" fontId="37" fillId="0" borderId="0" applyFont="0" applyFill="0" applyBorder="0" applyAlignment="0" applyProtection="0"/>
    <xf numFmtId="0" fontId="36" fillId="0" borderId="0" applyFont="0" applyFill="0" applyBorder="0" applyAlignment="0" applyProtection="0"/>
    <xf numFmtId="191" fontId="37" fillId="0" borderId="0" applyFont="0" applyFill="0" applyBorder="0" applyAlignment="0" applyProtection="0"/>
    <xf numFmtId="0" fontId="36" fillId="0" borderId="0" applyFont="0" applyFill="0" applyBorder="0" applyAlignment="0" applyProtection="0"/>
    <xf numFmtId="0" fontId="37" fillId="0" borderId="0" applyFont="0" applyFill="0" applyBorder="0" applyAlignment="0" applyProtection="0"/>
    <xf numFmtId="0" fontId="38" fillId="0" borderId="0" applyFill="0" applyBorder="0">
      <alignment horizontal="centerContinuous" vertical="center"/>
    </xf>
    <xf numFmtId="0" fontId="33" fillId="0" borderId="0" applyFont="0" applyFill="0" applyBorder="0" applyAlignment="0" applyProtection="0"/>
    <xf numFmtId="41" fontId="37" fillId="0" borderId="0" applyFont="0" applyFill="0" applyBorder="0" applyAlignment="0" applyProtection="0"/>
    <xf numFmtId="0" fontId="36" fillId="0" borderId="0" applyFont="0" applyFill="0" applyBorder="0" applyAlignment="0" applyProtection="0"/>
    <xf numFmtId="0" fontId="37" fillId="0" borderId="0" applyFont="0" applyFill="0" applyBorder="0" applyAlignment="0" applyProtection="0"/>
    <xf numFmtId="0" fontId="36" fillId="0" borderId="0" applyFont="0" applyFill="0" applyBorder="0" applyAlignment="0" applyProtection="0"/>
    <xf numFmtId="43" fontId="37" fillId="0" borderId="0" applyFont="0" applyFill="0" applyBorder="0" applyAlignment="0" applyProtection="0"/>
    <xf numFmtId="0" fontId="39" fillId="0" borderId="0" applyFont="0" applyFill="0" applyBorder="0" applyAlignment="0" applyProtection="0"/>
    <xf numFmtId="0" fontId="40" fillId="0" borderId="0" applyFont="0" applyFill="0" applyBorder="0" applyAlignment="0" applyProtection="0"/>
    <xf numFmtId="0" fontId="41" fillId="0" borderId="0"/>
    <xf numFmtId="0" fontId="33" fillId="0" borderId="1"/>
    <xf numFmtId="0" fontId="42" fillId="0" borderId="0"/>
    <xf numFmtId="0" fontId="37" fillId="0" borderId="0"/>
    <xf numFmtId="0" fontId="36" fillId="0" borderId="0"/>
    <xf numFmtId="0" fontId="37" fillId="0" borderId="0"/>
    <xf numFmtId="0" fontId="43" fillId="0" borderId="0"/>
    <xf numFmtId="0" fontId="43" fillId="0" borderId="0"/>
    <xf numFmtId="0" fontId="36" fillId="0" borderId="0"/>
    <xf numFmtId="0" fontId="37" fillId="0" borderId="0"/>
    <xf numFmtId="0" fontId="36" fillId="0" borderId="0"/>
    <xf numFmtId="0" fontId="37" fillId="0" borderId="0"/>
    <xf numFmtId="0" fontId="36" fillId="0" borderId="0"/>
    <xf numFmtId="0" fontId="44" fillId="0" borderId="0"/>
    <xf numFmtId="0" fontId="45" fillId="0" borderId="0"/>
    <xf numFmtId="0" fontId="44" fillId="0" borderId="0"/>
    <xf numFmtId="0" fontId="45" fillId="0" borderId="0"/>
    <xf numFmtId="0" fontId="46" fillId="0" borderId="0"/>
    <xf numFmtId="0" fontId="47" fillId="0" borderId="0"/>
    <xf numFmtId="0" fontId="37" fillId="0" borderId="0"/>
    <xf numFmtId="0" fontId="36" fillId="0" borderId="0"/>
    <xf numFmtId="0" fontId="37" fillId="0" borderId="0"/>
    <xf numFmtId="0" fontId="48" fillId="0" borderId="0"/>
    <xf numFmtId="0" fontId="37" fillId="0" borderId="0"/>
    <xf numFmtId="0" fontId="36" fillId="0" borderId="0"/>
    <xf numFmtId="0" fontId="46" fillId="0" borderId="0"/>
    <xf numFmtId="0" fontId="47" fillId="0" borderId="0"/>
    <xf numFmtId="0" fontId="46" fillId="0" borderId="0"/>
    <xf numFmtId="0" fontId="47" fillId="0" borderId="0"/>
    <xf numFmtId="0" fontId="49" fillId="0" borderId="0"/>
    <xf numFmtId="192" fontId="23" fillId="0" borderId="0"/>
    <xf numFmtId="0" fontId="50" fillId="0" borderId="0" applyFont="0" applyFill="0" applyBorder="0" applyAlignment="0" applyProtection="0"/>
    <xf numFmtId="193" fontId="5" fillId="0" borderId="0"/>
    <xf numFmtId="194" fontId="5" fillId="0" borderId="0"/>
    <xf numFmtId="38" fontId="3" fillId="20" borderId="0" applyNumberFormat="0" applyBorder="0" applyAlignment="0" applyProtection="0"/>
    <xf numFmtId="0" fontId="51" fillId="0" borderId="0" applyAlignment="0">
      <alignment horizontal="right"/>
    </xf>
    <xf numFmtId="0" fontId="7" fillId="0" borderId="0"/>
    <xf numFmtId="0" fontId="52" fillId="0" borderId="0"/>
    <xf numFmtId="0" fontId="53" fillId="0" borderId="0">
      <alignment horizontal="left"/>
    </xf>
    <xf numFmtId="10" fontId="3" fillId="21" borderId="2" applyNumberFormat="0" applyBorder="0" applyAlignment="0" applyProtection="0"/>
    <xf numFmtId="0" fontId="54" fillId="0" borderId="1"/>
    <xf numFmtId="0" fontId="4" fillId="0" borderId="0" applyFill="0" applyBorder="0">
      <alignment vertical="center"/>
    </xf>
    <xf numFmtId="0" fontId="41" fillId="0" borderId="0"/>
    <xf numFmtId="0" fontId="55" fillId="0" borderId="0"/>
    <xf numFmtId="10" fontId="5" fillId="0" borderId="0" applyFont="0" applyFill="0" applyBorder="0" applyAlignment="0" applyProtection="0"/>
    <xf numFmtId="195" fontId="56" fillId="0" borderId="28" applyFont="0" applyFill="0" applyBorder="0" applyProtection="0">
      <alignment vertical="center"/>
      <protection locked="0"/>
    </xf>
    <xf numFmtId="49" fontId="3" fillId="0" borderId="17" applyBorder="0">
      <alignment vertical="center"/>
    </xf>
    <xf numFmtId="0" fontId="54" fillId="0" borderId="0"/>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5" fillId="25" borderId="0" applyNumberFormat="0" applyBorder="0" applyAlignment="0" applyProtection="0">
      <alignment vertical="center"/>
    </xf>
    <xf numFmtId="0" fontId="57" fillId="0" borderId="0" applyNumberFormat="0" applyFill="0" applyBorder="0" applyAlignment="0" applyProtection="0">
      <alignment vertical="center"/>
    </xf>
    <xf numFmtId="0" fontId="58" fillId="16" borderId="19" applyNumberFormat="0" applyAlignment="0" applyProtection="0">
      <alignment vertical="center"/>
    </xf>
    <xf numFmtId="0" fontId="55" fillId="0" borderId="0">
      <protection locked="0"/>
    </xf>
    <xf numFmtId="0" fontId="59" fillId="0" borderId="0">
      <protection locked="0"/>
    </xf>
    <xf numFmtId="0" fontId="59" fillId="0" borderId="0">
      <protection locked="0"/>
    </xf>
    <xf numFmtId="0" fontId="60" fillId="3" borderId="0" applyNumberFormat="0" applyBorder="0" applyAlignment="0" applyProtection="0">
      <alignment vertical="center"/>
    </xf>
    <xf numFmtId="0" fontId="61" fillId="0" borderId="0">
      <protection locked="0"/>
    </xf>
    <xf numFmtId="0" fontId="61" fillId="0" borderId="0">
      <protection locked="0"/>
    </xf>
    <xf numFmtId="0" fontId="62" fillId="0" borderId="0" applyNumberFormat="0" applyFill="0" applyBorder="0" applyAlignment="0" applyProtection="0">
      <alignment vertical="top"/>
      <protection locked="0"/>
    </xf>
    <xf numFmtId="0" fontId="33" fillId="17" borderId="21" applyNumberFormat="0" applyFont="0" applyAlignment="0" applyProtection="0">
      <alignment vertical="center"/>
    </xf>
    <xf numFmtId="0" fontId="33" fillId="0" borderId="0" applyFont="0" applyFill="0" applyBorder="0" applyAlignment="0" applyProtection="0"/>
    <xf numFmtId="0" fontId="63" fillId="0" borderId="0" applyFont="0" applyFill="0" applyBorder="0" applyAlignment="0" applyProtection="0"/>
    <xf numFmtId="0" fontId="64" fillId="18" borderId="0" applyNumberFormat="0" applyBorder="0" applyAlignment="0" applyProtection="0">
      <alignment vertical="center"/>
    </xf>
    <xf numFmtId="0" fontId="65" fillId="0" borderId="0"/>
    <xf numFmtId="0" fontId="66" fillId="0" borderId="0" applyNumberFormat="0" applyFill="0" applyBorder="0" applyAlignment="0" applyProtection="0">
      <alignment vertical="center"/>
    </xf>
    <xf numFmtId="0" fontId="67" fillId="19" borderId="27" applyNumberFormat="0" applyAlignment="0" applyProtection="0">
      <alignment vertical="center"/>
    </xf>
    <xf numFmtId="196" fontId="68" fillId="0" borderId="0">
      <alignment vertical="center"/>
    </xf>
    <xf numFmtId="0" fontId="50" fillId="0" borderId="0" applyFont="0" applyFill="0" applyBorder="0" applyAlignment="0" applyProtection="0"/>
    <xf numFmtId="0" fontId="69" fillId="0" borderId="20" applyNumberFormat="0" applyFill="0" applyAlignment="0" applyProtection="0">
      <alignment vertical="center"/>
    </xf>
    <xf numFmtId="0" fontId="70" fillId="0" borderId="29" applyNumberFormat="0" applyFill="0" applyAlignment="0" applyProtection="0">
      <alignment vertical="center"/>
    </xf>
    <xf numFmtId="0" fontId="71" fillId="7" borderId="19" applyNumberFormat="0" applyAlignment="0" applyProtection="0">
      <alignment vertical="center"/>
    </xf>
    <xf numFmtId="4" fontId="61" fillId="0" borderId="0">
      <protection locked="0"/>
    </xf>
    <xf numFmtId="0" fontId="55" fillId="0" borderId="0">
      <protection locked="0"/>
    </xf>
    <xf numFmtId="0" fontId="72" fillId="0" borderId="0" applyNumberFormat="0" applyFill="0" applyBorder="0" applyAlignment="0" applyProtection="0">
      <alignment vertical="center"/>
    </xf>
    <xf numFmtId="0" fontId="73" fillId="0" borderId="24" applyNumberFormat="0" applyFill="0" applyAlignment="0" applyProtection="0">
      <alignment vertical="center"/>
    </xf>
    <xf numFmtId="0" fontId="74" fillId="0" borderId="25" applyNumberFormat="0" applyFill="0" applyAlignment="0" applyProtection="0">
      <alignment vertical="center"/>
    </xf>
    <xf numFmtId="0" fontId="75" fillId="0" borderId="26" applyNumberFormat="0" applyFill="0" applyAlignment="0" applyProtection="0">
      <alignment vertical="center"/>
    </xf>
    <xf numFmtId="0" fontId="75" fillId="0" borderId="0" applyNumberFormat="0" applyFill="0" applyBorder="0" applyAlignment="0" applyProtection="0">
      <alignment vertical="center"/>
    </xf>
    <xf numFmtId="0" fontId="76" fillId="0" borderId="0" applyNumberFormat="0" applyFill="0" applyBorder="0" applyAlignment="0" applyProtection="0">
      <alignment vertical="center"/>
    </xf>
    <xf numFmtId="0" fontId="77" fillId="4" borderId="0" applyNumberFormat="0" applyBorder="0" applyAlignment="0" applyProtection="0">
      <alignment vertical="center"/>
    </xf>
    <xf numFmtId="0" fontId="55" fillId="0" borderId="0"/>
    <xf numFmtId="0" fontId="78" fillId="16" borderId="23" applyNumberFormat="0" applyAlignment="0" applyProtection="0">
      <alignment vertical="center"/>
    </xf>
    <xf numFmtId="41" fontId="55" fillId="0" borderId="0" applyFont="0" applyFill="0" applyBorder="0" applyAlignment="0" applyProtection="0"/>
    <xf numFmtId="43" fontId="55" fillId="0" borderId="0" applyFont="0" applyFill="0" applyBorder="0" applyAlignment="0" applyProtection="0"/>
    <xf numFmtId="0" fontId="55" fillId="0" borderId="0">
      <protection locked="0"/>
    </xf>
    <xf numFmtId="0" fontId="79" fillId="0" borderId="0"/>
    <xf numFmtId="0" fontId="5" fillId="0" borderId="0">
      <alignment vertical="center"/>
    </xf>
    <xf numFmtId="180" fontId="79" fillId="0" borderId="0"/>
    <xf numFmtId="0" fontId="80" fillId="0" borderId="0">
      <alignment horizontal="center" vertical="center" wrapText="1"/>
    </xf>
    <xf numFmtId="0" fontId="34" fillId="0" borderId="0">
      <alignment vertical="center"/>
    </xf>
    <xf numFmtId="0" fontId="79" fillId="0" borderId="0"/>
    <xf numFmtId="0" fontId="61" fillId="0" borderId="30">
      <protection locked="0"/>
    </xf>
    <xf numFmtId="0" fontId="55" fillId="0" borderId="0">
      <protection locked="0"/>
    </xf>
    <xf numFmtId="0" fontId="55" fillId="0" borderId="0">
      <protection locked="0"/>
    </xf>
    <xf numFmtId="40" fontId="81" fillId="0" borderId="0" applyFont="0" applyFill="0" applyBorder="0" applyAlignment="0" applyProtection="0"/>
    <xf numFmtId="38" fontId="81" fillId="0" borderId="0" applyFont="0" applyFill="0" applyBorder="0" applyAlignment="0" applyProtection="0"/>
    <xf numFmtId="0" fontId="81" fillId="0" borderId="0"/>
    <xf numFmtId="197" fontId="81" fillId="0" borderId="0" applyFont="0" applyFill="0" applyBorder="0" applyAlignment="0" applyProtection="0"/>
    <xf numFmtId="198" fontId="81" fillId="0" borderId="0" applyFont="0" applyFill="0" applyBorder="0" applyAlignment="0" applyProtection="0"/>
    <xf numFmtId="0" fontId="5" fillId="0" borderId="0"/>
    <xf numFmtId="181" fontId="5" fillId="0" borderId="0" applyFont="0" applyFill="0" applyBorder="0" applyAlignment="0" applyProtection="0"/>
    <xf numFmtId="181" fontId="5" fillId="0" borderId="0" applyFont="0" applyFill="0" applyBorder="0" applyAlignment="0" applyProtection="0"/>
    <xf numFmtId="179" fontId="5" fillId="0" borderId="0" applyFill="0" applyBorder="0" applyAlignment="0" applyProtection="0"/>
    <xf numFmtId="0" fontId="82" fillId="0" borderId="0"/>
    <xf numFmtId="0" fontId="18" fillId="0" borderId="0"/>
    <xf numFmtId="0" fontId="82" fillId="0" borderId="0"/>
    <xf numFmtId="0" fontId="18" fillId="0" borderId="0"/>
    <xf numFmtId="176" fontId="5" fillId="0" borderId="0" applyFont="0" applyFill="0" applyBorder="0" applyAlignment="0" applyProtection="0"/>
    <xf numFmtId="199" fontId="5" fillId="0" borderId="0" applyFont="0" applyFill="0" applyBorder="0" applyAlignment="0" applyProtection="0"/>
    <xf numFmtId="200" fontId="5" fillId="0" borderId="0" applyFont="0" applyFill="0" applyBorder="0" applyAlignment="0" applyProtection="0"/>
    <xf numFmtId="201" fontId="5" fillId="0" borderId="0" applyFont="0" applyFill="0" applyBorder="0" applyAlignment="0" applyProtection="0"/>
    <xf numFmtId="202" fontId="5" fillId="0" borderId="0" applyFont="0" applyFill="0" applyBorder="0" applyAlignment="0" applyProtection="0"/>
    <xf numFmtId="0" fontId="23" fillId="0" borderId="0"/>
    <xf numFmtId="0" fontId="23" fillId="0" borderId="0"/>
    <xf numFmtId="0" fontId="5" fillId="0" borderId="0" applyFont="0" applyFill="0" applyBorder="0" applyAlignment="0" applyProtection="0">
      <alignment vertical="top"/>
    </xf>
    <xf numFmtId="203" fontId="15" fillId="0" borderId="0"/>
    <xf numFmtId="203" fontId="15" fillId="0" borderId="0"/>
    <xf numFmtId="203" fontId="15" fillId="0" borderId="0"/>
    <xf numFmtId="203" fontId="15" fillId="0" borderId="0"/>
    <xf numFmtId="203" fontId="15" fillId="0" borderId="0"/>
    <xf numFmtId="203" fontId="15" fillId="0" borderId="0"/>
    <xf numFmtId="203" fontId="15" fillId="0" borderId="0"/>
    <xf numFmtId="203" fontId="15" fillId="0" borderId="0"/>
    <xf numFmtId="203" fontId="15" fillId="0" borderId="0"/>
    <xf numFmtId="0" fontId="15" fillId="0" borderId="0"/>
    <xf numFmtId="184" fontId="5" fillId="0" borderId="0"/>
    <xf numFmtId="0" fontId="15" fillId="0" borderId="0"/>
    <xf numFmtId="203" fontId="5" fillId="0" borderId="0"/>
    <xf numFmtId="0" fontId="15" fillId="0" borderId="0"/>
    <xf numFmtId="0" fontId="15" fillId="0" borderId="0"/>
    <xf numFmtId="0" fontId="15" fillId="0" borderId="0"/>
    <xf numFmtId="0" fontId="15" fillId="0" borderId="0"/>
    <xf numFmtId="188" fontId="5" fillId="0" borderId="0"/>
    <xf numFmtId="188" fontId="5" fillId="0" borderId="0"/>
    <xf numFmtId="0" fontId="5" fillId="0" borderId="0"/>
    <xf numFmtId="188" fontId="5" fillId="0" borderId="0"/>
    <xf numFmtId="188" fontId="5" fillId="0" borderId="0"/>
    <xf numFmtId="188" fontId="5" fillId="0" borderId="0"/>
    <xf numFmtId="188" fontId="5" fillId="0" borderId="0"/>
    <xf numFmtId="204" fontId="5" fillId="0" borderId="0"/>
    <xf numFmtId="203" fontId="15" fillId="0" borderId="0"/>
    <xf numFmtId="203" fontId="15" fillId="0" borderId="0"/>
    <xf numFmtId="203" fontId="15" fillId="0" borderId="0"/>
    <xf numFmtId="0" fontId="5" fillId="0" borderId="0"/>
    <xf numFmtId="0" fontId="15" fillId="0" borderId="0"/>
    <xf numFmtId="0" fontId="15" fillId="0" borderId="0"/>
    <xf numFmtId="0" fontId="5" fillId="0" borderId="0"/>
    <xf numFmtId="184" fontId="5" fillId="0" borderId="0" applyFont="0" applyFill="0" applyBorder="0" applyAlignment="0" applyProtection="0">
      <alignment vertical="top"/>
    </xf>
    <xf numFmtId="0" fontId="5" fillId="0" borderId="0"/>
    <xf numFmtId="0" fontId="4" fillId="0" borderId="0"/>
    <xf numFmtId="0" fontId="4" fillId="0" borderId="0"/>
    <xf numFmtId="0" fontId="4" fillId="0" borderId="0"/>
    <xf numFmtId="0" fontId="4" fillId="0" borderId="0"/>
    <xf numFmtId="0" fontId="5" fillId="0" borderId="0" applyFont="0" applyFill="0" applyBorder="0" applyAlignment="0" applyProtection="0">
      <alignment vertical="top"/>
    </xf>
    <xf numFmtId="177" fontId="5" fillId="0" borderId="0" applyNumberFormat="0" applyFont="0" applyFill="0" applyBorder="0" applyAlignment="0" applyProtection="0">
      <alignment vertical="top"/>
    </xf>
    <xf numFmtId="205" fontId="5" fillId="0" borderId="0" applyNumberFormat="0" applyFont="0" applyFill="0" applyBorder="0" applyAlignment="0" applyProtection="0">
      <alignment vertical="top"/>
    </xf>
    <xf numFmtId="188" fontId="5" fillId="0" borderId="0" applyNumberFormat="0" applyFont="0" applyFill="0" applyBorder="0" applyAlignment="0" applyProtection="0">
      <alignment vertical="top"/>
    </xf>
    <xf numFmtId="188" fontId="5" fillId="0" borderId="0" applyNumberFormat="0" applyFont="0" applyFill="0" applyBorder="0" applyAlignment="0" applyProtection="0">
      <alignment vertical="top"/>
    </xf>
    <xf numFmtId="184" fontId="5" fillId="0" borderId="0" applyNumberFormat="0" applyFont="0" applyFill="0" applyBorder="0" applyAlignment="0" applyProtection="0">
      <alignment vertical="top"/>
    </xf>
    <xf numFmtId="0" fontId="5" fillId="0" borderId="0"/>
    <xf numFmtId="203" fontId="5" fillId="0" borderId="0"/>
    <xf numFmtId="0" fontId="5" fillId="0" borderId="0" applyNumberFormat="0" applyFont="0" applyFill="0" applyBorder="0" applyAlignment="0" applyProtection="0">
      <alignment vertical="top"/>
    </xf>
    <xf numFmtId="203" fontId="5" fillId="0" borderId="0" applyNumberFormat="0" applyFont="0" applyFill="0" applyBorder="0" applyAlignment="0" applyProtection="0">
      <alignment vertical="top"/>
    </xf>
    <xf numFmtId="0" fontId="6" fillId="0" borderId="0"/>
    <xf numFmtId="0" fontId="5" fillId="0" borderId="0"/>
    <xf numFmtId="206" fontId="5" fillId="0" borderId="0" applyFont="0" applyFill="0" applyBorder="0" applyAlignment="0" applyProtection="0"/>
    <xf numFmtId="0" fontId="83" fillId="0" borderId="0"/>
  </cellStyleXfs>
  <cellXfs count="958">
    <xf numFmtId="0" fontId="0" fillId="0" borderId="0" xfId="0"/>
    <xf numFmtId="0" fontId="84" fillId="0" borderId="31" xfId="281" applyFont="1" applyBorder="1" applyAlignment="1">
      <alignment horizontal="center" vertical="center"/>
    </xf>
    <xf numFmtId="0" fontId="85" fillId="26" borderId="31" xfId="281" quotePrefix="1" applyFont="1" applyFill="1" applyBorder="1" applyAlignment="1">
      <alignment horizontal="left"/>
    </xf>
    <xf numFmtId="0" fontId="86" fillId="26" borderId="32" xfId="281" applyFont="1" applyFill="1" applyBorder="1" applyAlignment="1">
      <alignment horizontal="left"/>
    </xf>
    <xf numFmtId="0" fontId="85" fillId="26" borderId="32" xfId="281" applyFont="1" applyFill="1" applyBorder="1"/>
    <xf numFmtId="0" fontId="85" fillId="26" borderId="35" xfId="281" applyFont="1" applyFill="1" applyBorder="1"/>
    <xf numFmtId="0" fontId="83" fillId="0" borderId="0" xfId="281"/>
    <xf numFmtId="0" fontId="87" fillId="0" borderId="0" xfId="281" applyFont="1"/>
    <xf numFmtId="0" fontId="84" fillId="0" borderId="4" xfId="281" applyFont="1" applyBorder="1" applyAlignment="1">
      <alignment horizontal="center" vertical="center"/>
    </xf>
    <xf numFmtId="0" fontId="88" fillId="26" borderId="0" xfId="281" applyFont="1" applyFill="1" applyBorder="1" applyAlignment="1">
      <alignment horizontal="left" vertical="center"/>
    </xf>
    <xf numFmtId="1" fontId="89" fillId="26" borderId="0" xfId="281" quotePrefix="1" applyNumberFormat="1" applyFont="1" applyFill="1" applyBorder="1" applyAlignment="1">
      <alignment horizontal="left" vertical="center"/>
    </xf>
    <xf numFmtId="1" fontId="89" fillId="26" borderId="7" xfId="281" quotePrefix="1" applyNumberFormat="1" applyFont="1" applyFill="1" applyBorder="1" applyAlignment="1">
      <alignment horizontal="center" vertical="center"/>
    </xf>
    <xf numFmtId="0" fontId="87" fillId="0" borderId="38" xfId="281" applyFont="1" applyBorder="1"/>
    <xf numFmtId="0" fontId="85" fillId="0" borderId="39" xfId="281" applyFont="1" applyFill="1" applyBorder="1"/>
    <xf numFmtId="0" fontId="90" fillId="0" borderId="16" xfId="281" applyFont="1" applyFill="1" applyBorder="1"/>
    <xf numFmtId="0" fontId="85" fillId="0" borderId="16" xfId="281" applyFont="1" applyFill="1" applyBorder="1"/>
    <xf numFmtId="0" fontId="83" fillId="0" borderId="16" xfId="281" applyBorder="1"/>
    <xf numFmtId="0" fontId="4" fillId="0" borderId="37" xfId="281" applyFont="1" applyBorder="1"/>
    <xf numFmtId="0" fontId="87" fillId="0" borderId="36" xfId="281" applyFont="1" applyBorder="1"/>
    <xf numFmtId="0" fontId="85" fillId="0" borderId="42" xfId="281" applyFont="1" applyFill="1" applyBorder="1"/>
    <xf numFmtId="0" fontId="90" fillId="0" borderId="13" xfId="281" applyFont="1" applyFill="1" applyBorder="1" applyAlignment="1" applyProtection="1">
      <alignment horizontal="left" vertical="center"/>
    </xf>
    <xf numFmtId="0" fontId="90" fillId="0" borderId="13" xfId="281" applyFont="1" applyFill="1" applyBorder="1" applyAlignment="1" applyProtection="1">
      <alignment horizontal="center" vertical="center"/>
    </xf>
    <xf numFmtId="0" fontId="90" fillId="0" borderId="45" xfId="281" applyFont="1" applyFill="1" applyBorder="1" applyAlignment="1">
      <alignment vertical="center"/>
    </xf>
    <xf numFmtId="0" fontId="90" fillId="0" borderId="45" xfId="281" applyFont="1" applyFill="1" applyBorder="1" applyAlignment="1" applyProtection="1">
      <alignment horizontal="center" vertical="center"/>
    </xf>
    <xf numFmtId="0" fontId="83" fillId="0" borderId="48" xfId="281" applyBorder="1" applyProtection="1">
      <protection locked="0"/>
    </xf>
    <xf numFmtId="0" fontId="83" fillId="0" borderId="36" xfId="281" applyBorder="1"/>
    <xf numFmtId="0" fontId="83" fillId="0" borderId="0" xfId="281" applyFill="1" applyBorder="1"/>
    <xf numFmtId="0" fontId="85" fillId="0" borderId="42" xfId="281" applyFont="1" applyBorder="1"/>
    <xf numFmtId="0" fontId="90" fillId="0" borderId="13" xfId="281" applyFont="1" applyBorder="1" applyAlignment="1" applyProtection="1">
      <alignment vertical="center"/>
    </xf>
    <xf numFmtId="0" fontId="90" fillId="0" borderId="45" xfId="281" applyFont="1" applyBorder="1" applyAlignment="1">
      <alignment vertical="center"/>
    </xf>
    <xf numFmtId="0" fontId="83" fillId="0" borderId="49" xfId="281" applyBorder="1" applyProtection="1">
      <protection locked="0"/>
    </xf>
    <xf numFmtId="0" fontId="83" fillId="0" borderId="41" xfId="281" applyBorder="1"/>
    <xf numFmtId="0" fontId="90" fillId="0" borderId="3" xfId="281" applyFont="1" applyBorder="1"/>
    <xf numFmtId="0" fontId="4" fillId="0" borderId="41" xfId="281" applyFont="1" applyBorder="1"/>
    <xf numFmtId="1" fontId="92" fillId="0" borderId="45" xfId="281" applyNumberFormat="1" applyFont="1" applyBorder="1" applyAlignment="1" applyProtection="1">
      <alignment vertical="center"/>
      <protection locked="0"/>
    </xf>
    <xf numFmtId="0" fontId="93" fillId="0" borderId="48" xfId="281" applyFont="1" applyFill="1" applyBorder="1" applyAlignment="1" applyProtection="1">
      <alignment horizontal="center" vertical="center"/>
    </xf>
    <xf numFmtId="0" fontId="87" fillId="0" borderId="38" xfId="281" quotePrefix="1" applyFont="1" applyBorder="1" applyAlignment="1" applyProtection="1">
      <alignment horizontal="left"/>
      <protection hidden="1"/>
    </xf>
    <xf numFmtId="0" fontId="90" fillId="0" borderId="13" xfId="281" quotePrefix="1" applyFont="1" applyBorder="1" applyAlignment="1" applyProtection="1">
      <alignment horizontal="left" vertical="center"/>
    </xf>
    <xf numFmtId="0" fontId="87" fillId="0" borderId="38" xfId="281" applyFont="1" applyBorder="1" applyProtection="1">
      <protection hidden="1"/>
    </xf>
    <xf numFmtId="0" fontId="83" fillId="0" borderId="36" xfId="281" applyBorder="1" applyProtection="1">
      <protection hidden="1"/>
    </xf>
    <xf numFmtId="2" fontId="90" fillId="0" borderId="45" xfId="281" applyNumberFormat="1" applyFont="1" applyBorder="1" applyAlignment="1" applyProtection="1">
      <alignment vertical="center"/>
      <protection locked="0"/>
    </xf>
    <xf numFmtId="0" fontId="83" fillId="0" borderId="41" xfId="281" applyBorder="1" applyProtection="1">
      <protection hidden="1"/>
    </xf>
    <xf numFmtId="207" fontId="90" fillId="0" borderId="45" xfId="281" applyNumberFormat="1" applyFont="1" applyBorder="1" applyAlignment="1" applyProtection="1">
      <alignment vertical="center"/>
      <protection locked="0"/>
    </xf>
    <xf numFmtId="0" fontId="83" fillId="0" borderId="32" xfId="281" applyBorder="1"/>
    <xf numFmtId="0" fontId="83" fillId="0" borderId="0" xfId="281" applyBorder="1"/>
    <xf numFmtId="208" fontId="90" fillId="0" borderId="45" xfId="281" applyNumberFormat="1" applyFont="1" applyBorder="1" applyAlignment="1" applyProtection="1">
      <alignment vertical="center"/>
      <protection locked="0"/>
    </xf>
    <xf numFmtId="0" fontId="83" fillId="0" borderId="37" xfId="281" applyBorder="1"/>
    <xf numFmtId="0" fontId="90" fillId="0" borderId="13" xfId="281" applyFont="1" applyBorder="1" applyAlignment="1" applyProtection="1">
      <alignment horizontal="left" vertical="center"/>
    </xf>
    <xf numFmtId="0" fontId="90" fillId="0" borderId="3" xfId="281" applyFont="1" applyFill="1" applyBorder="1" applyAlignment="1" applyProtection="1">
      <alignment vertical="center"/>
    </xf>
    <xf numFmtId="0" fontId="90" fillId="0" borderId="45" xfId="281" applyFont="1" applyBorder="1" applyAlignment="1" applyProtection="1">
      <alignment horizontal="left" vertical="center"/>
    </xf>
    <xf numFmtId="0" fontId="90" fillId="0" borderId="52" xfId="281" applyFont="1" applyFill="1" applyBorder="1" applyAlignment="1" applyProtection="1">
      <alignment horizontal="center" vertical="center"/>
    </xf>
    <xf numFmtId="0" fontId="90" fillId="0" borderId="47" xfId="281" applyFont="1" applyBorder="1" applyAlignment="1">
      <alignment horizontal="left" vertical="center"/>
    </xf>
    <xf numFmtId="0" fontId="90" fillId="0" borderId="53" xfId="281" applyFont="1" applyBorder="1" applyAlignment="1">
      <alignment vertical="center"/>
    </xf>
    <xf numFmtId="0" fontId="85" fillId="0" borderId="55" xfId="281" applyFont="1" applyBorder="1"/>
    <xf numFmtId="0" fontId="90" fillId="0" borderId="56" xfId="281" applyFont="1" applyBorder="1"/>
    <xf numFmtId="0" fontId="90" fillId="0" borderId="56" xfId="281" applyFont="1" applyFill="1" applyBorder="1" applyAlignment="1" applyProtection="1">
      <alignment horizontal="center" vertical="center"/>
    </xf>
    <xf numFmtId="0" fontId="83" fillId="0" borderId="57" xfId="281" applyBorder="1"/>
    <xf numFmtId="0" fontId="90" fillId="0" borderId="4" xfId="281" applyFont="1" applyBorder="1" applyAlignment="1">
      <alignment vertical="center"/>
    </xf>
    <xf numFmtId="0" fontId="85" fillId="0" borderId="5" xfId="281" applyFont="1" applyBorder="1"/>
    <xf numFmtId="0" fontId="90" fillId="0" borderId="58" xfId="281" applyFont="1" applyBorder="1" applyAlignment="1">
      <alignment horizontal="left"/>
    </xf>
    <xf numFmtId="0" fontId="90" fillId="0" borderId="5" xfId="281" applyFont="1" applyBorder="1" applyAlignment="1">
      <alignment vertical="center"/>
    </xf>
    <xf numFmtId="189" fontId="92" fillId="0" borderId="13" xfId="281" applyNumberFormat="1" applyFont="1" applyFill="1" applyBorder="1" applyAlignment="1" applyProtection="1">
      <alignment horizontal="right" vertical="center"/>
    </xf>
    <xf numFmtId="0" fontId="90" fillId="0" borderId="13" xfId="281" applyFont="1" applyBorder="1" applyAlignment="1">
      <alignment vertical="center"/>
    </xf>
    <xf numFmtId="189" fontId="90" fillId="0" borderId="45" xfId="281" applyNumberFormat="1" applyFont="1" applyBorder="1" applyAlignment="1" applyProtection="1">
      <alignment vertical="center"/>
      <protection locked="0"/>
    </xf>
    <xf numFmtId="208" fontId="90" fillId="27" borderId="45" xfId="281" applyNumberFormat="1" applyFont="1" applyFill="1" applyBorder="1" applyAlignment="1" applyProtection="1">
      <alignment vertical="center"/>
      <protection locked="0"/>
    </xf>
    <xf numFmtId="2" fontId="90" fillId="27" borderId="45" xfId="281" applyNumberFormat="1" applyFont="1" applyFill="1" applyBorder="1" applyAlignment="1" applyProtection="1">
      <alignment vertical="center"/>
      <protection locked="0"/>
    </xf>
    <xf numFmtId="189" fontId="92" fillId="0" borderId="45" xfId="281" applyNumberFormat="1" applyFont="1" applyFill="1" applyBorder="1" applyAlignment="1" applyProtection="1">
      <alignment horizontal="right" vertical="center"/>
    </xf>
    <xf numFmtId="0" fontId="95" fillId="28" borderId="0" xfId="281" quotePrefix="1" applyFont="1" applyFill="1" applyBorder="1" applyAlignment="1" applyProtection="1">
      <alignment horizontal="left" vertical="center"/>
      <protection locked="0"/>
    </xf>
    <xf numFmtId="208" fontId="92" fillId="0" borderId="45" xfId="281" applyNumberFormat="1" applyFont="1" applyFill="1" applyBorder="1" applyAlignment="1" applyProtection="1">
      <alignment horizontal="right" vertical="center"/>
    </xf>
    <xf numFmtId="0" fontId="90" fillId="0" borderId="0" xfId="281" applyFont="1" applyBorder="1" applyAlignment="1">
      <alignment vertical="center"/>
    </xf>
    <xf numFmtId="0" fontId="90" fillId="0" borderId="0" xfId="281" applyFont="1" applyFill="1" applyBorder="1" applyAlignment="1" applyProtection="1">
      <alignment horizontal="center" vertical="center"/>
    </xf>
    <xf numFmtId="189" fontId="90" fillId="0" borderId="0" xfId="281" applyNumberFormat="1" applyFont="1" applyBorder="1" applyAlignment="1" applyProtection="1">
      <alignment vertical="center"/>
      <protection locked="0"/>
    </xf>
    <xf numFmtId="0" fontId="92" fillId="0" borderId="7" xfId="281" applyFont="1" applyBorder="1" applyAlignment="1" applyProtection="1">
      <alignment horizontal="center" vertical="center"/>
    </xf>
    <xf numFmtId="0" fontId="83" fillId="0" borderId="0" xfId="281" applyFill="1"/>
    <xf numFmtId="0" fontId="83" fillId="0" borderId="63" xfId="281" applyBorder="1"/>
    <xf numFmtId="0" fontId="90" fillId="0" borderId="60" xfId="281" applyFont="1" applyBorder="1" applyProtection="1">
      <protection locked="0"/>
    </xf>
    <xf numFmtId="189" fontId="90" fillId="0" borderId="13" xfId="281" applyNumberFormat="1" applyFont="1" applyBorder="1" applyAlignment="1" applyProtection="1">
      <alignment horizontal="right" vertical="center"/>
    </xf>
    <xf numFmtId="0" fontId="96" fillId="0" borderId="45" xfId="281" applyFont="1" applyBorder="1" applyAlignment="1" applyProtection="1">
      <alignment vertical="center"/>
      <protection locked="0"/>
    </xf>
    <xf numFmtId="0" fontId="90" fillId="0" borderId="42" xfId="281" applyFont="1" applyBorder="1" applyAlignment="1">
      <alignment vertical="center"/>
    </xf>
    <xf numFmtId="0" fontId="92" fillId="0" borderId="45" xfId="281" applyFont="1" applyBorder="1" applyAlignment="1" applyProtection="1">
      <alignment horizontal="center" vertical="center"/>
    </xf>
    <xf numFmtId="0" fontId="84" fillId="0" borderId="42" xfId="281" applyFont="1" applyBorder="1" applyAlignment="1">
      <alignment horizontal="center" vertical="center"/>
    </xf>
    <xf numFmtId="0" fontId="90" fillId="0" borderId="3" xfId="281" applyFont="1" applyBorder="1" applyAlignment="1">
      <alignment horizontal="center"/>
    </xf>
    <xf numFmtId="0" fontId="90" fillId="0" borderId="64" xfId="281" applyFont="1" applyBorder="1" applyAlignment="1">
      <alignment vertical="center"/>
    </xf>
    <xf numFmtId="0" fontId="90" fillId="0" borderId="0" xfId="281" quotePrefix="1" applyFont="1" applyBorder="1" applyAlignment="1" applyProtection="1">
      <alignment horizontal="left" vertical="center"/>
    </xf>
    <xf numFmtId="0" fontId="90" fillId="0" borderId="0" xfId="281" applyFont="1" applyBorder="1" applyAlignment="1" applyProtection="1">
      <alignment horizontal="center" vertical="center"/>
    </xf>
    <xf numFmtId="1" fontId="89" fillId="0" borderId="0" xfId="281" applyNumberFormat="1" applyFont="1" applyBorder="1" applyAlignment="1" applyProtection="1">
      <alignment horizontal="center" vertical="center"/>
    </xf>
    <xf numFmtId="189" fontId="90" fillId="27" borderId="0" xfId="281" applyNumberFormat="1" applyFont="1" applyFill="1" applyBorder="1" applyAlignment="1" applyProtection="1">
      <alignment horizontal="center" vertical="center"/>
    </xf>
    <xf numFmtId="0" fontId="83" fillId="0" borderId="5" xfId="281" applyBorder="1"/>
    <xf numFmtId="0" fontId="90" fillId="26" borderId="39" xfId="281" applyFont="1" applyFill="1" applyBorder="1" applyAlignment="1" applyProtection="1">
      <alignment horizontal="left" vertical="center"/>
    </xf>
    <xf numFmtId="0" fontId="90" fillId="0" borderId="49" xfId="281" applyFont="1" applyBorder="1" applyAlignment="1" applyProtection="1">
      <alignment vertical="center"/>
      <protection locked="0"/>
    </xf>
    <xf numFmtId="0" fontId="85" fillId="0" borderId="4" xfId="281" applyFont="1" applyBorder="1"/>
    <xf numFmtId="1" fontId="92" fillId="0" borderId="0" xfId="281" applyNumberFormat="1" applyFont="1" applyFill="1" applyBorder="1" applyAlignment="1" applyProtection="1">
      <alignment horizontal="right" vertical="center"/>
      <protection locked="0"/>
    </xf>
    <xf numFmtId="0" fontId="93" fillId="0" borderId="65" xfId="281" applyFont="1" applyBorder="1" applyAlignment="1" applyProtection="1">
      <alignment horizontal="center" vertical="center"/>
    </xf>
    <xf numFmtId="0" fontId="90" fillId="0" borderId="63" xfId="281" applyFont="1" applyBorder="1" applyAlignment="1">
      <alignment vertical="center"/>
    </xf>
    <xf numFmtId="0" fontId="90" fillId="0" borderId="60" xfId="281" applyFont="1" applyBorder="1" applyAlignment="1" applyProtection="1">
      <alignment horizontal="center" vertical="center"/>
    </xf>
    <xf numFmtId="1" fontId="90" fillId="0" borderId="60" xfId="281" applyNumberFormat="1" applyFont="1" applyBorder="1" applyAlignment="1" applyProtection="1">
      <alignment horizontal="center" vertical="center"/>
      <protection locked="0"/>
    </xf>
    <xf numFmtId="0" fontId="90" fillId="0" borderId="65" xfId="281" applyFont="1" applyBorder="1" applyAlignment="1" applyProtection="1">
      <alignment horizontal="center" vertical="center"/>
    </xf>
    <xf numFmtId="0" fontId="85" fillId="0" borderId="64" xfId="281" applyFont="1" applyBorder="1"/>
    <xf numFmtId="1" fontId="92" fillId="0" borderId="3" xfId="281" applyNumberFormat="1" applyFont="1" applyFill="1" applyBorder="1" applyAlignment="1" applyProtection="1">
      <alignment horizontal="right" vertical="center"/>
      <protection locked="0"/>
    </xf>
    <xf numFmtId="1" fontId="90" fillId="0" borderId="0" xfId="281" applyNumberFormat="1" applyFont="1" applyBorder="1" applyAlignment="1" applyProtection="1">
      <alignment horizontal="center" vertical="center"/>
      <protection locked="0"/>
    </xf>
    <xf numFmtId="0" fontId="90" fillId="0" borderId="59" xfId="281" quotePrefix="1" applyFont="1" applyBorder="1" applyAlignment="1" applyProtection="1">
      <alignment horizontal="center" vertical="center"/>
    </xf>
    <xf numFmtId="1" fontId="92" fillId="0" borderId="60" xfId="281" applyNumberFormat="1" applyFont="1" applyFill="1" applyBorder="1" applyAlignment="1" applyProtection="1">
      <alignment horizontal="center" vertical="center"/>
    </xf>
    <xf numFmtId="0" fontId="90" fillId="0" borderId="3" xfId="281" quotePrefix="1" applyFont="1" applyBorder="1" applyAlignment="1" applyProtection="1">
      <alignment horizontal="left" vertical="center"/>
      <protection locked="0"/>
    </xf>
    <xf numFmtId="0" fontId="4" fillId="0" borderId="49" xfId="281" applyFont="1" applyBorder="1" applyAlignment="1" applyProtection="1">
      <alignment horizontal="center" vertical="center"/>
    </xf>
    <xf numFmtId="0" fontId="89" fillId="26" borderId="16" xfId="281" applyFont="1" applyFill="1" applyBorder="1" applyAlignment="1" applyProtection="1">
      <alignment horizontal="left" vertical="center"/>
    </xf>
    <xf numFmtId="0" fontId="90" fillId="26" borderId="16" xfId="281" applyFont="1" applyFill="1" applyBorder="1" applyAlignment="1" applyProtection="1">
      <alignment horizontal="left" vertical="center"/>
    </xf>
    <xf numFmtId="0" fontId="90" fillId="26" borderId="40" xfId="281" applyFont="1" applyFill="1" applyBorder="1" applyAlignment="1" applyProtection="1">
      <alignment horizontal="left" vertical="center"/>
    </xf>
    <xf numFmtId="0" fontId="85" fillId="0" borderId="42" xfId="281" applyFont="1" applyBorder="1" applyProtection="1"/>
    <xf numFmtId="0" fontId="90" fillId="0" borderId="13" xfId="281" applyFont="1" applyBorder="1" applyAlignment="1" applyProtection="1">
      <alignment horizontal="center" vertical="center"/>
    </xf>
    <xf numFmtId="0" fontId="83" fillId="0" borderId="36" xfId="281" applyBorder="1" applyAlignment="1">
      <alignment horizontal="left"/>
    </xf>
    <xf numFmtId="0" fontId="85" fillId="0" borderId="42" xfId="281" applyFont="1" applyFill="1" applyBorder="1" applyProtection="1"/>
    <xf numFmtId="0" fontId="83" fillId="0" borderId="41" xfId="281" applyBorder="1" applyAlignment="1">
      <alignment horizontal="left"/>
    </xf>
    <xf numFmtId="0" fontId="4" fillId="0" borderId="48" xfId="281" applyFont="1" applyBorder="1" applyAlignment="1" applyProtection="1">
      <alignment horizontal="center" vertical="center"/>
    </xf>
    <xf numFmtId="0" fontId="97" fillId="0" borderId="49" xfId="281" applyFont="1" applyBorder="1" applyAlignment="1" applyProtection="1">
      <alignment horizontal="left" vertical="center"/>
    </xf>
    <xf numFmtId="0" fontId="90" fillId="0" borderId="49" xfId="281" applyFont="1" applyBorder="1" applyAlignment="1" applyProtection="1">
      <alignment horizontal="left" vertical="center"/>
      <protection locked="0"/>
    </xf>
    <xf numFmtId="0" fontId="83" fillId="0" borderId="8" xfId="281" applyBorder="1"/>
    <xf numFmtId="0" fontId="83" fillId="0" borderId="2" xfId="281" applyBorder="1"/>
    <xf numFmtId="0" fontId="83" fillId="0" borderId="11" xfId="281" applyBorder="1"/>
    <xf numFmtId="0" fontId="87" fillId="0" borderId="49" xfId="281" applyFont="1" applyBorder="1" applyAlignment="1" applyProtection="1">
      <alignment horizontal="left" vertical="center"/>
    </xf>
    <xf numFmtId="0" fontId="83" fillId="0" borderId="0" xfId="281" applyAlignment="1">
      <alignment horizontal="justify" vertical="top"/>
    </xf>
    <xf numFmtId="0" fontId="85" fillId="0" borderId="5" xfId="281" applyFont="1" applyBorder="1" applyAlignment="1" applyProtection="1">
      <alignment horizontal="justify" vertical="center"/>
    </xf>
    <xf numFmtId="0" fontId="85" fillId="0" borderId="4" xfId="281" applyFont="1" applyBorder="1" applyProtection="1"/>
    <xf numFmtId="0" fontId="85" fillId="0" borderId="66" xfId="281" quotePrefix="1" applyFont="1" applyBorder="1" applyAlignment="1" applyProtection="1">
      <alignment horizontal="left" vertical="top"/>
    </xf>
    <xf numFmtId="0" fontId="85" fillId="0" borderId="18" xfId="281" applyFont="1" applyBorder="1" applyAlignment="1">
      <alignment vertical="top"/>
    </xf>
    <xf numFmtId="0" fontId="85" fillId="0" borderId="11" xfId="281" applyFont="1" applyBorder="1" applyAlignment="1" applyProtection="1">
      <alignment horizontal="center"/>
    </xf>
    <xf numFmtId="0" fontId="90" fillId="0" borderId="48" xfId="281" applyFont="1" applyBorder="1" applyAlignment="1">
      <alignment horizontal="center"/>
    </xf>
    <xf numFmtId="0" fontId="85" fillId="0" borderId="14" xfId="281" applyFont="1" applyBorder="1" applyAlignment="1" applyProtection="1">
      <alignment vertical="top"/>
      <protection locked="0"/>
    </xf>
    <xf numFmtId="0" fontId="85" fillId="0" borderId="12" xfId="281" applyFont="1" applyBorder="1" applyAlignment="1">
      <alignment vertical="top"/>
    </xf>
    <xf numFmtId="0" fontId="85" fillId="0" borderId="9" xfId="281" applyFont="1" applyBorder="1" applyAlignment="1">
      <alignment vertical="top"/>
    </xf>
    <xf numFmtId="0" fontId="85" fillId="0" borderId="2" xfId="281" applyFont="1" applyBorder="1" applyAlignment="1" applyProtection="1">
      <alignment horizontal="center" vertical="center"/>
    </xf>
    <xf numFmtId="14" fontId="93" fillId="0" borderId="2" xfId="281" applyNumberFormat="1" applyFont="1" applyBorder="1" applyAlignment="1" applyProtection="1">
      <alignment horizontal="center"/>
      <protection locked="0"/>
    </xf>
    <xf numFmtId="0" fontId="4" fillId="0" borderId="74" xfId="281" applyFont="1" applyBorder="1" applyAlignment="1" applyProtection="1">
      <alignment horizontal="center"/>
      <protection locked="0"/>
    </xf>
    <xf numFmtId="0" fontId="85" fillId="0" borderId="2" xfId="281" applyFont="1" applyBorder="1" applyAlignment="1" applyProtection="1">
      <alignment horizontal="center"/>
    </xf>
    <xf numFmtId="0" fontId="4" fillId="0" borderId="2" xfId="281" applyFont="1" applyBorder="1" applyAlignment="1" applyProtection="1">
      <alignment horizontal="center"/>
      <protection locked="0"/>
    </xf>
    <xf numFmtId="0" fontId="4" fillId="0" borderId="73" xfId="281" applyFont="1" applyBorder="1" applyAlignment="1" applyProtection="1">
      <alignment horizontal="center"/>
      <protection locked="0"/>
    </xf>
    <xf numFmtId="0" fontId="90" fillId="0" borderId="12" xfId="281" applyFont="1" applyBorder="1"/>
    <xf numFmtId="0" fontId="89" fillId="0" borderId="12" xfId="281" quotePrefix="1" applyFont="1" applyBorder="1" applyAlignment="1" applyProtection="1">
      <alignment horizontal="left" vertical="center"/>
    </xf>
    <xf numFmtId="0" fontId="89" fillId="0" borderId="13" xfId="281" applyFont="1" applyBorder="1"/>
    <xf numFmtId="0" fontId="89" fillId="0" borderId="48" xfId="281" applyFont="1" applyBorder="1"/>
    <xf numFmtId="0" fontId="4" fillId="0" borderId="15" xfId="281" applyFont="1" applyBorder="1" applyAlignment="1" applyProtection="1">
      <alignment vertical="center"/>
    </xf>
    <xf numFmtId="0" fontId="4" fillId="0" borderId="6" xfId="281" applyFont="1" applyBorder="1" applyAlignment="1">
      <alignment vertical="center"/>
    </xf>
    <xf numFmtId="0" fontId="90" fillId="0" borderId="74" xfId="281" applyFont="1" applyBorder="1"/>
    <xf numFmtId="0" fontId="4" fillId="0" borderId="75" xfId="281" applyFont="1" applyBorder="1" applyProtection="1"/>
    <xf numFmtId="0" fontId="4" fillId="0" borderId="76" xfId="281" applyFont="1" applyBorder="1" applyAlignment="1">
      <alignment horizontal="left"/>
    </xf>
    <xf numFmtId="0" fontId="4" fillId="0" borderId="16" xfId="281" quotePrefix="1" applyFont="1" applyBorder="1" applyAlignment="1" applyProtection="1">
      <alignment horizontal="left"/>
    </xf>
    <xf numFmtId="0" fontId="89" fillId="0" borderId="78" xfId="281" quotePrefix="1" applyFont="1" applyBorder="1" applyAlignment="1" applyProtection="1">
      <alignment horizontal="left" vertical="center"/>
    </xf>
    <xf numFmtId="0" fontId="4" fillId="0" borderId="1" xfId="281" quotePrefix="1" applyFont="1" applyBorder="1" applyAlignment="1" applyProtection="1">
      <alignment horizontal="left"/>
    </xf>
    <xf numFmtId="0" fontId="90" fillId="0" borderId="1" xfId="281" applyFont="1" applyBorder="1"/>
    <xf numFmtId="0" fontId="84" fillId="0" borderId="79" xfId="281" applyFont="1" applyFill="1" applyBorder="1" applyAlignment="1">
      <alignment horizontal="center"/>
    </xf>
    <xf numFmtId="0" fontId="84" fillId="0" borderId="0" xfId="281" applyFont="1" applyFill="1" applyBorder="1" applyAlignment="1">
      <alignment horizontal="center" vertical="center"/>
    </xf>
    <xf numFmtId="0" fontId="85" fillId="0" borderId="0" xfId="281" quotePrefix="1" applyFont="1" applyFill="1" applyBorder="1" applyAlignment="1">
      <alignment horizontal="left"/>
    </xf>
    <xf numFmtId="0" fontId="90" fillId="0" borderId="0" xfId="281" applyFont="1" applyFill="1" applyBorder="1" applyAlignment="1" applyProtection="1">
      <alignment horizontal="left"/>
    </xf>
    <xf numFmtId="0" fontId="90" fillId="0" borderId="0" xfId="281" applyFont="1" applyFill="1" applyBorder="1" applyProtection="1"/>
    <xf numFmtId="0" fontId="90" fillId="0" borderId="0" xfId="281" applyFont="1" applyFill="1" applyBorder="1"/>
    <xf numFmtId="0" fontId="84" fillId="0" borderId="0" xfId="281" applyFont="1" applyFill="1" applyBorder="1" applyAlignment="1">
      <alignment horizontal="center"/>
    </xf>
    <xf numFmtId="0" fontId="88" fillId="0" borderId="0" xfId="281" applyFont="1" applyFill="1" applyBorder="1" applyAlignment="1" applyProtection="1">
      <alignment horizontal="left" vertical="center"/>
      <protection locked="0"/>
    </xf>
    <xf numFmtId="0" fontId="89" fillId="0" borderId="0" xfId="281" quotePrefix="1" applyFont="1" applyFill="1" applyBorder="1" applyAlignment="1" applyProtection="1">
      <alignment horizontal="left" vertical="center"/>
    </xf>
    <xf numFmtId="0" fontId="89" fillId="0" borderId="0" xfId="281" applyFont="1" applyFill="1" applyBorder="1" applyAlignment="1" applyProtection="1">
      <alignment horizontal="left" vertical="center"/>
    </xf>
    <xf numFmtId="0" fontId="99" fillId="0" borderId="0" xfId="281" quotePrefix="1" applyFont="1" applyFill="1" applyBorder="1" applyAlignment="1" applyProtection="1">
      <alignment horizontal="left" vertical="center"/>
    </xf>
    <xf numFmtId="1" fontId="89" fillId="0" borderId="0" xfId="281" applyNumberFormat="1" applyFont="1" applyFill="1" applyBorder="1" applyAlignment="1" applyProtection="1">
      <alignment horizontal="left" vertical="center"/>
    </xf>
    <xf numFmtId="0" fontId="89" fillId="0" borderId="0" xfId="281" quotePrefix="1" applyFont="1" applyFill="1" applyBorder="1" applyAlignment="1" applyProtection="1">
      <alignment horizontal="right" vertical="center"/>
    </xf>
    <xf numFmtId="0" fontId="89" fillId="0" borderId="0" xfId="281" applyFont="1" applyFill="1" applyBorder="1" applyProtection="1">
      <protection locked="0"/>
    </xf>
    <xf numFmtId="0" fontId="90" fillId="0" borderId="0" xfId="281" quotePrefix="1" applyFont="1" applyFill="1" applyBorder="1" applyAlignment="1" applyProtection="1">
      <alignment horizontal="left" vertical="center"/>
      <protection locked="0"/>
    </xf>
    <xf numFmtId="0" fontId="90" fillId="0" borderId="0" xfId="281" applyFont="1" applyFill="1" applyBorder="1" applyProtection="1">
      <protection locked="0"/>
    </xf>
    <xf numFmtId="0" fontId="85" fillId="0" borderId="0" xfId="281" applyFont="1" applyFill="1" applyBorder="1" applyProtection="1">
      <protection locked="0"/>
    </xf>
    <xf numFmtId="0" fontId="85" fillId="0" borderId="0" xfId="281" applyFont="1" applyFill="1" applyBorder="1"/>
    <xf numFmtId="0" fontId="90" fillId="0" borderId="31" xfId="281" applyFont="1" applyFill="1" applyBorder="1" applyAlignment="1" applyProtection="1">
      <alignment horizontal="left" vertical="center"/>
    </xf>
    <xf numFmtId="0" fontId="90" fillId="0" borderId="32" xfId="281" applyFont="1" applyFill="1" applyBorder="1" applyAlignment="1" applyProtection="1">
      <alignment horizontal="center" vertical="center"/>
    </xf>
    <xf numFmtId="0" fontId="90" fillId="0" borderId="32" xfId="281" applyFont="1" applyFill="1" applyBorder="1" applyAlignment="1">
      <alignment vertical="center"/>
    </xf>
    <xf numFmtId="0" fontId="83" fillId="0" borderId="32" xfId="281" applyFill="1" applyBorder="1"/>
    <xf numFmtId="0" fontId="90" fillId="0" borderId="35" xfId="281" applyFont="1" applyFill="1" applyBorder="1" applyAlignment="1">
      <alignment vertical="center"/>
    </xf>
    <xf numFmtId="0" fontId="90" fillId="0" borderId="0" xfId="281" quotePrefix="1" applyFont="1" applyFill="1" applyBorder="1" applyAlignment="1" applyProtection="1">
      <alignment horizontal="left" vertical="center"/>
    </xf>
    <xf numFmtId="0" fontId="90" fillId="0" borderId="0" xfId="281" applyFont="1" applyFill="1" applyBorder="1" applyAlignment="1">
      <alignment vertical="center"/>
    </xf>
    <xf numFmtId="0" fontId="90" fillId="0" borderId="0" xfId="281" applyFont="1" applyFill="1" applyBorder="1" applyAlignment="1" applyProtection="1">
      <alignment horizontal="left" vertical="center"/>
    </xf>
    <xf numFmtId="0" fontId="90" fillId="0" borderId="31" xfId="281" applyFont="1" applyFill="1" applyBorder="1" applyAlignment="1">
      <alignment vertical="center"/>
    </xf>
    <xf numFmtId="0" fontId="90" fillId="0" borderId="4" xfId="281" applyFont="1" applyFill="1" applyBorder="1" applyAlignment="1" applyProtection="1">
      <alignment vertical="center"/>
    </xf>
    <xf numFmtId="0" fontId="90" fillId="0" borderId="7" xfId="281" applyFont="1" applyFill="1" applyBorder="1" applyAlignment="1">
      <alignment vertical="center"/>
    </xf>
    <xf numFmtId="0" fontId="90" fillId="0" borderId="0" xfId="281" applyFont="1" applyFill="1" applyBorder="1" applyAlignment="1" applyProtection="1">
      <alignment vertical="center"/>
    </xf>
    <xf numFmtId="0" fontId="90" fillId="0" borderId="4" xfId="281" applyFont="1" applyFill="1" applyBorder="1" applyAlignment="1">
      <alignment vertical="center"/>
    </xf>
    <xf numFmtId="0" fontId="90" fillId="0" borderId="0" xfId="281" applyFont="1" applyFill="1" applyBorder="1" applyAlignment="1">
      <alignment horizontal="center" vertical="center"/>
    </xf>
    <xf numFmtId="0" fontId="90" fillId="0" borderId="4" xfId="281" applyFont="1" applyFill="1" applyBorder="1" applyAlignment="1" applyProtection="1">
      <alignment horizontal="left" vertical="center"/>
    </xf>
    <xf numFmtId="0" fontId="90" fillId="0" borderId="7" xfId="281" applyFont="1" applyFill="1" applyBorder="1" applyAlignment="1" applyProtection="1">
      <alignment vertical="center"/>
    </xf>
    <xf numFmtId="0" fontId="90" fillId="0" borderId="5" xfId="281" quotePrefix="1" applyFont="1" applyFill="1" applyBorder="1" applyAlignment="1" applyProtection="1">
      <alignment horizontal="left" vertical="center"/>
    </xf>
    <xf numFmtId="0" fontId="90" fillId="0" borderId="34" xfId="281" applyFont="1" applyFill="1" applyBorder="1" applyAlignment="1" applyProtection="1">
      <alignment horizontal="center" vertical="center"/>
    </xf>
    <xf numFmtId="0" fontId="90" fillId="0" borderId="79" xfId="281" quotePrefix="1" applyFont="1" applyFill="1" applyBorder="1" applyAlignment="1" applyProtection="1">
      <alignment horizontal="left" vertical="center"/>
    </xf>
    <xf numFmtId="0" fontId="4" fillId="0" borderId="0" xfId="281" applyFont="1" applyFill="1" applyBorder="1"/>
    <xf numFmtId="0" fontId="90" fillId="0" borderId="7" xfId="281" applyFont="1" applyFill="1" applyBorder="1" applyAlignment="1" applyProtection="1">
      <alignment horizontal="center" vertical="center"/>
    </xf>
    <xf numFmtId="1" fontId="89" fillId="0" borderId="0" xfId="281" applyNumberFormat="1" applyFont="1" applyFill="1" applyBorder="1" applyAlignment="1" applyProtection="1">
      <alignment horizontal="center" vertical="center"/>
    </xf>
    <xf numFmtId="0" fontId="89" fillId="0" borderId="0" xfId="281" applyFont="1" applyFill="1" applyBorder="1" applyAlignment="1" applyProtection="1">
      <alignment horizontal="center" vertical="center"/>
    </xf>
    <xf numFmtId="0" fontId="90" fillId="0" borderId="0" xfId="281" applyFont="1" applyFill="1" applyBorder="1" applyAlignment="1" applyProtection="1">
      <alignment horizontal="center" vertical="center"/>
      <protection locked="0"/>
    </xf>
    <xf numFmtId="0" fontId="4" fillId="0" borderId="0" xfId="281" quotePrefix="1" applyFont="1" applyBorder="1" applyAlignment="1" applyProtection="1">
      <alignment horizontal="center" vertical="center"/>
    </xf>
    <xf numFmtId="0" fontId="90" fillId="0" borderId="0" xfId="281" applyFont="1" applyFill="1" applyBorder="1" applyAlignment="1" applyProtection="1">
      <alignment vertical="center"/>
      <protection locked="0"/>
    </xf>
    <xf numFmtId="0" fontId="4" fillId="0" borderId="7" xfId="281" applyFont="1" applyBorder="1" applyAlignment="1" applyProtection="1">
      <alignment horizontal="center" vertical="center"/>
    </xf>
    <xf numFmtId="189" fontId="90" fillId="0" borderId="0" xfId="281" applyNumberFormat="1" applyFont="1" applyFill="1" applyBorder="1" applyAlignment="1" applyProtection="1">
      <alignment horizontal="left" vertical="center"/>
    </xf>
    <xf numFmtId="189" fontId="89" fillId="0" borderId="0" xfId="281" applyNumberFormat="1" applyFont="1" applyFill="1" applyBorder="1" applyAlignment="1" applyProtection="1">
      <alignment horizontal="center" vertical="center"/>
    </xf>
    <xf numFmtId="0" fontId="4" fillId="0" borderId="7" xfId="281" quotePrefix="1" applyFont="1" applyBorder="1" applyAlignment="1" applyProtection="1">
      <alignment horizontal="center" vertical="center"/>
    </xf>
    <xf numFmtId="1" fontId="89" fillId="0" borderId="31" xfId="281" applyNumberFormat="1" applyFont="1" applyFill="1" applyBorder="1" applyAlignment="1" applyProtection="1">
      <alignment horizontal="center" vertical="center"/>
    </xf>
    <xf numFmtId="0" fontId="90" fillId="0" borderId="32" xfId="281" applyFont="1" applyFill="1" applyBorder="1" applyAlignment="1" applyProtection="1">
      <alignment horizontal="right" vertical="center"/>
    </xf>
    <xf numFmtId="0" fontId="90" fillId="0" borderId="32" xfId="281" applyFont="1" applyFill="1" applyBorder="1" applyAlignment="1" applyProtection="1">
      <alignment vertical="center"/>
    </xf>
    <xf numFmtId="0" fontId="100" fillId="0" borderId="32" xfId="281" applyFont="1" applyFill="1" applyBorder="1" applyAlignment="1" applyProtection="1">
      <alignment vertical="center"/>
      <protection locked="0"/>
    </xf>
    <xf numFmtId="0" fontId="90" fillId="0" borderId="35" xfId="281" applyFont="1" applyFill="1" applyBorder="1" applyAlignment="1" applyProtection="1">
      <alignment horizontal="center" vertical="center"/>
    </xf>
    <xf numFmtId="0" fontId="92" fillId="0" borderId="7" xfId="281" applyFont="1" applyFill="1" applyBorder="1" applyAlignment="1" applyProtection="1">
      <alignment horizontal="center" vertical="center"/>
    </xf>
    <xf numFmtId="0" fontId="90" fillId="0" borderId="0" xfId="281" quotePrefix="1" applyFont="1" applyFill="1" applyBorder="1" applyAlignment="1" applyProtection="1">
      <alignment horizontal="center" vertical="center"/>
    </xf>
    <xf numFmtId="1" fontId="89" fillId="0" borderId="4" xfId="281" applyNumberFormat="1" applyFont="1" applyFill="1" applyBorder="1" applyAlignment="1" applyProtection="1">
      <alignment horizontal="center" vertical="center"/>
    </xf>
    <xf numFmtId="0" fontId="90" fillId="0" borderId="0" xfId="281" applyFont="1" applyFill="1" applyBorder="1" applyAlignment="1" applyProtection="1">
      <alignment horizontal="right" vertical="center"/>
    </xf>
    <xf numFmtId="0" fontId="100" fillId="0" borderId="0" xfId="281" applyFont="1" applyFill="1" applyBorder="1" applyAlignment="1" applyProtection="1">
      <alignment horizontal="right" vertical="center"/>
      <protection locked="0"/>
    </xf>
    <xf numFmtId="0" fontId="89" fillId="0" borderId="0" xfId="281" applyFont="1" applyFill="1" applyBorder="1" applyAlignment="1" applyProtection="1">
      <alignment horizontal="center" vertical="center"/>
      <protection locked="0"/>
    </xf>
    <xf numFmtId="0" fontId="100" fillId="0" borderId="0" xfId="281" applyFont="1" applyFill="1" applyBorder="1" applyAlignment="1" applyProtection="1">
      <alignment horizontal="center" vertical="center"/>
      <protection locked="0"/>
    </xf>
    <xf numFmtId="0" fontId="90" fillId="0" borderId="0" xfId="281" applyFont="1" applyFill="1" applyBorder="1" applyAlignment="1" applyProtection="1">
      <alignment horizontal="left" vertical="center"/>
      <protection locked="0"/>
    </xf>
    <xf numFmtId="0" fontId="100" fillId="0" borderId="0" xfId="281" applyFont="1" applyFill="1" applyBorder="1" applyAlignment="1" applyProtection="1">
      <alignment vertical="center"/>
      <protection locked="0"/>
    </xf>
    <xf numFmtId="189" fontId="100" fillId="0" borderId="0" xfId="281" applyNumberFormat="1" applyFont="1" applyFill="1" applyBorder="1" applyAlignment="1" applyProtection="1">
      <alignment vertical="center"/>
      <protection locked="0"/>
    </xf>
    <xf numFmtId="189" fontId="100" fillId="0" borderId="0" xfId="281" applyNumberFormat="1" applyFont="1" applyFill="1" applyBorder="1" applyAlignment="1" applyProtection="1">
      <alignment horizontal="right" vertical="center"/>
      <protection locked="0"/>
    </xf>
    <xf numFmtId="0" fontId="90" fillId="0" borderId="4" xfId="281" applyFont="1" applyBorder="1" applyAlignment="1" applyProtection="1">
      <alignment horizontal="left" vertical="center"/>
    </xf>
    <xf numFmtId="0" fontId="92" fillId="0" borderId="79" xfId="281" applyFont="1" applyBorder="1" applyAlignment="1" applyProtection="1">
      <alignment horizontal="center" vertical="center"/>
    </xf>
    <xf numFmtId="189" fontId="89" fillId="0" borderId="4" xfId="281" applyNumberFormat="1" applyFont="1" applyFill="1" applyBorder="1" applyAlignment="1" applyProtection="1">
      <alignment horizontal="center" vertical="center"/>
    </xf>
    <xf numFmtId="0" fontId="90" fillId="0" borderId="4" xfId="281" applyFont="1" applyFill="1" applyBorder="1" applyAlignment="1" applyProtection="1">
      <alignment horizontal="left" vertical="center"/>
      <protection locked="0"/>
    </xf>
    <xf numFmtId="0" fontId="90" fillId="0" borderId="7" xfId="281" applyFont="1" applyFill="1" applyBorder="1" applyAlignment="1" applyProtection="1">
      <alignment vertical="center"/>
      <protection locked="0"/>
    </xf>
    <xf numFmtId="0" fontId="90" fillId="0" borderId="5" xfId="281" applyFont="1" applyFill="1" applyBorder="1" applyAlignment="1" applyProtection="1">
      <alignment horizontal="left" vertical="center"/>
    </xf>
    <xf numFmtId="0" fontId="4" fillId="0" borderId="79" xfId="281" applyFont="1" applyFill="1" applyBorder="1" applyAlignment="1" applyProtection="1">
      <alignment horizontal="center" vertical="center"/>
      <protection locked="0"/>
    </xf>
    <xf numFmtId="0" fontId="103" fillId="0" borderId="0" xfId="281" applyFont="1" applyFill="1" applyBorder="1" applyAlignment="1" applyProtection="1">
      <alignment horizontal="center" vertical="center"/>
      <protection locked="0"/>
    </xf>
    <xf numFmtId="189" fontId="92" fillId="0" borderId="0" xfId="281" applyNumberFormat="1" applyFont="1" applyFill="1" applyBorder="1" applyAlignment="1" applyProtection="1">
      <alignment horizontal="center" vertical="center"/>
    </xf>
    <xf numFmtId="189" fontId="90" fillId="0" borderId="0" xfId="281" applyNumberFormat="1" applyFont="1" applyFill="1" applyBorder="1" applyAlignment="1" applyProtection="1">
      <alignment horizontal="right" vertical="center"/>
      <protection locked="0"/>
    </xf>
    <xf numFmtId="189" fontId="103" fillId="0" borderId="0" xfId="281" applyNumberFormat="1" applyFont="1" applyFill="1" applyBorder="1" applyAlignment="1" applyProtection="1">
      <alignment horizontal="center" vertical="center"/>
      <protection locked="0"/>
    </xf>
    <xf numFmtId="189" fontId="104" fillId="0" borderId="0" xfId="281" applyNumberFormat="1" applyFont="1" applyFill="1" applyBorder="1" applyAlignment="1" applyProtection="1">
      <alignment horizontal="right" vertical="center"/>
    </xf>
    <xf numFmtId="0" fontId="90" fillId="0" borderId="7" xfId="281" applyFont="1" applyFill="1" applyBorder="1" applyAlignment="1" applyProtection="1">
      <alignment horizontal="left" vertical="center"/>
    </xf>
    <xf numFmtId="189" fontId="90" fillId="0" borderId="0" xfId="281" applyNumberFormat="1" applyFont="1" applyFill="1" applyBorder="1" applyAlignment="1" applyProtection="1">
      <alignment horizontal="center" vertical="center"/>
    </xf>
    <xf numFmtId="189" fontId="90" fillId="0" borderId="0" xfId="281" quotePrefix="1" applyNumberFormat="1" applyFont="1" applyFill="1" applyBorder="1" applyAlignment="1" applyProtection="1">
      <alignment horizontal="left" vertical="center"/>
      <protection locked="0"/>
    </xf>
    <xf numFmtId="189" fontId="90" fillId="0" borderId="0" xfId="281" applyNumberFormat="1" applyFont="1" applyFill="1" applyBorder="1" applyAlignment="1">
      <alignment horizontal="right" vertical="center"/>
    </xf>
    <xf numFmtId="0" fontId="90" fillId="0" borderId="7" xfId="281" applyFont="1" applyFill="1" applyBorder="1" applyAlignment="1">
      <alignment horizontal="center" vertical="center"/>
    </xf>
    <xf numFmtId="0" fontId="90" fillId="0" borderId="5" xfId="281" applyFont="1" applyFill="1" applyBorder="1" applyAlignment="1" applyProtection="1">
      <alignment vertical="center"/>
    </xf>
    <xf numFmtId="0" fontId="90" fillId="0" borderId="79" xfId="281" applyFont="1" applyFill="1" applyBorder="1" applyAlignment="1" applyProtection="1">
      <alignment horizontal="center" vertical="center"/>
    </xf>
    <xf numFmtId="189" fontId="100" fillId="0" borderId="0" xfId="281" applyNumberFormat="1" applyFont="1" applyFill="1" applyBorder="1" applyAlignment="1" applyProtection="1">
      <alignment horizontal="right" vertical="center"/>
    </xf>
    <xf numFmtId="189" fontId="90" fillId="0" borderId="0" xfId="281" applyNumberFormat="1" applyFont="1" applyFill="1" applyBorder="1" applyAlignment="1" applyProtection="1">
      <alignment horizontal="center" vertical="center"/>
      <protection locked="0"/>
    </xf>
    <xf numFmtId="189" fontId="89" fillId="0" borderId="0" xfId="281" applyNumberFormat="1" applyFont="1" applyFill="1" applyBorder="1" applyAlignment="1" applyProtection="1">
      <alignment horizontal="right" vertical="center"/>
    </xf>
    <xf numFmtId="0" fontId="89" fillId="0" borderId="0" xfId="281" applyFont="1" applyFill="1" applyBorder="1" applyAlignment="1" applyProtection="1">
      <alignment vertical="center"/>
    </xf>
    <xf numFmtId="0" fontId="92" fillId="0" borderId="0" xfId="281" applyFont="1" applyFill="1" applyBorder="1" applyAlignment="1" applyProtection="1">
      <alignment horizontal="center" vertical="center"/>
      <protection locked="0"/>
    </xf>
    <xf numFmtId="0" fontId="96" fillId="0" borderId="0" xfId="281" applyFont="1" applyFill="1" applyBorder="1" applyAlignment="1" applyProtection="1">
      <alignment vertical="center"/>
    </xf>
    <xf numFmtId="0" fontId="104" fillId="0" borderId="0" xfId="281" applyFont="1" applyFill="1" applyBorder="1" applyAlignment="1" applyProtection="1">
      <alignment horizontal="center" vertical="center"/>
    </xf>
    <xf numFmtId="0" fontId="96" fillId="0" borderId="0" xfId="281" applyFont="1" applyFill="1" applyBorder="1" applyAlignment="1" applyProtection="1">
      <alignment vertical="center"/>
      <protection locked="0"/>
    </xf>
    <xf numFmtId="0" fontId="96" fillId="0" borderId="0" xfId="281" quotePrefix="1" applyFont="1" applyFill="1" applyBorder="1" applyAlignment="1" applyProtection="1">
      <alignment horizontal="left" vertical="center"/>
      <protection locked="0"/>
    </xf>
    <xf numFmtId="0" fontId="92" fillId="0" borderId="0" xfId="281" applyFont="1" applyFill="1" applyBorder="1" applyAlignment="1" applyProtection="1">
      <alignment vertical="center"/>
    </xf>
    <xf numFmtId="1" fontId="89" fillId="0" borderId="0" xfId="281" applyNumberFormat="1" applyFont="1" applyFill="1" applyBorder="1" applyAlignment="1">
      <alignment horizontal="center" vertical="center"/>
    </xf>
    <xf numFmtId="0" fontId="91" fillId="0" borderId="0" xfId="281" applyFont="1" applyFill="1" applyBorder="1"/>
    <xf numFmtId="0" fontId="89" fillId="0" borderId="0" xfId="281" applyFont="1" applyFill="1" applyBorder="1" applyAlignment="1" applyProtection="1">
      <alignment vertical="center"/>
      <protection locked="0"/>
    </xf>
    <xf numFmtId="0" fontId="90" fillId="0" borderId="0" xfId="281" applyFont="1" applyFill="1" applyBorder="1" applyAlignment="1" applyProtection="1">
      <alignment horizontal="right" vertical="center"/>
      <protection locked="0"/>
    </xf>
    <xf numFmtId="0" fontId="85" fillId="0" borderId="0" xfId="281" applyFont="1" applyFill="1" applyBorder="1" applyAlignment="1">
      <alignment horizontal="justify" vertical="center"/>
    </xf>
    <xf numFmtId="0" fontId="90" fillId="0" borderId="0" xfId="281" applyFont="1" applyFill="1" applyBorder="1" applyAlignment="1" applyProtection="1">
      <alignment horizontal="justify" vertical="center"/>
    </xf>
    <xf numFmtId="0" fontId="90" fillId="0" borderId="0" xfId="281" applyFont="1" applyFill="1" applyBorder="1" applyAlignment="1" applyProtection="1">
      <alignment horizontal="justify" vertical="center"/>
      <protection locked="0"/>
    </xf>
    <xf numFmtId="0" fontId="90" fillId="0" borderId="0" xfId="281" applyFont="1" applyFill="1" applyBorder="1" applyAlignment="1">
      <alignment horizontal="justify" vertical="center"/>
    </xf>
    <xf numFmtId="0" fontId="85" fillId="0" borderId="0" xfId="281" applyFont="1" applyFill="1" applyBorder="1" applyAlignment="1">
      <alignment vertical="center"/>
    </xf>
    <xf numFmtId="0" fontId="83" fillId="0" borderId="0" xfId="281" applyFill="1" applyBorder="1" applyAlignment="1">
      <alignment vertical="center"/>
    </xf>
    <xf numFmtId="0" fontId="88" fillId="0" borderId="0" xfId="281" applyFont="1" applyFill="1" applyBorder="1" applyProtection="1"/>
    <xf numFmtId="0" fontId="87" fillId="0" borderId="0" xfId="281" applyFont="1" applyFill="1" applyBorder="1" applyAlignment="1" applyProtection="1">
      <alignment horizontal="left" vertical="center"/>
    </xf>
    <xf numFmtId="0" fontId="82" fillId="0" borderId="0" xfId="281" applyFont="1" applyFill="1" applyBorder="1" applyAlignment="1" applyProtection="1">
      <alignment horizontal="left" vertical="center"/>
    </xf>
    <xf numFmtId="0" fontId="89" fillId="0" borderId="0" xfId="281" applyFont="1" applyFill="1" applyBorder="1" applyAlignment="1">
      <alignment vertical="center"/>
    </xf>
    <xf numFmtId="0" fontId="4" fillId="0" borderId="0" xfId="281" applyFont="1" applyFill="1" applyBorder="1" applyProtection="1"/>
    <xf numFmtId="189" fontId="100" fillId="0" borderId="0" xfId="281" applyNumberFormat="1" applyFont="1" applyFill="1" applyBorder="1" applyAlignment="1" applyProtection="1">
      <alignment horizontal="center" vertical="center"/>
      <protection locked="0"/>
    </xf>
    <xf numFmtId="189" fontId="92" fillId="0" borderId="0" xfId="281" applyNumberFormat="1" applyFont="1" applyFill="1" applyBorder="1" applyAlignment="1" applyProtection="1">
      <alignment horizontal="center" vertical="center"/>
      <protection locked="0"/>
    </xf>
    <xf numFmtId="0" fontId="4" fillId="0" borderId="0" xfId="281" quotePrefix="1" applyFont="1" applyFill="1" applyBorder="1" applyAlignment="1" applyProtection="1">
      <alignment horizontal="left"/>
    </xf>
    <xf numFmtId="0" fontId="85" fillId="0" borderId="0" xfId="281" quotePrefix="1" applyFont="1" applyFill="1" applyBorder="1" applyAlignment="1" applyProtection="1">
      <alignment horizontal="left"/>
    </xf>
    <xf numFmtId="0" fontId="88" fillId="0" borderId="0" xfId="281" applyFont="1" applyFill="1" applyBorder="1" applyAlignment="1" applyProtection="1">
      <alignment horizontal="left" vertical="center"/>
    </xf>
    <xf numFmtId="0" fontId="85" fillId="0" borderId="0" xfId="281" applyFont="1" applyFill="1" applyBorder="1" applyProtection="1"/>
    <xf numFmtId="0" fontId="84" fillId="0" borderId="0" xfId="281" quotePrefix="1" applyFont="1" applyFill="1" applyBorder="1" applyAlignment="1" applyProtection="1">
      <alignment horizontal="left" vertical="center"/>
    </xf>
    <xf numFmtId="0" fontId="89" fillId="0" borderId="0" xfId="281" quotePrefix="1" applyFont="1" applyFill="1" applyBorder="1" applyAlignment="1">
      <alignment horizontal="left" vertical="center"/>
    </xf>
    <xf numFmtId="0" fontId="89" fillId="0" borderId="0" xfId="281" applyFont="1" applyFill="1" applyBorder="1" applyAlignment="1">
      <alignment horizontal="center" vertical="center"/>
    </xf>
    <xf numFmtId="0" fontId="103" fillId="0" borderId="0" xfId="281" applyFont="1" applyFill="1" applyBorder="1" applyAlignment="1">
      <alignment vertical="center"/>
    </xf>
    <xf numFmtId="0" fontId="84" fillId="0" borderId="0" xfId="281" applyFont="1" applyFill="1" applyBorder="1" applyAlignment="1" applyProtection="1">
      <alignment vertical="center"/>
      <protection locked="0"/>
    </xf>
    <xf numFmtId="189" fontId="90" fillId="0" borderId="0" xfId="281" applyNumberFormat="1" applyFont="1" applyFill="1" applyBorder="1" applyAlignment="1" applyProtection="1">
      <alignment horizontal="right" vertical="center"/>
    </xf>
    <xf numFmtId="0" fontId="90" fillId="0" borderId="0" xfId="281" quotePrefix="1" applyFont="1" applyFill="1" applyBorder="1" applyAlignment="1">
      <alignment horizontal="left" vertical="center"/>
    </xf>
    <xf numFmtId="0" fontId="105" fillId="0" borderId="0" xfId="281" applyFont="1" applyFill="1" applyBorder="1" applyAlignment="1" applyProtection="1">
      <alignment vertical="center"/>
    </xf>
    <xf numFmtId="0" fontId="105" fillId="0" borderId="0" xfId="281" quotePrefix="1" applyFont="1" applyFill="1" applyBorder="1" applyAlignment="1" applyProtection="1">
      <alignment horizontal="left" vertical="center"/>
    </xf>
    <xf numFmtId="0" fontId="105" fillId="0" borderId="0" xfId="281" applyFont="1" applyFill="1" applyBorder="1" applyAlignment="1" applyProtection="1">
      <alignment horizontal="left" vertical="center"/>
    </xf>
    <xf numFmtId="0" fontId="106" fillId="0" borderId="0" xfId="281" applyFont="1" applyFill="1" applyBorder="1" applyAlignment="1" applyProtection="1">
      <alignment horizontal="center" vertical="center"/>
    </xf>
    <xf numFmtId="0" fontId="106" fillId="0" borderId="0" xfId="281" applyFont="1" applyFill="1" applyBorder="1" applyAlignment="1" applyProtection="1">
      <alignment vertical="center"/>
      <protection locked="0"/>
    </xf>
    <xf numFmtId="0" fontId="106" fillId="0" borderId="0" xfId="281" applyFont="1" applyFill="1" applyBorder="1" applyAlignment="1" applyProtection="1">
      <alignment horizontal="center" vertical="center"/>
      <protection locked="0"/>
    </xf>
    <xf numFmtId="0" fontId="4" fillId="0" borderId="0" xfId="281" applyFont="1" applyFill="1" applyBorder="1" applyAlignment="1" applyProtection="1">
      <alignment horizontal="justify" vertical="center"/>
    </xf>
    <xf numFmtId="0" fontId="4" fillId="0" borderId="0" xfId="281" applyFont="1" applyFill="1" applyBorder="1" applyAlignment="1" applyProtection="1">
      <alignment vertical="center"/>
    </xf>
    <xf numFmtId="0" fontId="4" fillId="0" borderId="0" xfId="281" applyFont="1" applyFill="1" applyBorder="1" applyAlignment="1">
      <alignment vertical="center"/>
    </xf>
    <xf numFmtId="0" fontId="84" fillId="0" borderId="0" xfId="281" applyFont="1" applyAlignment="1">
      <alignment horizontal="center"/>
    </xf>
    <xf numFmtId="0" fontId="91" fillId="26" borderId="79" xfId="281" applyFont="1" applyFill="1" applyBorder="1" applyAlignment="1">
      <alignment horizontal="center" vertical="top"/>
    </xf>
    <xf numFmtId="0" fontId="90" fillId="0" borderId="79" xfId="281" applyFont="1" applyBorder="1"/>
    <xf numFmtId="0" fontId="83" fillId="0" borderId="1" xfId="281" applyBorder="1"/>
    <xf numFmtId="0" fontId="90" fillId="0" borderId="1" xfId="281" applyFont="1" applyFill="1" applyBorder="1" applyAlignment="1" applyProtection="1">
      <alignment vertical="center"/>
    </xf>
    <xf numFmtId="0" fontId="90" fillId="0" borderId="1" xfId="281" applyFont="1" applyFill="1" applyBorder="1" applyAlignment="1" applyProtection="1">
      <alignment horizontal="center" vertical="center"/>
    </xf>
    <xf numFmtId="0" fontId="90" fillId="0" borderId="1" xfId="281" quotePrefix="1" applyFont="1" applyFill="1" applyBorder="1" applyAlignment="1" applyProtection="1">
      <alignment horizontal="left" vertical="center"/>
    </xf>
    <xf numFmtId="0" fontId="90" fillId="0" borderId="1" xfId="281" applyFont="1" applyFill="1" applyBorder="1" applyAlignment="1" applyProtection="1">
      <alignment vertical="center"/>
      <protection locked="0"/>
    </xf>
    <xf numFmtId="0" fontId="90" fillId="0" borderId="1" xfId="281" applyFont="1" applyFill="1" applyBorder="1" applyAlignment="1" applyProtection="1">
      <alignment horizontal="right" vertical="center"/>
    </xf>
    <xf numFmtId="189" fontId="100" fillId="0" borderId="1" xfId="281" applyNumberFormat="1" applyFont="1" applyFill="1" applyBorder="1" applyAlignment="1" applyProtection="1">
      <alignment horizontal="right" vertical="center"/>
      <protection locked="0"/>
    </xf>
    <xf numFmtId="0" fontId="90" fillId="0" borderId="1" xfId="281" applyFont="1" applyFill="1" applyBorder="1" applyAlignment="1">
      <alignment vertical="center"/>
    </xf>
    <xf numFmtId="0" fontId="84" fillId="0" borderId="31" xfId="281" applyFont="1" applyBorder="1" applyAlignment="1" applyProtection="1">
      <alignment horizontal="center" vertical="center"/>
    </xf>
    <xf numFmtId="0" fontId="85" fillId="26" borderId="31" xfId="281" quotePrefix="1" applyFont="1" applyFill="1" applyBorder="1" applyAlignment="1" applyProtection="1">
      <alignment horizontal="left"/>
    </xf>
    <xf numFmtId="0" fontId="90" fillId="26" borderId="32" xfId="281" applyFont="1" applyFill="1" applyBorder="1" applyAlignment="1" applyProtection="1">
      <alignment horizontal="left"/>
    </xf>
    <xf numFmtId="0" fontId="90" fillId="26" borderId="32" xfId="281" applyFont="1" applyFill="1" applyBorder="1" applyProtection="1"/>
    <xf numFmtId="0" fontId="90" fillId="26" borderId="35" xfId="281" applyFont="1" applyFill="1" applyBorder="1" applyProtection="1"/>
    <xf numFmtId="0" fontId="84" fillId="0" borderId="4" xfId="281" applyFont="1" applyBorder="1" applyAlignment="1" applyProtection="1">
      <alignment horizontal="center" vertical="center"/>
    </xf>
    <xf numFmtId="0" fontId="88" fillId="26" borderId="4" xfId="281" applyFont="1" applyFill="1" applyBorder="1" applyAlignment="1" applyProtection="1">
      <alignment horizontal="left" vertical="center"/>
    </xf>
    <xf numFmtId="0" fontId="89" fillId="26" borderId="0" xfId="281" applyFont="1" applyFill="1" applyBorder="1" applyAlignment="1" applyProtection="1">
      <alignment horizontal="left" vertical="center"/>
    </xf>
    <xf numFmtId="0" fontId="99" fillId="26" borderId="0" xfId="281" quotePrefix="1" applyFont="1" applyFill="1" applyBorder="1" applyAlignment="1" applyProtection="1">
      <alignment horizontal="left" vertical="center"/>
    </xf>
    <xf numFmtId="0" fontId="89" fillId="26" borderId="0" xfId="281" applyFont="1" applyFill="1" applyBorder="1" applyProtection="1"/>
    <xf numFmtId="0" fontId="107" fillId="26" borderId="0" xfId="281" applyFont="1" applyFill="1" applyBorder="1" applyAlignment="1" applyProtection="1">
      <alignment horizontal="center" vertical="center"/>
    </xf>
    <xf numFmtId="0" fontId="90" fillId="26" borderId="0" xfId="281" quotePrefix="1" applyFont="1" applyFill="1" applyBorder="1" applyAlignment="1" applyProtection="1">
      <alignment horizontal="left" vertical="center"/>
    </xf>
    <xf numFmtId="0" fontId="90" fillId="26" borderId="7" xfId="281" applyFont="1" applyFill="1" applyBorder="1" applyProtection="1"/>
    <xf numFmtId="0" fontId="85" fillId="26" borderId="5" xfId="281" applyFont="1" applyFill="1" applyBorder="1" applyProtection="1"/>
    <xf numFmtId="0" fontId="90" fillId="26" borderId="1" xfId="281" applyFont="1" applyFill="1" applyBorder="1" applyProtection="1"/>
    <xf numFmtId="0" fontId="90" fillId="26" borderId="0" xfId="281" applyFont="1" applyFill="1" applyBorder="1" applyProtection="1"/>
    <xf numFmtId="0" fontId="90" fillId="26" borderId="0" xfId="281" applyFont="1" applyFill="1" applyBorder="1" applyAlignment="1" applyProtection="1">
      <alignment vertical="center"/>
    </xf>
    <xf numFmtId="0" fontId="90" fillId="26" borderId="0" xfId="281" applyFont="1" applyFill="1" applyBorder="1" applyAlignment="1" applyProtection="1">
      <alignment horizontal="left" vertical="center"/>
    </xf>
    <xf numFmtId="0" fontId="90" fillId="26" borderId="7" xfId="281" applyFont="1" applyFill="1" applyBorder="1" applyAlignment="1" applyProtection="1">
      <alignment vertical="center"/>
    </xf>
    <xf numFmtId="0" fontId="85" fillId="0" borderId="5" xfId="281" applyFont="1" applyBorder="1" applyProtection="1"/>
    <xf numFmtId="0" fontId="90" fillId="0" borderId="1" xfId="281" applyFont="1" applyBorder="1" applyAlignment="1" applyProtection="1">
      <alignment vertical="center"/>
    </xf>
    <xf numFmtId="0" fontId="90" fillId="26" borderId="1" xfId="281" applyFont="1" applyFill="1" applyBorder="1" applyAlignment="1" applyProtection="1">
      <alignment vertical="center"/>
    </xf>
    <xf numFmtId="0" fontId="90" fillId="26" borderId="1" xfId="281" applyFont="1" applyFill="1" applyBorder="1" applyAlignment="1" applyProtection="1">
      <alignment horizontal="center" vertical="center"/>
    </xf>
    <xf numFmtId="0" fontId="90" fillId="26" borderId="79" xfId="281" applyFont="1" applyFill="1" applyBorder="1" applyAlignment="1" applyProtection="1">
      <alignment vertical="center"/>
    </xf>
    <xf numFmtId="0" fontId="91" fillId="26" borderId="5" xfId="281" applyFont="1" applyFill="1" applyBorder="1"/>
    <xf numFmtId="0" fontId="85" fillId="0" borderId="63" xfId="281" applyFont="1" applyFill="1" applyBorder="1"/>
    <xf numFmtId="0" fontId="91" fillId="0" borderId="4" xfId="281" applyFont="1" applyFill="1" applyBorder="1"/>
    <xf numFmtId="0" fontId="89" fillId="0" borderId="48" xfId="281" applyFont="1" applyFill="1" applyBorder="1" applyAlignment="1" applyProtection="1">
      <alignment vertical="center"/>
    </xf>
    <xf numFmtId="0" fontId="91" fillId="26" borderId="39" xfId="281" applyFont="1" applyFill="1" applyBorder="1"/>
    <xf numFmtId="0" fontId="90" fillId="0" borderId="45" xfId="281" quotePrefix="1" applyFont="1" applyFill="1" applyBorder="1" applyAlignment="1" applyProtection="1">
      <alignment horizontal="left" vertical="center"/>
    </xf>
    <xf numFmtId="0" fontId="90" fillId="0" borderId="45" xfId="281" applyFont="1" applyFill="1" applyBorder="1" applyAlignment="1" applyProtection="1">
      <alignment vertical="center"/>
    </xf>
    <xf numFmtId="0" fontId="90" fillId="0" borderId="62" xfId="281" applyFont="1" applyFill="1" applyBorder="1" applyAlignment="1" applyProtection="1">
      <alignment horizontal="center" vertical="center"/>
    </xf>
    <xf numFmtId="0" fontId="89" fillId="0" borderId="45" xfId="281" applyFont="1" applyBorder="1" applyAlignment="1" applyProtection="1">
      <alignment horizontal="center" vertical="center"/>
    </xf>
    <xf numFmtId="0" fontId="89" fillId="0" borderId="45" xfId="281" applyFont="1" applyBorder="1" applyAlignment="1">
      <alignment horizontal="center" vertical="center"/>
    </xf>
    <xf numFmtId="0" fontId="83" fillId="0" borderId="0" xfId="281" applyAlignment="1">
      <alignment horizontal="right"/>
    </xf>
    <xf numFmtId="0" fontId="90" fillId="0" borderId="13" xfId="281" quotePrefix="1" applyFont="1" applyFill="1" applyBorder="1" applyAlignment="1" applyProtection="1">
      <alignment horizontal="left" vertical="center"/>
    </xf>
    <xf numFmtId="0" fontId="96" fillId="0" borderId="13" xfId="281" applyFont="1" applyFill="1" applyBorder="1" applyAlignment="1" applyProtection="1">
      <alignment vertical="center"/>
    </xf>
    <xf numFmtId="0" fontId="90" fillId="0" borderId="13" xfId="281" applyFont="1" applyFill="1" applyBorder="1" applyAlignment="1" applyProtection="1">
      <alignment vertical="center"/>
    </xf>
    <xf numFmtId="0" fontId="90" fillId="0" borderId="13" xfId="281" applyFont="1" applyFill="1" applyBorder="1" applyAlignment="1" applyProtection="1">
      <alignment horizontal="right" vertical="center"/>
    </xf>
    <xf numFmtId="1" fontId="89" fillId="0" borderId="64" xfId="281" applyNumberFormat="1" applyFont="1" applyBorder="1" applyAlignment="1" applyProtection="1">
      <alignment horizontal="center" vertical="center"/>
    </xf>
    <xf numFmtId="1" fontId="89" fillId="0" borderId="49" xfId="281" applyNumberFormat="1" applyFont="1" applyBorder="1" applyAlignment="1" applyProtection="1">
      <alignment horizontal="center" vertical="center"/>
    </xf>
    <xf numFmtId="1" fontId="89" fillId="0" borderId="56" xfId="281" applyNumberFormat="1" applyFont="1" applyBorder="1" applyAlignment="1" applyProtection="1">
      <alignment horizontal="center" vertical="center"/>
    </xf>
    <xf numFmtId="0" fontId="90" fillId="0" borderId="86" xfId="281" applyFont="1" applyBorder="1" applyAlignment="1">
      <alignment horizontal="center" vertical="center"/>
    </xf>
    <xf numFmtId="1" fontId="89" fillId="0" borderId="3" xfId="281" applyNumberFormat="1" applyFont="1" applyBorder="1" applyAlignment="1" applyProtection="1">
      <alignment horizontal="center" vertical="center"/>
    </xf>
    <xf numFmtId="0" fontId="89" fillId="0" borderId="13" xfId="281" applyFont="1" applyFill="1" applyBorder="1" applyAlignment="1" applyProtection="1">
      <alignment vertical="center"/>
    </xf>
    <xf numFmtId="0" fontId="100" fillId="0" borderId="49" xfId="281" applyFont="1" applyFill="1" applyBorder="1" applyAlignment="1" applyProtection="1">
      <alignment horizontal="center" vertical="center"/>
    </xf>
    <xf numFmtId="1" fontId="89" fillId="0" borderId="61" xfId="281" applyNumberFormat="1" applyFont="1" applyBorder="1" applyAlignment="1" applyProtection="1">
      <alignment horizontal="center" vertical="center"/>
    </xf>
    <xf numFmtId="0" fontId="89" fillId="0" borderId="13" xfId="281" applyFont="1" applyFill="1" applyBorder="1" applyAlignment="1" applyProtection="1">
      <alignment horizontal="left" vertical="center"/>
    </xf>
    <xf numFmtId="0" fontId="90" fillId="0" borderId="3" xfId="281" quotePrefix="1" applyFont="1" applyFill="1" applyBorder="1" applyAlignment="1" applyProtection="1">
      <alignment horizontal="left" vertical="center"/>
    </xf>
    <xf numFmtId="0" fontId="90" fillId="0" borderId="48" xfId="281" applyFont="1" applyFill="1" applyBorder="1" applyAlignment="1" applyProtection="1">
      <alignment vertical="center"/>
    </xf>
    <xf numFmtId="2" fontId="90" fillId="0" borderId="0" xfId="281" applyNumberFormat="1" applyFont="1" applyFill="1" applyBorder="1" applyAlignment="1" applyProtection="1">
      <alignment horizontal="center" vertical="center"/>
      <protection locked="0"/>
    </xf>
    <xf numFmtId="2" fontId="90" fillId="0" borderId="13" xfId="281" applyNumberFormat="1" applyFont="1" applyFill="1" applyBorder="1" applyAlignment="1" applyProtection="1">
      <alignment horizontal="center" vertical="center"/>
      <protection locked="0"/>
    </xf>
    <xf numFmtId="2" fontId="90" fillId="0" borderId="7" xfId="281" applyNumberFormat="1" applyFont="1" applyFill="1" applyBorder="1" applyAlignment="1" applyProtection="1">
      <alignment horizontal="center" vertical="center"/>
      <protection locked="0"/>
    </xf>
    <xf numFmtId="2" fontId="90" fillId="0" borderId="3" xfId="281" applyNumberFormat="1" applyFont="1" applyFill="1" applyBorder="1" applyAlignment="1" applyProtection="1">
      <alignment horizontal="center" vertical="center"/>
      <protection locked="0"/>
    </xf>
    <xf numFmtId="0" fontId="90" fillId="0" borderId="13" xfId="281" applyFont="1" applyFill="1" applyBorder="1" applyAlignment="1" applyProtection="1">
      <alignment vertical="center"/>
      <protection locked="0"/>
    </xf>
    <xf numFmtId="0" fontId="89" fillId="0" borderId="48" xfId="281" applyFont="1" applyFill="1" applyBorder="1" applyAlignment="1" applyProtection="1">
      <alignment horizontal="center" vertical="center"/>
      <protection locked="0"/>
    </xf>
    <xf numFmtId="189" fontId="89" fillId="0" borderId="13" xfId="281" applyNumberFormat="1" applyFont="1" applyFill="1" applyBorder="1" applyAlignment="1" applyProtection="1">
      <alignment horizontal="right" vertical="center"/>
    </xf>
    <xf numFmtId="0" fontId="90" fillId="0" borderId="13" xfId="281" applyFont="1" applyFill="1" applyBorder="1" applyAlignment="1" applyProtection="1">
      <alignment horizontal="center" vertical="center"/>
      <protection locked="0"/>
    </xf>
    <xf numFmtId="0" fontId="89" fillId="0" borderId="13" xfId="281" applyFont="1" applyFill="1" applyBorder="1" applyAlignment="1">
      <alignment horizontal="center" vertical="center"/>
    </xf>
    <xf numFmtId="0" fontId="90" fillId="0" borderId="48" xfId="281" applyFont="1" applyFill="1" applyBorder="1" applyAlignment="1" applyProtection="1">
      <alignment horizontal="center" vertical="center"/>
      <protection locked="0"/>
    </xf>
    <xf numFmtId="0" fontId="85" fillId="0" borderId="64" xfId="281" applyFont="1" applyFill="1" applyBorder="1"/>
    <xf numFmtId="0" fontId="90" fillId="0" borderId="0" xfId="281" applyFont="1" applyBorder="1" applyProtection="1"/>
    <xf numFmtId="0" fontId="83" fillId="0" borderId="0" xfId="281" applyBorder="1" applyProtection="1"/>
    <xf numFmtId="0" fontId="90" fillId="0" borderId="64" xfId="281" quotePrefix="1" applyFont="1" applyFill="1" applyBorder="1" applyAlignment="1" applyProtection="1">
      <alignment horizontal="center" vertical="center"/>
    </xf>
    <xf numFmtId="0" fontId="85" fillId="0" borderId="5" xfId="281" applyFont="1" applyFill="1" applyBorder="1"/>
    <xf numFmtId="0" fontId="90" fillId="0" borderId="4" xfId="281" quotePrefix="1" applyFont="1" applyFill="1" applyBorder="1" applyAlignment="1" applyProtection="1">
      <alignment horizontal="center" vertical="center"/>
    </xf>
    <xf numFmtId="0" fontId="85" fillId="0" borderId="64" xfId="281" applyFont="1" applyFill="1" applyBorder="1" applyProtection="1"/>
    <xf numFmtId="0" fontId="107" fillId="0" borderId="88" xfId="281" applyFont="1" applyBorder="1" applyAlignment="1" applyProtection="1">
      <alignment horizontal="center"/>
    </xf>
    <xf numFmtId="189" fontId="104" fillId="0" borderId="13" xfId="281" applyNumberFormat="1" applyFont="1" applyFill="1" applyBorder="1" applyAlignment="1" applyProtection="1">
      <alignment horizontal="right" vertical="center"/>
    </xf>
    <xf numFmtId="189" fontId="90" fillId="0" borderId="48" xfId="281" applyNumberFormat="1" applyFont="1" applyFill="1" applyBorder="1" applyAlignment="1" applyProtection="1">
      <alignment horizontal="center" vertical="center"/>
    </xf>
    <xf numFmtId="0" fontId="90" fillId="0" borderId="3" xfId="281" applyFont="1" applyFill="1" applyBorder="1" applyAlignment="1" applyProtection="1">
      <alignment horizontal="center" vertical="center"/>
      <protection locked="0"/>
    </xf>
    <xf numFmtId="0" fontId="89" fillId="0" borderId="3" xfId="281" applyFont="1" applyFill="1" applyBorder="1" applyAlignment="1" applyProtection="1">
      <alignment vertical="center"/>
    </xf>
    <xf numFmtId="0" fontId="90" fillId="0" borderId="3" xfId="281" applyFont="1" applyFill="1" applyBorder="1" applyAlignment="1" applyProtection="1">
      <alignment vertical="center"/>
      <protection locked="0"/>
    </xf>
    <xf numFmtId="0" fontId="89" fillId="0" borderId="13" xfId="281" applyFont="1" applyFill="1" applyBorder="1" applyAlignment="1">
      <alignment vertical="center"/>
    </xf>
    <xf numFmtId="0" fontId="91" fillId="26" borderId="39" xfId="281" applyFont="1" applyFill="1" applyBorder="1" applyProtection="1"/>
    <xf numFmtId="0" fontId="90" fillId="26" borderId="39" xfId="281" applyFont="1" applyFill="1" applyBorder="1" applyAlignment="1">
      <alignment vertical="center"/>
    </xf>
    <xf numFmtId="0" fontId="90" fillId="26" borderId="16" xfId="281" applyFont="1" applyFill="1" applyBorder="1" applyAlignment="1">
      <alignment vertical="center"/>
    </xf>
    <xf numFmtId="0" fontId="90" fillId="26" borderId="40" xfId="281" applyFont="1" applyFill="1" applyBorder="1" applyAlignment="1">
      <alignment vertical="center"/>
    </xf>
    <xf numFmtId="0" fontId="83" fillId="0" borderId="0" xfId="281" applyAlignment="1">
      <alignment vertical="center"/>
    </xf>
    <xf numFmtId="0" fontId="85" fillId="26" borderId="39" xfId="281" applyFont="1" applyFill="1" applyBorder="1" applyProtection="1"/>
    <xf numFmtId="0" fontId="4" fillId="0" borderId="42" xfId="281" applyFont="1" applyBorder="1" applyProtection="1"/>
    <xf numFmtId="0" fontId="89" fillId="0" borderId="60" xfId="281" applyFont="1" applyFill="1" applyBorder="1" applyAlignment="1" applyProtection="1">
      <alignment horizontal="center" vertical="center"/>
    </xf>
    <xf numFmtId="0" fontId="90" fillId="0" borderId="48" xfId="281" applyFont="1" applyBorder="1" applyAlignment="1" applyProtection="1">
      <alignment vertical="center"/>
    </xf>
    <xf numFmtId="0" fontId="90" fillId="0" borderId="13" xfId="72" applyFont="1" applyBorder="1" applyAlignment="1" applyProtection="1">
      <alignment vertical="center"/>
    </xf>
    <xf numFmtId="0" fontId="90" fillId="0" borderId="64" xfId="72" applyFont="1" applyBorder="1" applyAlignment="1" applyProtection="1">
      <alignment horizontal="center" vertical="center"/>
    </xf>
    <xf numFmtId="0" fontId="85" fillId="0" borderId="42" xfId="281" applyFont="1" applyBorder="1" applyAlignment="1" applyProtection="1">
      <alignment horizontal="justify" vertical="center"/>
    </xf>
    <xf numFmtId="0" fontId="90" fillId="0" borderId="13" xfId="281" applyFont="1" applyBorder="1" applyAlignment="1" applyProtection="1">
      <alignment horizontal="justify" vertical="center"/>
    </xf>
    <xf numFmtId="0" fontId="90" fillId="0" borderId="48" xfId="281" applyFont="1" applyBorder="1" applyAlignment="1" applyProtection="1">
      <alignment horizontal="justify" vertical="center"/>
    </xf>
    <xf numFmtId="0" fontId="90" fillId="0" borderId="13" xfId="72" applyFont="1" applyBorder="1" applyAlignment="1" applyProtection="1">
      <alignment horizontal="left" vertical="center"/>
    </xf>
    <xf numFmtId="0" fontId="85" fillId="0" borderId="42" xfId="281" applyFont="1" applyBorder="1" applyAlignment="1" applyProtection="1">
      <alignment vertical="center"/>
    </xf>
    <xf numFmtId="0" fontId="90" fillId="0" borderId="3" xfId="72" applyFont="1" applyFill="1" applyBorder="1" applyAlignment="1" applyProtection="1">
      <alignment horizontal="center" vertical="center"/>
      <protection locked="0"/>
    </xf>
    <xf numFmtId="0" fontId="90" fillId="0" borderId="48" xfId="281" applyFont="1" applyBorder="1" applyAlignment="1" applyProtection="1">
      <alignment horizontal="center" vertical="center"/>
    </xf>
    <xf numFmtId="0" fontId="85" fillId="0" borderId="4" xfId="281" applyFont="1" applyBorder="1" applyAlignment="1" applyProtection="1">
      <alignment vertical="center"/>
    </xf>
    <xf numFmtId="0" fontId="88" fillId="26" borderId="39" xfId="281" applyFont="1" applyFill="1" applyBorder="1" applyProtection="1"/>
    <xf numFmtId="0" fontId="88" fillId="0" borderId="42" xfId="281" applyFont="1" applyBorder="1" applyProtection="1"/>
    <xf numFmtId="0" fontId="89" fillId="0" borderId="13" xfId="281" applyFont="1" applyBorder="1" applyAlignment="1" applyProtection="1">
      <alignment horizontal="center" vertical="center"/>
    </xf>
    <xf numFmtId="0" fontId="82" fillId="0" borderId="13" xfId="281" applyFont="1" applyBorder="1" applyAlignment="1" applyProtection="1">
      <alignment horizontal="left" vertical="center"/>
    </xf>
    <xf numFmtId="0" fontId="89" fillId="0" borderId="13" xfId="281" applyFont="1" applyBorder="1" applyAlignment="1">
      <alignment vertical="center"/>
    </xf>
    <xf numFmtId="0" fontId="89" fillId="0" borderId="48" xfId="281" applyFont="1" applyBorder="1" applyAlignment="1">
      <alignment vertical="center"/>
    </xf>
    <xf numFmtId="0" fontId="90" fillId="0" borderId="62" xfId="281" applyFont="1" applyFill="1" applyBorder="1" applyAlignment="1">
      <alignment vertical="center"/>
    </xf>
    <xf numFmtId="0" fontId="4" fillId="0" borderId="42" xfId="281" applyFont="1" applyFill="1" applyBorder="1" applyProtection="1"/>
    <xf numFmtId="0" fontId="90" fillId="0" borderId="49" xfId="281" applyFont="1" applyBorder="1" applyAlignment="1" applyProtection="1">
      <alignment horizontal="left" vertical="center" wrapText="1"/>
      <protection locked="0"/>
    </xf>
    <xf numFmtId="0" fontId="4" fillId="0" borderId="4" xfId="281" applyFont="1" applyFill="1" applyBorder="1" applyProtection="1"/>
    <xf numFmtId="0" fontId="90" fillId="0" borderId="61" xfId="281" applyFont="1" applyBorder="1" applyAlignment="1" applyProtection="1">
      <alignment horizontal="left" vertical="center" wrapText="1"/>
      <protection locked="0"/>
    </xf>
    <xf numFmtId="0" fontId="4" fillId="0" borderId="39" xfId="281" applyFont="1" applyBorder="1" applyAlignment="1">
      <alignment vertical="center"/>
    </xf>
    <xf numFmtId="0" fontId="83" fillId="0" borderId="90" xfId="281" applyBorder="1" applyProtection="1">
      <protection locked="0"/>
    </xf>
    <xf numFmtId="0" fontId="83" fillId="0" borderId="59" xfId="281" applyBorder="1" applyProtection="1">
      <protection locked="0"/>
    </xf>
    <xf numFmtId="0" fontId="84" fillId="0" borderId="5" xfId="281" applyFont="1" applyBorder="1" applyAlignment="1">
      <alignment horizontal="center" vertical="center"/>
    </xf>
    <xf numFmtId="0" fontId="90" fillId="26" borderId="31" xfId="281" applyFont="1" applyFill="1" applyBorder="1" applyProtection="1"/>
    <xf numFmtId="0" fontId="90" fillId="0" borderId="0" xfId="281" applyFont="1" applyBorder="1"/>
    <xf numFmtId="0" fontId="90" fillId="26" borderId="4" xfId="281" quotePrefix="1" applyFont="1" applyFill="1" applyBorder="1" applyAlignment="1" applyProtection="1">
      <alignment horizontal="left" vertical="center"/>
    </xf>
    <xf numFmtId="0" fontId="90" fillId="26" borderId="34" xfId="281" applyFont="1" applyFill="1" applyBorder="1" applyProtection="1"/>
    <xf numFmtId="0" fontId="90" fillId="26" borderId="4" xfId="281" applyFont="1" applyFill="1" applyBorder="1" applyAlignment="1" applyProtection="1">
      <alignment horizontal="left" vertical="center"/>
    </xf>
    <xf numFmtId="0" fontId="90" fillId="0" borderId="34" xfId="281" applyFont="1" applyBorder="1" applyAlignment="1" applyProtection="1">
      <alignment vertical="center"/>
    </xf>
    <xf numFmtId="0" fontId="90" fillId="26" borderId="5" xfId="281" applyFont="1" applyFill="1" applyBorder="1" applyAlignment="1" applyProtection="1">
      <alignment vertical="center"/>
    </xf>
    <xf numFmtId="0" fontId="90" fillId="26" borderId="34" xfId="281" applyFont="1" applyFill="1" applyBorder="1" applyAlignment="1" applyProtection="1">
      <alignment vertical="center"/>
    </xf>
    <xf numFmtId="0" fontId="90" fillId="26" borderId="34" xfId="281" applyFont="1" applyFill="1" applyBorder="1" applyAlignment="1" applyProtection="1">
      <alignment horizontal="center" vertical="center"/>
    </xf>
    <xf numFmtId="0" fontId="90" fillId="0" borderId="42" xfId="281" applyFont="1" applyFill="1" applyBorder="1" applyAlignment="1" applyProtection="1">
      <alignment vertical="center"/>
    </xf>
    <xf numFmtId="0" fontId="90" fillId="0" borderId="42" xfId="281" applyFont="1" applyFill="1" applyBorder="1" applyAlignment="1" applyProtection="1">
      <alignment horizontal="left" vertical="center"/>
    </xf>
    <xf numFmtId="0" fontId="4" fillId="26" borderId="39" xfId="281" applyFont="1" applyFill="1" applyBorder="1" applyProtection="1"/>
    <xf numFmtId="0" fontId="107" fillId="0" borderId="52" xfId="281" applyFont="1" applyBorder="1" applyAlignment="1" applyProtection="1">
      <alignment horizontal="center"/>
    </xf>
    <xf numFmtId="0" fontId="107" fillId="0" borderId="10" xfId="281" applyFont="1" applyBorder="1" applyAlignment="1" applyProtection="1">
      <alignment horizontal="center"/>
    </xf>
    <xf numFmtId="0" fontId="90" fillId="0" borderId="3" xfId="281" applyFont="1" applyFill="1" applyBorder="1" applyAlignment="1" applyProtection="1">
      <alignment horizontal="left"/>
    </xf>
    <xf numFmtId="0" fontId="90" fillId="0" borderId="48" xfId="281" applyFont="1" applyFill="1" applyBorder="1" applyAlignment="1" applyProtection="1">
      <alignment vertical="center"/>
      <protection locked="0"/>
    </xf>
    <xf numFmtId="0" fontId="90" fillId="0" borderId="49" xfId="281" applyFont="1" applyFill="1" applyBorder="1" applyAlignment="1" applyProtection="1">
      <alignment horizontal="left" vertical="center"/>
    </xf>
    <xf numFmtId="0" fontId="84" fillId="0" borderId="37" xfId="281" applyFont="1" applyBorder="1" applyAlignment="1" applyProtection="1">
      <alignment horizontal="center" vertical="center"/>
    </xf>
    <xf numFmtId="0" fontId="96" fillId="0" borderId="48" xfId="281" applyFont="1" applyFill="1" applyBorder="1" applyAlignment="1" applyProtection="1">
      <alignment vertical="center"/>
    </xf>
    <xf numFmtId="0" fontId="96" fillId="0" borderId="48" xfId="72" applyFont="1" applyFill="1" applyBorder="1" applyAlignment="1" applyProtection="1">
      <alignment horizontal="center" vertical="center"/>
      <protection locked="0"/>
    </xf>
    <xf numFmtId="0" fontId="96" fillId="0" borderId="60" xfId="281" applyFont="1" applyFill="1" applyBorder="1" applyAlignment="1" applyProtection="1">
      <alignment horizontal="center" vertical="center"/>
      <protection locked="0"/>
    </xf>
    <xf numFmtId="0" fontId="90" fillId="0" borderId="60" xfId="281" applyFont="1" applyFill="1" applyBorder="1" applyAlignment="1" applyProtection="1">
      <alignment horizontal="center" vertical="center"/>
      <protection locked="0"/>
    </xf>
    <xf numFmtId="0" fontId="90" fillId="0" borderId="3" xfId="281" applyFont="1" applyFill="1" applyBorder="1" applyAlignment="1" applyProtection="1">
      <alignment horizontal="left" vertical="center"/>
    </xf>
    <xf numFmtId="0" fontId="96" fillId="0" borderId="3" xfId="281" applyFont="1" applyFill="1" applyBorder="1" applyAlignment="1" applyProtection="1">
      <alignment vertical="center"/>
    </xf>
    <xf numFmtId="0" fontId="90" fillId="0" borderId="48" xfId="281" applyFont="1" applyFill="1" applyBorder="1" applyAlignment="1" applyProtection="1">
      <alignment horizontal="left" vertical="center"/>
      <protection locked="0"/>
    </xf>
    <xf numFmtId="0" fontId="88" fillId="0" borderId="42" xfId="281" applyFont="1" applyFill="1" applyBorder="1" applyProtection="1"/>
    <xf numFmtId="0" fontId="87" fillId="0" borderId="38" xfId="281" applyFont="1" applyBorder="1" applyAlignment="1">
      <alignment horizontal="left"/>
    </xf>
    <xf numFmtId="0" fontId="90" fillId="0" borderId="13" xfId="281" applyFont="1" applyBorder="1" applyAlignment="1" applyProtection="1">
      <alignment horizontal="right" vertical="center"/>
    </xf>
    <xf numFmtId="0" fontId="83" fillId="0" borderId="41" xfId="281" applyFill="1" applyBorder="1"/>
    <xf numFmtId="0" fontId="4" fillId="0" borderId="4" xfId="281" applyFont="1" applyBorder="1" applyProtection="1"/>
    <xf numFmtId="0" fontId="90" fillId="0" borderId="95" xfId="281" applyFont="1" applyBorder="1" applyAlignment="1" applyProtection="1">
      <alignment horizontal="center" vertical="center"/>
    </xf>
    <xf numFmtId="0" fontId="90" fillId="0" borderId="62" xfId="281" applyFont="1" applyBorder="1" applyAlignment="1" applyProtection="1">
      <alignment horizontal="center" vertical="center"/>
    </xf>
    <xf numFmtId="0" fontId="4" fillId="0" borderId="42" xfId="281" applyFont="1" applyBorder="1" applyAlignment="1" applyProtection="1">
      <alignment horizontal="justify" vertical="center"/>
    </xf>
    <xf numFmtId="0" fontId="4" fillId="0" borderId="63" xfId="281" applyFont="1" applyFill="1" applyBorder="1" applyProtection="1"/>
    <xf numFmtId="0" fontId="89" fillId="0" borderId="65" xfId="281" applyFont="1" applyFill="1" applyBorder="1" applyAlignment="1" applyProtection="1">
      <alignment horizontal="center" vertical="center"/>
    </xf>
    <xf numFmtId="0" fontId="4" fillId="0" borderId="42" xfId="281" applyFont="1" applyBorder="1" applyAlignment="1" applyProtection="1">
      <alignment vertical="center"/>
    </xf>
    <xf numFmtId="0" fontId="107" fillId="0" borderId="62" xfId="281" applyFont="1" applyBorder="1" applyAlignment="1" applyProtection="1">
      <alignment horizontal="center"/>
    </xf>
    <xf numFmtId="0" fontId="4" fillId="0" borderId="4" xfId="281" applyFont="1" applyBorder="1" applyAlignment="1" applyProtection="1">
      <alignment vertical="center"/>
    </xf>
    <xf numFmtId="0" fontId="107" fillId="0" borderId="61" xfId="281" applyFont="1" applyBorder="1" applyAlignment="1" applyProtection="1">
      <alignment horizontal="center"/>
    </xf>
    <xf numFmtId="0" fontId="4" fillId="0" borderId="94" xfId="281" applyFont="1" applyBorder="1" applyAlignment="1" applyProtection="1">
      <alignment vertical="center"/>
    </xf>
    <xf numFmtId="0" fontId="107" fillId="0" borderId="59" xfId="281" applyFont="1" applyBorder="1" applyAlignment="1" applyProtection="1">
      <alignment horizontal="center"/>
    </xf>
    <xf numFmtId="0" fontId="4" fillId="0" borderId="5" xfId="281" applyFont="1" applyBorder="1" applyAlignment="1" applyProtection="1">
      <alignment vertical="center"/>
    </xf>
    <xf numFmtId="0" fontId="89" fillId="0" borderId="69" xfId="281" quotePrefix="1" applyFont="1" applyBorder="1" applyAlignment="1" applyProtection="1">
      <alignment horizontal="left" vertical="center"/>
    </xf>
    <xf numFmtId="0" fontId="89" fillId="0" borderId="60" xfId="281" applyFont="1" applyBorder="1" applyAlignment="1" applyProtection="1">
      <alignment vertical="center"/>
    </xf>
    <xf numFmtId="0" fontId="89" fillId="0" borderId="65" xfId="281" applyFont="1" applyBorder="1" applyAlignment="1" applyProtection="1">
      <alignment vertical="center"/>
    </xf>
    <xf numFmtId="0" fontId="85" fillId="0" borderId="64" xfId="281" applyFont="1" applyBorder="1" applyProtection="1"/>
    <xf numFmtId="0" fontId="4" fillId="0" borderId="6" xfId="281" applyFont="1" applyBorder="1" applyAlignment="1" applyProtection="1">
      <alignment vertical="center"/>
    </xf>
    <xf numFmtId="0" fontId="4" fillId="0" borderId="70" xfId="281" applyFont="1" applyBorder="1" applyAlignment="1" applyProtection="1">
      <alignment horizontal="left"/>
    </xf>
    <xf numFmtId="0" fontId="4" fillId="0" borderId="70" xfId="281" quotePrefix="1" applyFont="1" applyBorder="1" applyAlignment="1" applyProtection="1">
      <alignment horizontal="left" vertical="center"/>
    </xf>
    <xf numFmtId="0" fontId="88" fillId="0" borderId="0" xfId="281" applyFont="1" applyBorder="1" applyAlignment="1" applyProtection="1">
      <alignment horizontal="left"/>
    </xf>
    <xf numFmtId="0" fontId="4" fillId="0" borderId="34" xfId="281" applyFont="1" applyBorder="1" applyProtection="1"/>
    <xf numFmtId="0" fontId="4" fillId="0" borderId="80" xfId="281" applyFont="1" applyBorder="1" applyAlignment="1" applyProtection="1">
      <alignment horizontal="left"/>
    </xf>
    <xf numFmtId="0" fontId="4" fillId="0" borderId="0" xfId="281" applyFont="1" applyBorder="1" applyAlignment="1">
      <alignment horizontal="left"/>
    </xf>
    <xf numFmtId="0" fontId="84" fillId="0" borderId="5" xfId="281" applyFont="1" applyBorder="1" applyAlignment="1" applyProtection="1">
      <alignment horizontal="center"/>
    </xf>
    <xf numFmtId="0" fontId="83" fillId="0" borderId="34" xfId="281" applyBorder="1" applyProtection="1"/>
    <xf numFmtId="0" fontId="89" fillId="0" borderId="97" xfId="281" quotePrefix="1" applyFont="1" applyBorder="1" applyAlignment="1" applyProtection="1">
      <alignment horizontal="left" vertical="center"/>
    </xf>
    <xf numFmtId="0" fontId="90" fillId="0" borderId="34" xfId="281" applyFont="1" applyBorder="1" applyProtection="1"/>
    <xf numFmtId="0" fontId="84" fillId="0" borderId="79" xfId="281" applyFont="1" applyFill="1" applyBorder="1" applyAlignment="1" applyProtection="1">
      <alignment horizontal="center"/>
    </xf>
    <xf numFmtId="1" fontId="90" fillId="0" borderId="45" xfId="281" applyNumberFormat="1" applyFont="1" applyBorder="1" applyAlignment="1" applyProtection="1">
      <alignment horizontal="center" vertical="center"/>
    </xf>
    <xf numFmtId="0" fontId="89" fillId="26" borderId="5" xfId="281" applyFont="1" applyFill="1" applyBorder="1" applyAlignment="1" applyProtection="1">
      <alignment horizontal="left" vertical="center"/>
    </xf>
    <xf numFmtId="0" fontId="88" fillId="0" borderId="0" xfId="281" applyFont="1" applyFill="1" applyBorder="1" applyAlignment="1" applyProtection="1">
      <alignment horizontal="center"/>
    </xf>
    <xf numFmtId="0" fontId="90" fillId="0" borderId="16" xfId="281" applyFont="1" applyFill="1" applyBorder="1" applyAlignment="1"/>
    <xf numFmtId="0" fontId="90" fillId="0" borderId="40" xfId="281" applyFont="1" applyFill="1" applyBorder="1" applyAlignment="1"/>
    <xf numFmtId="0" fontId="100" fillId="0" borderId="3" xfId="281" applyFont="1" applyFill="1" applyBorder="1" applyAlignment="1" applyProtection="1">
      <alignment horizontal="center" vertical="center"/>
    </xf>
    <xf numFmtId="0" fontId="89" fillId="26" borderId="1" xfId="281" applyFont="1" applyFill="1" applyBorder="1" applyAlignment="1" applyProtection="1">
      <alignment horizontal="left" vertical="center" wrapText="1"/>
    </xf>
    <xf numFmtId="0" fontId="4" fillId="0" borderId="15" xfId="281" applyFont="1" applyBorder="1" applyAlignment="1" applyProtection="1">
      <alignment horizontal="left"/>
    </xf>
    <xf numFmtId="0" fontId="4" fillId="0" borderId="1" xfId="281" applyFont="1" applyBorder="1"/>
    <xf numFmtId="0" fontId="90" fillId="0" borderId="13" xfId="281" applyFont="1" applyBorder="1" applyAlignment="1" applyProtection="1">
      <alignment vertical="center"/>
    </xf>
    <xf numFmtId="0" fontId="90" fillId="0" borderId="13" xfId="281" applyFont="1" applyFill="1" applyBorder="1" applyAlignment="1" applyProtection="1">
      <alignment horizontal="left" vertical="center"/>
    </xf>
    <xf numFmtId="0" fontId="90" fillId="0" borderId="13" xfId="281" quotePrefix="1" applyFont="1" applyFill="1" applyBorder="1" applyAlignment="1" applyProtection="1">
      <alignment horizontal="left" vertical="center"/>
    </xf>
    <xf numFmtId="0" fontId="90" fillId="0" borderId="3" xfId="281" applyFont="1" applyFill="1" applyBorder="1" applyAlignment="1" applyProtection="1">
      <alignment horizontal="center" vertical="center"/>
      <protection locked="0"/>
    </xf>
    <xf numFmtId="0" fontId="90" fillId="0" borderId="3" xfId="281" applyFont="1" applyFill="1" applyBorder="1" applyAlignment="1">
      <alignment horizontal="center" vertical="center"/>
    </xf>
    <xf numFmtId="0" fontId="90" fillId="0" borderId="49" xfId="281" applyFont="1" applyFill="1" applyBorder="1" applyAlignment="1">
      <alignment horizontal="center" vertical="center"/>
    </xf>
    <xf numFmtId="0" fontId="90" fillId="0" borderId="49" xfId="281" applyFont="1" applyFill="1" applyBorder="1" applyAlignment="1" applyProtection="1">
      <alignment horizontal="center" vertical="center"/>
      <protection locked="0"/>
    </xf>
    <xf numFmtId="0" fontId="90" fillId="0" borderId="13" xfId="281" applyFont="1" applyFill="1" applyBorder="1" applyAlignment="1" applyProtection="1">
      <alignment horizontal="center" vertical="center"/>
    </xf>
    <xf numFmtId="0" fontId="90" fillId="0" borderId="48" xfId="281" applyFont="1" applyFill="1" applyBorder="1" applyAlignment="1" applyProtection="1">
      <alignment horizontal="center" vertical="center"/>
    </xf>
    <xf numFmtId="0" fontId="90" fillId="0" borderId="13" xfId="281" applyFont="1" applyFill="1" applyBorder="1" applyAlignment="1" applyProtection="1">
      <alignment horizontal="center" vertical="center"/>
      <protection locked="0"/>
    </xf>
    <xf numFmtId="0" fontId="90" fillId="0" borderId="48" xfId="281" applyFont="1" applyFill="1" applyBorder="1" applyAlignment="1" applyProtection="1">
      <alignment horizontal="center" vertical="center"/>
      <protection locked="0"/>
    </xf>
    <xf numFmtId="0" fontId="90" fillId="0" borderId="49" xfId="281" applyFont="1" applyFill="1" applyBorder="1" applyAlignment="1" applyProtection="1">
      <alignment horizontal="center" vertical="center"/>
    </xf>
    <xf numFmtId="0" fontId="90" fillId="0" borderId="48" xfId="281" quotePrefix="1" applyFont="1" applyFill="1" applyBorder="1" applyAlignment="1" applyProtection="1">
      <alignment horizontal="center" vertical="center"/>
      <protection locked="0"/>
    </xf>
    <xf numFmtId="0" fontId="90" fillId="0" borderId="3" xfId="281" quotePrefix="1" applyFont="1" applyFill="1" applyBorder="1" applyAlignment="1" applyProtection="1">
      <alignment horizontal="left" vertical="center"/>
    </xf>
    <xf numFmtId="1" fontId="89" fillId="0" borderId="102" xfId="281" applyNumberFormat="1" applyFont="1" applyBorder="1" applyAlignment="1" applyProtection="1">
      <alignment horizontal="center" vertical="center"/>
    </xf>
    <xf numFmtId="0" fontId="88" fillId="0" borderId="7" xfId="281" applyFont="1" applyFill="1" applyBorder="1" applyAlignment="1" applyProtection="1">
      <alignment horizontal="center"/>
    </xf>
    <xf numFmtId="0" fontId="85" fillId="26" borderId="32" xfId="281" applyFont="1" applyFill="1" applyBorder="1" applyAlignment="1">
      <alignment horizontal="left"/>
    </xf>
    <xf numFmtId="0" fontId="89" fillId="26" borderId="39" xfId="281" quotePrefix="1" applyFont="1" applyFill="1" applyBorder="1" applyAlignment="1" applyProtection="1">
      <alignment horizontal="center" vertical="center"/>
    </xf>
    <xf numFmtId="0" fontId="90" fillId="0" borderId="3" xfId="281" quotePrefix="1" applyFont="1" applyBorder="1" applyAlignment="1" applyProtection="1">
      <alignment horizontal="left" vertical="center"/>
    </xf>
    <xf numFmtId="0" fontId="90" fillId="0" borderId="13" xfId="281" applyFont="1" applyBorder="1" applyAlignment="1" applyProtection="1">
      <alignment vertical="center"/>
    </xf>
    <xf numFmtId="0" fontId="90" fillId="0" borderId="46" xfId="281" applyFont="1" applyBorder="1" applyAlignment="1">
      <alignment horizontal="center"/>
    </xf>
    <xf numFmtId="0" fontId="90" fillId="0" borderId="51" xfId="281" applyFont="1" applyBorder="1" applyAlignment="1">
      <alignment horizontal="center"/>
    </xf>
    <xf numFmtId="0" fontId="90" fillId="0" borderId="3" xfId="281" applyFont="1" applyBorder="1" applyAlignment="1" applyProtection="1">
      <alignment horizontal="left" vertical="center" wrapText="1"/>
    </xf>
    <xf numFmtId="0" fontId="90" fillId="0" borderId="3" xfId="281" applyFont="1" applyBorder="1" applyAlignment="1" applyProtection="1">
      <alignment horizontal="left" vertical="center"/>
    </xf>
    <xf numFmtId="0" fontId="90" fillId="0" borderId="10" xfId="281" applyFont="1" applyFill="1" applyBorder="1" applyAlignment="1" applyProtection="1">
      <alignment horizontal="center" vertical="center"/>
    </xf>
    <xf numFmtId="0" fontId="90" fillId="0" borderId="47" xfId="281" applyFont="1" applyBorder="1" applyAlignment="1" applyProtection="1">
      <alignment horizontal="center" vertical="center"/>
    </xf>
    <xf numFmtId="0" fontId="90" fillId="0" borderId="13" xfId="281" applyFont="1" applyFill="1" applyBorder="1" applyAlignment="1" applyProtection="1">
      <alignment horizontal="left" vertical="center"/>
    </xf>
    <xf numFmtId="0" fontId="90" fillId="0" borderId="0" xfId="281" quotePrefix="1" applyFont="1" applyBorder="1" applyAlignment="1" applyProtection="1">
      <alignment horizontal="left" vertical="center"/>
    </xf>
    <xf numFmtId="0" fontId="90" fillId="0" borderId="49" xfId="281" applyFont="1" applyBorder="1" applyAlignment="1" applyProtection="1">
      <alignment horizontal="left" vertical="center"/>
    </xf>
    <xf numFmtId="0" fontId="90" fillId="0" borderId="13" xfId="281" applyFont="1" applyFill="1" applyBorder="1" applyAlignment="1" applyProtection="1">
      <alignment horizontal="center" vertical="center"/>
    </xf>
    <xf numFmtId="0" fontId="90" fillId="0" borderId="3" xfId="281" applyFont="1" applyFill="1" applyBorder="1" applyAlignment="1" applyProtection="1">
      <alignment horizontal="center" vertical="center"/>
    </xf>
    <xf numFmtId="0" fontId="90" fillId="0" borderId="42" xfId="281" applyFont="1" applyBorder="1" applyAlignment="1">
      <alignment horizontal="center" vertical="center"/>
    </xf>
    <xf numFmtId="0" fontId="4" fillId="0" borderId="1" xfId="281" applyFont="1" applyBorder="1" applyAlignment="1" applyProtection="1">
      <alignment horizontal="left"/>
    </xf>
    <xf numFmtId="0" fontId="90" fillId="0" borderId="60" xfId="281" applyFont="1" applyFill="1" applyBorder="1" applyAlignment="1" applyProtection="1">
      <alignment horizontal="center" vertical="center"/>
    </xf>
    <xf numFmtId="1" fontId="90" fillId="0" borderId="3" xfId="281" applyNumberFormat="1" applyFont="1" applyBorder="1" applyAlignment="1" applyProtection="1">
      <alignment horizontal="center" vertical="center"/>
      <protection locked="0"/>
    </xf>
    <xf numFmtId="0" fontId="2" fillId="0" borderId="0" xfId="0" applyFont="1"/>
    <xf numFmtId="0" fontId="110" fillId="0" borderId="11" xfId="0" applyFont="1" applyBorder="1"/>
    <xf numFmtId="0" fontId="110" fillId="0" borderId="2" xfId="0" applyFont="1" applyBorder="1"/>
    <xf numFmtId="0" fontId="110" fillId="0" borderId="8" xfId="0" applyFont="1" applyBorder="1"/>
    <xf numFmtId="0" fontId="2" fillId="0" borderId="0" xfId="0" applyFont="1" applyBorder="1"/>
    <xf numFmtId="0" fontId="2" fillId="0" borderId="18" xfId="0" applyFont="1" applyBorder="1"/>
    <xf numFmtId="0" fontId="2" fillId="0" borderId="66" xfId="0" applyFont="1" applyBorder="1"/>
    <xf numFmtId="210" fontId="2" fillId="0" borderId="0" xfId="0" applyNumberFormat="1" applyFont="1" applyBorder="1"/>
    <xf numFmtId="0" fontId="114" fillId="0" borderId="18" xfId="0" applyFont="1" applyBorder="1" applyAlignment="1">
      <alignment horizontal="center" wrapText="1"/>
    </xf>
    <xf numFmtId="0" fontId="114" fillId="0" borderId="0" xfId="0" applyFont="1" applyBorder="1" applyAlignment="1">
      <alignment horizontal="center" wrapText="1"/>
    </xf>
    <xf numFmtId="210" fontId="114" fillId="0" borderId="0" xfId="0" applyNumberFormat="1" applyFont="1" applyBorder="1" applyAlignment="1">
      <alignment horizontal="center" wrapText="1"/>
    </xf>
    <xf numFmtId="0" fontId="114" fillId="0" borderId="0" xfId="0" applyFont="1" applyBorder="1" applyAlignment="1">
      <alignment horizontal="center"/>
    </xf>
    <xf numFmtId="0" fontId="115" fillId="0" borderId="18" xfId="0" applyFont="1" applyBorder="1" applyAlignment="1">
      <alignment horizontal="center" wrapText="1"/>
    </xf>
    <xf numFmtId="0" fontId="115" fillId="0" borderId="0" xfId="0" applyFont="1" applyBorder="1" applyAlignment="1">
      <alignment horizontal="center" wrapText="1"/>
    </xf>
    <xf numFmtId="0" fontId="115" fillId="0" borderId="66" xfId="0" applyFont="1" applyBorder="1" applyAlignment="1">
      <alignment horizontal="center" wrapText="1"/>
    </xf>
    <xf numFmtId="0" fontId="116" fillId="0" borderId="18" xfId="0" applyFont="1" applyBorder="1" applyAlignment="1">
      <alignment wrapText="1"/>
    </xf>
    <xf numFmtId="0" fontId="116" fillId="0" borderId="0" xfId="0" applyFont="1" applyBorder="1" applyAlignment="1">
      <alignment wrapText="1"/>
    </xf>
    <xf numFmtId="0" fontId="116" fillId="0" borderId="66" xfId="0" applyFont="1" applyBorder="1" applyAlignment="1">
      <alignment wrapText="1"/>
    </xf>
    <xf numFmtId="0" fontId="2" fillId="0" borderId="0" xfId="0" applyFont="1" applyBorder="1" applyAlignment="1">
      <alignment wrapText="1"/>
    </xf>
    <xf numFmtId="0" fontId="117" fillId="0" borderId="18" xfId="0" applyFont="1" applyBorder="1" applyAlignment="1">
      <alignment horizontal="left" wrapText="1"/>
    </xf>
    <xf numFmtId="0" fontId="114" fillId="0" borderId="0" xfId="0" applyFont="1" applyBorder="1" applyAlignment="1">
      <alignment horizontal="left" wrapText="1"/>
    </xf>
    <xf numFmtId="0" fontId="114" fillId="0" borderId="66" xfId="0" applyFont="1" applyBorder="1" applyAlignment="1">
      <alignment horizontal="left" wrapText="1"/>
    </xf>
    <xf numFmtId="0" fontId="114" fillId="0" borderId="2" xfId="0" applyFont="1" applyBorder="1" applyAlignment="1">
      <alignment horizontal="center" wrapText="1"/>
    </xf>
    <xf numFmtId="211" fontId="114" fillId="0" borderId="2" xfId="0" applyNumberFormat="1" applyFont="1" applyBorder="1" applyAlignment="1">
      <alignment horizontal="center" wrapText="1"/>
    </xf>
    <xf numFmtId="0" fontId="114" fillId="0" borderId="2" xfId="0" applyFont="1" applyBorder="1" applyAlignment="1">
      <alignment horizontal="center"/>
    </xf>
    <xf numFmtId="0" fontId="2" fillId="0" borderId="2" xfId="0" applyFont="1" applyBorder="1" applyAlignment="1">
      <alignment horizontal="center"/>
    </xf>
    <xf numFmtId="0" fontId="118" fillId="0" borderId="2" xfId="0" applyFont="1" applyBorder="1" applyAlignment="1">
      <alignment horizontal="center" vertical="center" wrapText="1"/>
    </xf>
    <xf numFmtId="0" fontId="90" fillId="0" borderId="68" xfId="281" quotePrefix="1" applyFont="1" applyBorder="1" applyAlignment="1">
      <alignment horizontal="center"/>
    </xf>
    <xf numFmtId="0" fontId="85" fillId="26" borderId="1" xfId="281" applyFont="1" applyFill="1" applyBorder="1"/>
    <xf numFmtId="0" fontId="85" fillId="26" borderId="1" xfId="281" applyFont="1" applyFill="1" applyBorder="1" applyAlignment="1">
      <alignment horizontal="left"/>
    </xf>
    <xf numFmtId="0" fontId="85" fillId="0" borderId="102" xfId="281" applyFont="1" applyBorder="1"/>
    <xf numFmtId="0" fontId="85" fillId="0" borderId="103" xfId="281" applyFont="1" applyBorder="1"/>
    <xf numFmtId="0" fontId="90" fillId="0" borderId="102" xfId="281" applyFont="1" applyBorder="1" applyAlignment="1">
      <alignment vertical="center"/>
    </xf>
    <xf numFmtId="0" fontId="90" fillId="0" borderId="1" xfId="281" applyFont="1" applyBorder="1" applyAlignment="1">
      <alignment vertical="center"/>
    </xf>
    <xf numFmtId="0" fontId="90" fillId="0" borderId="1" xfId="281" applyFont="1" applyBorder="1" applyAlignment="1" applyProtection="1">
      <alignment horizontal="left" vertical="center"/>
    </xf>
    <xf numFmtId="0" fontId="90" fillId="0" borderId="1" xfId="281" quotePrefix="1" applyFont="1" applyBorder="1" applyAlignment="1" applyProtection="1">
      <alignment horizontal="left" vertical="center"/>
    </xf>
    <xf numFmtId="0" fontId="90" fillId="0" borderId="1" xfId="281" quotePrefix="1" applyFont="1" applyBorder="1" applyAlignment="1" applyProtection="1">
      <alignment horizontal="left" vertical="center"/>
      <protection locked="0"/>
    </xf>
    <xf numFmtId="0" fontId="1" fillId="0" borderId="2" xfId="0" applyFont="1" applyBorder="1" applyAlignment="1">
      <alignment horizontal="center"/>
    </xf>
    <xf numFmtId="189" fontId="90" fillId="0" borderId="13" xfId="281" applyNumberFormat="1" applyFont="1" applyFill="1" applyBorder="1" applyAlignment="1" applyProtection="1">
      <alignment horizontal="center" vertical="center"/>
    </xf>
    <xf numFmtId="207" fontId="79" fillId="0" borderId="45" xfId="0" applyNumberFormat="1" applyFont="1" applyBorder="1" applyAlignment="1" applyProtection="1">
      <alignment vertical="center"/>
      <protection locked="0"/>
    </xf>
    <xf numFmtId="0" fontId="90" fillId="26" borderId="32" xfId="281" applyFont="1" applyFill="1" applyBorder="1" applyAlignment="1" applyProtection="1">
      <alignment horizontal="left" wrapText="1"/>
    </xf>
    <xf numFmtId="0" fontId="85" fillId="26" borderId="32" xfId="281" applyFont="1" applyFill="1" applyBorder="1" applyAlignment="1">
      <alignment horizontal="left" wrapText="1"/>
    </xf>
    <xf numFmtId="0" fontId="110" fillId="0" borderId="2" xfId="0" applyFont="1" applyBorder="1" applyAlignment="1">
      <alignment horizontal="center" wrapText="1"/>
    </xf>
    <xf numFmtId="211" fontId="110" fillId="0" borderId="2" xfId="0" applyNumberFormat="1" applyFont="1" applyBorder="1" applyAlignment="1">
      <alignment horizontal="center" wrapText="1"/>
    </xf>
    <xf numFmtId="0" fontId="110" fillId="0" borderId="2" xfId="0" applyFont="1" applyBorder="1" applyAlignment="1">
      <alignment horizontal="center"/>
    </xf>
    <xf numFmtId="0" fontId="109" fillId="0" borderId="9" xfId="0" applyFont="1" applyBorder="1" applyAlignment="1">
      <alignment horizontal="center" vertical="center"/>
    </xf>
    <xf numFmtId="0" fontId="109" fillId="0" borderId="10" xfId="0" applyFont="1" applyBorder="1" applyAlignment="1">
      <alignment horizontal="center" vertical="center"/>
    </xf>
    <xf numFmtId="0" fontId="109" fillId="0" borderId="71" xfId="0" applyFont="1" applyBorder="1" applyAlignment="1">
      <alignment horizontal="center" vertical="center"/>
    </xf>
    <xf numFmtId="0" fontId="109" fillId="0" borderId="12" xfId="0" applyFont="1" applyBorder="1" applyAlignment="1">
      <alignment horizontal="center" vertical="center"/>
    </xf>
    <xf numFmtId="0" fontId="109" fillId="0" borderId="13" xfId="0" applyFont="1" applyBorder="1" applyAlignment="1">
      <alignment horizontal="center" vertical="center"/>
    </xf>
    <xf numFmtId="0" fontId="109" fillId="0" borderId="14" xfId="0" applyFont="1" applyBorder="1" applyAlignment="1">
      <alignment horizontal="center" vertical="center"/>
    </xf>
    <xf numFmtId="0" fontId="118" fillId="0" borderId="6" xfId="0" applyFont="1" applyBorder="1" applyAlignment="1">
      <alignment horizontal="left" vertical="center" wrapText="1"/>
    </xf>
    <xf numFmtId="0" fontId="118" fillId="0" borderId="3" xfId="0" applyFont="1" applyBorder="1" applyAlignment="1">
      <alignment horizontal="left" vertical="center" wrapText="1"/>
    </xf>
    <xf numFmtId="0" fontId="111" fillId="0" borderId="3" xfId="0" applyFont="1" applyBorder="1" applyAlignment="1">
      <alignment horizontal="left" vertical="center"/>
    </xf>
    <xf numFmtId="0" fontId="111" fillId="0" borderId="15" xfId="0" applyFont="1" applyBorder="1" applyAlignment="1">
      <alignment horizontal="left" vertical="center"/>
    </xf>
    <xf numFmtId="0" fontId="110" fillId="0" borderId="11" xfId="0" applyFont="1" applyBorder="1" applyAlignment="1">
      <alignment horizontal="left"/>
    </xf>
    <xf numFmtId="0" fontId="111" fillId="0" borderId="11" xfId="0" applyFont="1" applyBorder="1" applyAlignment="1">
      <alignment horizontal="left"/>
    </xf>
    <xf numFmtId="0" fontId="110" fillId="0" borderId="6" xfId="0" applyFont="1" applyBorder="1" applyAlignment="1"/>
    <xf numFmtId="0" fontId="111" fillId="0" borderId="3" xfId="0" applyFont="1" applyBorder="1" applyAlignment="1"/>
    <xf numFmtId="0" fontId="111" fillId="0" borderId="15" xfId="0" applyFont="1" applyBorder="1" applyAlignment="1"/>
    <xf numFmtId="0" fontId="110" fillId="0" borderId="6" xfId="0" applyFont="1" applyBorder="1" applyAlignment="1">
      <alignment horizontal="left"/>
    </xf>
    <xf numFmtId="0" fontId="110" fillId="0" borderId="3" xfId="0" applyFont="1" applyBorder="1" applyAlignment="1">
      <alignment horizontal="left"/>
    </xf>
    <xf numFmtId="0" fontId="110" fillId="0" borderId="15" xfId="0" applyFont="1" applyBorder="1" applyAlignment="1">
      <alignment horizontal="left"/>
    </xf>
    <xf numFmtId="0" fontId="117" fillId="0" borderId="2" xfId="0" applyFont="1" applyBorder="1" applyAlignment="1">
      <alignment horizontal="left" wrapText="1"/>
    </xf>
    <xf numFmtId="0" fontId="117" fillId="0" borderId="0" xfId="0" applyFont="1" applyBorder="1" applyAlignment="1">
      <alignment horizontal="left" wrapText="1"/>
    </xf>
    <xf numFmtId="0" fontId="1" fillId="0" borderId="3" xfId="0" applyFont="1" applyBorder="1" applyAlignment="1"/>
    <xf numFmtId="0" fontId="1" fillId="0" borderId="8" xfId="0" applyFont="1" applyBorder="1"/>
    <xf numFmtId="0" fontId="1" fillId="0" borderId="22" xfId="0" applyFont="1" applyBorder="1"/>
    <xf numFmtId="0" fontId="1" fillId="0" borderId="11" xfId="0" applyFont="1" applyBorder="1"/>
    <xf numFmtId="0" fontId="119" fillId="0" borderId="9" xfId="0" applyFont="1" applyBorder="1" applyAlignment="1">
      <alignment horizontal="center" vertical="center" wrapText="1"/>
    </xf>
    <xf numFmtId="0" fontId="119" fillId="0" borderId="10" xfId="0" applyFont="1" applyBorder="1" applyAlignment="1">
      <alignment horizontal="center" vertical="center" wrapText="1"/>
    </xf>
    <xf numFmtId="0" fontId="119" fillId="0" borderId="71" xfId="0" applyFont="1" applyBorder="1" applyAlignment="1">
      <alignment horizontal="center" vertical="center" wrapText="1"/>
    </xf>
    <xf numFmtId="0" fontId="119" fillId="0" borderId="18" xfId="0" applyFont="1" applyBorder="1" applyAlignment="1">
      <alignment horizontal="center" vertical="center" wrapText="1"/>
    </xf>
    <xf numFmtId="0" fontId="119" fillId="0" borderId="0" xfId="0" applyFont="1" applyAlignment="1">
      <alignment horizontal="center" vertical="center" wrapText="1"/>
    </xf>
    <xf numFmtId="0" fontId="119" fillId="0" borderId="66" xfId="0" applyFont="1" applyBorder="1" applyAlignment="1">
      <alignment horizontal="center" vertical="center" wrapText="1"/>
    </xf>
    <xf numFmtId="0" fontId="119" fillId="0" borderId="12" xfId="0" applyFont="1" applyBorder="1" applyAlignment="1">
      <alignment horizontal="center" vertical="center" wrapText="1"/>
    </xf>
    <xf numFmtId="0" fontId="119" fillId="0" borderId="13" xfId="0" applyFont="1" applyBorder="1" applyAlignment="1">
      <alignment horizontal="center" vertical="center" wrapText="1"/>
    </xf>
    <xf numFmtId="0" fontId="119" fillId="0" borderId="14" xfId="0" applyFont="1" applyBorder="1" applyAlignment="1">
      <alignment horizontal="center" vertical="center" wrapText="1"/>
    </xf>
    <xf numFmtId="0" fontId="1" fillId="0" borderId="9" xfId="0" applyFont="1" applyBorder="1"/>
    <xf numFmtId="0" fontId="1" fillId="0" borderId="71" xfId="0" applyFont="1" applyBorder="1"/>
    <xf numFmtId="0" fontId="1" fillId="0" borderId="18" xfId="0" applyFont="1" applyBorder="1"/>
    <xf numFmtId="0" fontId="1" fillId="0" borderId="66" xfId="0" applyFont="1" applyBorder="1"/>
    <xf numFmtId="0" fontId="1" fillId="0" borderId="12" xfId="0" applyFont="1" applyBorder="1"/>
    <xf numFmtId="0" fontId="1" fillId="0" borderId="14" xfId="0" applyFont="1" applyBorder="1"/>
    <xf numFmtId="0" fontId="112" fillId="0" borderId="9" xfId="0" applyFont="1" applyBorder="1" applyAlignment="1">
      <alignment horizontal="center" vertical="center" wrapText="1"/>
    </xf>
    <xf numFmtId="0" fontId="112" fillId="0" borderId="10" xfId="0" applyFont="1" applyBorder="1" applyAlignment="1">
      <alignment horizontal="center" vertical="center" wrapText="1"/>
    </xf>
    <xf numFmtId="0" fontId="112" fillId="0" borderId="71" xfId="0" applyFont="1" applyBorder="1" applyAlignment="1">
      <alignment horizontal="center" vertical="center" wrapText="1"/>
    </xf>
    <xf numFmtId="0" fontId="112" fillId="0" borderId="18" xfId="0" applyFont="1" applyBorder="1" applyAlignment="1">
      <alignment horizontal="center" vertical="center" wrapText="1"/>
    </xf>
    <xf numFmtId="0" fontId="112" fillId="0" borderId="0" xfId="0" applyFont="1" applyAlignment="1">
      <alignment horizontal="center" vertical="center" wrapText="1"/>
    </xf>
    <xf numFmtId="0" fontId="112" fillId="0" borderId="66" xfId="0" applyFont="1" applyBorder="1" applyAlignment="1">
      <alignment horizontal="center" vertical="center" wrapText="1"/>
    </xf>
    <xf numFmtId="0" fontId="112" fillId="0" borderId="12" xfId="0" applyFont="1" applyBorder="1" applyAlignment="1">
      <alignment horizontal="center" vertical="center" wrapText="1"/>
    </xf>
    <xf numFmtId="0" fontId="112" fillId="0" borderId="13" xfId="0" applyFont="1" applyBorder="1" applyAlignment="1">
      <alignment horizontal="center" vertical="center" wrapText="1"/>
    </xf>
    <xf numFmtId="0" fontId="112" fillId="0" borderId="14" xfId="0" applyFont="1" applyBorder="1" applyAlignment="1">
      <alignment horizontal="center" vertical="center" wrapText="1"/>
    </xf>
    <xf numFmtId="0" fontId="113" fillId="0" borderId="18" xfId="0" applyFont="1" applyBorder="1" applyAlignment="1">
      <alignment horizontal="center" vertical="center"/>
    </xf>
    <xf numFmtId="0" fontId="113" fillId="0" borderId="0" xfId="0" applyFont="1" applyBorder="1" applyAlignment="1">
      <alignment horizontal="center" vertical="center"/>
    </xf>
    <xf numFmtId="0" fontId="113" fillId="0" borderId="66" xfId="0" applyFont="1" applyBorder="1" applyAlignment="1">
      <alignment horizontal="center" vertical="center"/>
    </xf>
    <xf numFmtId="0" fontId="85" fillId="26" borderId="32" xfId="281" applyFont="1" applyFill="1" applyBorder="1" applyAlignment="1">
      <alignment horizontal="left"/>
    </xf>
    <xf numFmtId="0" fontId="85" fillId="26" borderId="35" xfId="281" applyFont="1" applyFill="1" applyBorder="1" applyAlignment="1">
      <alignment horizontal="left"/>
    </xf>
    <xf numFmtId="0" fontId="83" fillId="0" borderId="35" xfId="281" applyBorder="1" applyAlignment="1">
      <alignment horizontal="center" vertical="center" textRotation="90"/>
    </xf>
    <xf numFmtId="0" fontId="83" fillId="0" borderId="7" xfId="281" applyBorder="1" applyAlignment="1">
      <alignment horizontal="center" vertical="center" textRotation="90"/>
    </xf>
    <xf numFmtId="0" fontId="83" fillId="0" borderId="79" xfId="281" applyBorder="1" applyAlignment="1">
      <alignment horizontal="center" vertical="center" textRotation="90"/>
    </xf>
    <xf numFmtId="1" fontId="89" fillId="0" borderId="0" xfId="281" quotePrefix="1" applyNumberFormat="1" applyFont="1" applyFill="1" applyBorder="1" applyAlignment="1">
      <alignment horizontal="center" vertical="center"/>
    </xf>
    <xf numFmtId="0" fontId="91" fillId="0" borderId="1" xfId="281" applyFont="1" applyFill="1" applyBorder="1" applyAlignment="1">
      <alignment horizontal="center" vertical="top"/>
    </xf>
    <xf numFmtId="0" fontId="90" fillId="0" borderId="46" xfId="281" applyFont="1" applyFill="1" applyBorder="1" applyAlignment="1" applyProtection="1">
      <alignment horizontal="left" vertical="center"/>
      <protection locked="0"/>
    </xf>
    <xf numFmtId="0" fontId="90" fillId="0" borderId="47" xfId="281" applyFont="1" applyFill="1" applyBorder="1" applyAlignment="1" applyProtection="1">
      <alignment horizontal="left" vertical="center"/>
      <protection locked="0"/>
    </xf>
    <xf numFmtId="0" fontId="90" fillId="0" borderId="46" xfId="281" applyFont="1" applyBorder="1" applyAlignment="1" applyProtection="1">
      <alignment horizontal="left" vertical="center"/>
    </xf>
    <xf numFmtId="0" fontId="90" fillId="0" borderId="46" xfId="281" applyFont="1" applyBorder="1" applyAlignment="1" applyProtection="1">
      <alignment horizontal="left" vertical="center"/>
      <protection locked="0"/>
    </xf>
    <xf numFmtId="0" fontId="90" fillId="0" borderId="47" xfId="281" applyFont="1" applyBorder="1" applyAlignment="1" applyProtection="1">
      <alignment horizontal="left" vertical="center"/>
      <protection locked="0"/>
    </xf>
    <xf numFmtId="1" fontId="89" fillId="0" borderId="1" xfId="281" applyNumberFormat="1" applyFont="1" applyFill="1" applyBorder="1" applyAlignment="1" applyProtection="1">
      <alignment horizontal="center" vertical="center" wrapText="1"/>
      <protection locked="0"/>
    </xf>
    <xf numFmtId="1" fontId="89" fillId="0" borderId="79" xfId="281" applyNumberFormat="1" applyFont="1" applyFill="1" applyBorder="1" applyAlignment="1" applyProtection="1">
      <alignment horizontal="center" vertical="center" wrapText="1"/>
      <protection locked="0"/>
    </xf>
    <xf numFmtId="0" fontId="89" fillId="26" borderId="39" xfId="281" quotePrefix="1" applyFont="1" applyFill="1" applyBorder="1" applyAlignment="1" applyProtection="1">
      <alignment horizontal="center" vertical="center"/>
    </xf>
    <xf numFmtId="0" fontId="89" fillId="26" borderId="16" xfId="281" quotePrefix="1" applyFont="1" applyFill="1" applyBorder="1" applyAlignment="1" applyProtection="1">
      <alignment horizontal="center" vertical="center"/>
    </xf>
    <xf numFmtId="0" fontId="89" fillId="26" borderId="40" xfId="281" quotePrefix="1" applyFont="1" applyFill="1" applyBorder="1" applyAlignment="1" applyProtection="1">
      <alignment horizontal="center" vertical="center"/>
    </xf>
    <xf numFmtId="0" fontId="90" fillId="0" borderId="32" xfId="281" quotePrefix="1" applyFont="1" applyBorder="1" applyAlignment="1" applyProtection="1">
      <alignment horizontal="left" vertical="center"/>
    </xf>
    <xf numFmtId="0" fontId="90" fillId="0" borderId="43" xfId="281" applyFont="1" applyFill="1" applyBorder="1" applyAlignment="1" applyProtection="1">
      <alignment horizontal="left" vertical="center"/>
    </xf>
    <xf numFmtId="189" fontId="90" fillId="0" borderId="46" xfId="281" applyNumberFormat="1" applyFont="1" applyBorder="1" applyAlignment="1" applyProtection="1">
      <alignment horizontal="right" vertical="center"/>
      <protection locked="0"/>
    </xf>
    <xf numFmtId="0" fontId="90" fillId="0" borderId="3" xfId="281" quotePrefix="1" applyFont="1" applyBorder="1" applyAlignment="1" applyProtection="1">
      <alignment horizontal="left" vertical="center"/>
    </xf>
    <xf numFmtId="0" fontId="90" fillId="0" borderId="60" xfId="281" applyFont="1" applyFill="1" applyBorder="1" applyAlignment="1" applyProtection="1">
      <alignment horizontal="center" vertical="center"/>
    </xf>
    <xf numFmtId="0" fontId="90" fillId="0" borderId="65" xfId="281" applyFont="1" applyFill="1" applyBorder="1" applyAlignment="1" applyProtection="1">
      <alignment horizontal="center" vertical="center"/>
    </xf>
    <xf numFmtId="0" fontId="90" fillId="0" borderId="10" xfId="281" applyFont="1" applyFill="1" applyBorder="1" applyAlignment="1" applyProtection="1">
      <alignment horizontal="center" vertical="center"/>
    </xf>
    <xf numFmtId="0" fontId="90" fillId="0" borderId="61" xfId="281" applyFont="1" applyFill="1" applyBorder="1" applyAlignment="1" applyProtection="1">
      <alignment horizontal="center" vertical="center"/>
    </xf>
    <xf numFmtId="0" fontId="90" fillId="0" borderId="10" xfId="281" applyFont="1" applyBorder="1" applyAlignment="1" applyProtection="1">
      <alignment vertical="center"/>
    </xf>
    <xf numFmtId="0" fontId="90" fillId="0" borderId="13" xfId="281" applyFont="1" applyBorder="1" applyAlignment="1" applyProtection="1">
      <alignment vertical="center"/>
    </xf>
    <xf numFmtId="0" fontId="90" fillId="0" borderId="46" xfId="281" applyFont="1" applyBorder="1" applyAlignment="1">
      <alignment horizontal="center"/>
    </xf>
    <xf numFmtId="0" fontId="90" fillId="0" borderId="51" xfId="281" applyFont="1" applyBorder="1" applyAlignment="1">
      <alignment horizontal="center"/>
    </xf>
    <xf numFmtId="0" fontId="90" fillId="0" borderId="45" xfId="281" quotePrefix="1" applyFont="1" applyBorder="1" applyAlignment="1" applyProtection="1">
      <alignment horizontal="left" vertical="center"/>
    </xf>
    <xf numFmtId="0" fontId="83" fillId="0" borderId="47" xfId="281" applyBorder="1" applyAlignment="1"/>
    <xf numFmtId="0" fontId="90" fillId="0" borderId="46" xfId="281" quotePrefix="1" applyFont="1" applyBorder="1" applyAlignment="1" applyProtection="1">
      <alignment horizontal="left" vertical="center"/>
    </xf>
    <xf numFmtId="0" fontId="90" fillId="0" borderId="46" xfId="281" applyFont="1" applyBorder="1" applyAlignment="1" applyProtection="1">
      <alignment horizontal="center" vertical="center"/>
    </xf>
    <xf numFmtId="0" fontId="90" fillId="0" borderId="54" xfId="281" quotePrefix="1" applyFont="1" applyBorder="1" applyAlignment="1" applyProtection="1">
      <alignment horizontal="left" vertical="center"/>
    </xf>
    <xf numFmtId="0" fontId="90" fillId="0" borderId="57" xfId="281" quotePrefix="1" applyFont="1" applyBorder="1" applyAlignment="1" applyProtection="1">
      <alignment horizontal="left" vertical="center"/>
    </xf>
    <xf numFmtId="189" fontId="90" fillId="27" borderId="46" xfId="281" applyNumberFormat="1" applyFont="1" applyFill="1" applyBorder="1" applyAlignment="1" applyProtection="1">
      <alignment horizontal="center" vertical="center"/>
      <protection locked="0"/>
    </xf>
    <xf numFmtId="189" fontId="92" fillId="27" borderId="46" xfId="281" applyNumberFormat="1" applyFont="1" applyFill="1" applyBorder="1" applyAlignment="1" applyProtection="1">
      <alignment horizontal="center" vertical="center"/>
      <protection locked="0"/>
    </xf>
    <xf numFmtId="189" fontId="90" fillId="0" borderId="10" xfId="281" applyNumberFormat="1" applyFont="1" applyBorder="1" applyAlignment="1" applyProtection="1">
      <alignment vertical="center"/>
      <protection locked="0"/>
    </xf>
    <xf numFmtId="0" fontId="83" fillId="0" borderId="45" xfId="281" applyBorder="1" applyAlignment="1">
      <alignment vertical="center"/>
    </xf>
    <xf numFmtId="0" fontId="4" fillId="0" borderId="61" xfId="281" applyFont="1" applyBorder="1" applyAlignment="1" applyProtection="1">
      <alignment horizontal="center" vertical="center"/>
    </xf>
    <xf numFmtId="0" fontId="4" fillId="0" borderId="62" xfId="281" applyFont="1" applyBorder="1" applyAlignment="1">
      <alignment vertical="center"/>
    </xf>
    <xf numFmtId="0" fontId="90" fillId="0" borderId="3" xfId="281" applyFont="1" applyBorder="1" applyAlignment="1" applyProtection="1">
      <alignment horizontal="left" vertical="center" wrapText="1"/>
    </xf>
    <xf numFmtId="0" fontId="90" fillId="0" borderId="3" xfId="281" applyFont="1" applyBorder="1" applyAlignment="1" applyProtection="1">
      <alignment horizontal="left" vertical="center"/>
    </xf>
    <xf numFmtId="0" fontId="90" fillId="0" borderId="52" xfId="281" applyFont="1" applyBorder="1" applyAlignment="1" applyProtection="1">
      <alignment horizontal="left" vertical="center" wrapText="1"/>
    </xf>
    <xf numFmtId="0" fontId="90" fillId="0" borderId="52" xfId="281" applyFont="1" applyBorder="1" applyAlignment="1" applyProtection="1">
      <alignment horizontal="left" vertical="center"/>
    </xf>
    <xf numFmtId="0" fontId="90" fillId="0" borderId="54" xfId="281" applyFont="1" applyBorder="1" applyAlignment="1">
      <alignment horizontal="center"/>
    </xf>
    <xf numFmtId="0" fontId="90" fillId="0" borderId="0" xfId="281" applyFont="1" applyFill="1" applyBorder="1" applyAlignment="1" applyProtection="1">
      <alignment horizontal="center" vertical="center"/>
      <protection locked="0"/>
    </xf>
    <xf numFmtId="0" fontId="90" fillId="0" borderId="7" xfId="281" applyFont="1" applyFill="1" applyBorder="1" applyAlignment="1" applyProtection="1">
      <alignment horizontal="center" vertical="center"/>
      <protection locked="0"/>
    </xf>
    <xf numFmtId="0" fontId="90" fillId="0" borderId="1" xfId="281" applyFont="1" applyFill="1" applyBorder="1" applyAlignment="1" applyProtection="1">
      <alignment horizontal="center" vertical="center"/>
      <protection locked="0"/>
    </xf>
    <xf numFmtId="0" fontId="90" fillId="0" borderId="79" xfId="281" applyFont="1" applyFill="1" applyBorder="1" applyAlignment="1" applyProtection="1">
      <alignment horizontal="center" vertical="center"/>
      <protection locked="0"/>
    </xf>
    <xf numFmtId="0" fontId="90" fillId="0" borderId="58" xfId="281" applyFont="1" applyBorder="1" applyAlignment="1">
      <alignment horizontal="center"/>
    </xf>
    <xf numFmtId="0" fontId="90" fillId="0" borderId="59" xfId="281" applyFont="1" applyBorder="1" applyAlignment="1">
      <alignment horizontal="center"/>
    </xf>
    <xf numFmtId="0" fontId="90" fillId="0" borderId="60" xfId="281" applyFont="1" applyBorder="1" applyAlignment="1" applyProtection="1">
      <alignment horizontal="left" vertical="center"/>
    </xf>
    <xf numFmtId="0" fontId="90" fillId="0" borderId="3" xfId="281" applyFont="1" applyFill="1" applyBorder="1" applyAlignment="1" applyProtection="1">
      <alignment horizontal="left" vertical="center"/>
    </xf>
    <xf numFmtId="0" fontId="90" fillId="0" borderId="54" xfId="281" applyFont="1" applyFill="1" applyBorder="1" applyAlignment="1" applyProtection="1">
      <alignment horizontal="left" vertical="center"/>
    </xf>
    <xf numFmtId="0" fontId="90" fillId="0" borderId="10" xfId="281" applyFont="1" applyBorder="1" applyAlignment="1" applyProtection="1">
      <alignment horizontal="left" vertical="center" wrapText="1"/>
    </xf>
    <xf numFmtId="0" fontId="83" fillId="0" borderId="10" xfId="281" applyBorder="1" applyAlignment="1">
      <alignment horizontal="left" vertical="center"/>
    </xf>
    <xf numFmtId="0" fontId="83" fillId="0" borderId="13" xfId="281" applyBorder="1" applyAlignment="1">
      <alignment horizontal="left" vertical="center"/>
    </xf>
    <xf numFmtId="0" fontId="83" fillId="0" borderId="45" xfId="281" applyBorder="1" applyAlignment="1">
      <alignment horizontal="center" vertical="center"/>
    </xf>
    <xf numFmtId="0" fontId="90" fillId="0" borderId="47" xfId="281" applyFont="1" applyBorder="1" applyAlignment="1" applyProtection="1">
      <alignment horizontal="center" vertical="center"/>
    </xf>
    <xf numFmtId="0" fontId="92" fillId="0" borderId="3" xfId="281" quotePrefix="1" applyFont="1" applyBorder="1" applyAlignment="1" applyProtection="1">
      <alignment horizontal="left" vertical="center"/>
    </xf>
    <xf numFmtId="0" fontId="92" fillId="0" borderId="3" xfId="281" quotePrefix="1" applyFont="1" applyBorder="1" applyAlignment="1" applyProtection="1">
      <alignment horizontal="center" vertical="center"/>
    </xf>
    <xf numFmtId="0" fontId="92" fillId="0" borderId="49" xfId="281" quotePrefix="1" applyFont="1" applyBorder="1" applyAlignment="1" applyProtection="1">
      <alignment horizontal="center" vertical="center"/>
    </xf>
    <xf numFmtId="0" fontId="90" fillId="0" borderId="13" xfId="281" applyFont="1" applyBorder="1" applyAlignment="1" applyProtection="1">
      <alignment horizontal="left" vertical="center"/>
      <protection locked="0"/>
    </xf>
    <xf numFmtId="0" fontId="90" fillId="0" borderId="48" xfId="281" applyFont="1" applyBorder="1" applyAlignment="1" applyProtection="1">
      <alignment horizontal="left" vertical="center"/>
      <protection locked="0"/>
    </xf>
    <xf numFmtId="0" fontId="92" fillId="0" borderId="3" xfId="281" applyFont="1" applyBorder="1" applyAlignment="1" applyProtection="1">
      <alignment horizontal="center" vertical="center"/>
    </xf>
    <xf numFmtId="0" fontId="92" fillId="0" borderId="49" xfId="281" applyFont="1" applyBorder="1" applyAlignment="1" applyProtection="1">
      <alignment horizontal="center" vertical="center"/>
    </xf>
    <xf numFmtId="0" fontId="89" fillId="26" borderId="39" xfId="281" applyFont="1" applyFill="1" applyBorder="1" applyAlignment="1">
      <alignment horizontal="center"/>
    </xf>
    <xf numFmtId="0" fontId="89" fillId="26" borderId="16" xfId="281" applyFont="1" applyFill="1" applyBorder="1" applyAlignment="1">
      <alignment horizontal="center"/>
    </xf>
    <xf numFmtId="0" fontId="89" fillId="26" borderId="40" xfId="281" applyFont="1" applyFill="1" applyBorder="1" applyAlignment="1">
      <alignment horizontal="center"/>
    </xf>
    <xf numFmtId="0" fontId="90" fillId="0" borderId="13" xfId="281" applyFont="1" applyFill="1" applyBorder="1" applyAlignment="1" applyProtection="1">
      <alignment horizontal="left" vertical="center"/>
    </xf>
    <xf numFmtId="0" fontId="92" fillId="0" borderId="13" xfId="281" applyFont="1" applyBorder="1" applyAlignment="1" applyProtection="1">
      <alignment horizontal="left" vertical="center"/>
    </xf>
    <xf numFmtId="0" fontId="92" fillId="0" borderId="13" xfId="281" quotePrefix="1" applyFont="1" applyBorder="1" applyAlignment="1" applyProtection="1">
      <alignment horizontal="center" vertical="center"/>
    </xf>
    <xf numFmtId="0" fontId="92" fillId="0" borderId="48" xfId="281" quotePrefix="1" applyFont="1" applyBorder="1" applyAlignment="1" applyProtection="1">
      <alignment horizontal="center" vertical="center"/>
    </xf>
    <xf numFmtId="0" fontId="90" fillId="0" borderId="32" xfId="281" applyFont="1" applyBorder="1" applyAlignment="1" applyProtection="1">
      <alignment horizontal="left" vertical="center"/>
    </xf>
    <xf numFmtId="0" fontId="90" fillId="0" borderId="60" xfId="281" quotePrefix="1" applyFont="1" applyBorder="1" applyAlignment="1" applyProtection="1">
      <alignment horizontal="left" vertical="center"/>
    </xf>
    <xf numFmtId="0" fontId="90" fillId="0" borderId="0" xfId="281" applyFont="1" applyBorder="1" applyAlignment="1" applyProtection="1">
      <alignment horizontal="left" vertical="center"/>
    </xf>
    <xf numFmtId="0" fontId="90" fillId="0" borderId="0" xfId="281" quotePrefix="1" applyFont="1" applyBorder="1" applyAlignment="1" applyProtection="1">
      <alignment horizontal="left" vertical="center"/>
    </xf>
    <xf numFmtId="0" fontId="89" fillId="26" borderId="39" xfId="281" applyFont="1" applyFill="1" applyBorder="1" applyAlignment="1" applyProtection="1">
      <alignment horizontal="center" vertical="center"/>
    </xf>
    <xf numFmtId="0" fontId="89" fillId="26" borderId="16" xfId="281" applyFont="1" applyFill="1" applyBorder="1" applyAlignment="1" applyProtection="1">
      <alignment horizontal="center" vertical="center"/>
    </xf>
    <xf numFmtId="0" fontId="89" fillId="26" borderId="40" xfId="281" applyFont="1" applyFill="1" applyBorder="1" applyAlignment="1" applyProtection="1">
      <alignment horizontal="center" vertical="center"/>
    </xf>
    <xf numFmtId="0" fontId="90" fillId="0" borderId="10" xfId="281" applyFont="1" applyBorder="1" applyAlignment="1" applyProtection="1">
      <alignment horizontal="left" vertical="top"/>
    </xf>
    <xf numFmtId="0" fontId="90" fillId="0" borderId="61" xfId="281" applyFont="1" applyBorder="1" applyAlignment="1" applyProtection="1">
      <alignment horizontal="left" vertical="top"/>
    </xf>
    <xf numFmtId="0" fontId="90" fillId="0" borderId="1" xfId="281" applyFont="1" applyBorder="1" applyAlignment="1" applyProtection="1">
      <alignment horizontal="left" vertical="top"/>
      <protection locked="0"/>
    </xf>
    <xf numFmtId="0" fontId="90" fillId="0" borderId="79" xfId="281" applyFont="1" applyBorder="1" applyAlignment="1" applyProtection="1">
      <alignment horizontal="left" vertical="top"/>
      <protection locked="0"/>
    </xf>
    <xf numFmtId="0" fontId="83" fillId="0" borderId="58" xfId="281" applyBorder="1" applyAlignment="1">
      <alignment horizontal="center"/>
    </xf>
    <xf numFmtId="0" fontId="83" fillId="0" borderId="59" xfId="281" applyBorder="1" applyAlignment="1">
      <alignment horizontal="center"/>
    </xf>
    <xf numFmtId="0" fontId="89" fillId="26" borderId="1" xfId="281" applyFont="1" applyFill="1" applyBorder="1" applyAlignment="1" applyProtection="1">
      <alignment horizontal="center" vertical="center"/>
    </xf>
    <xf numFmtId="0" fontId="89" fillId="26" borderId="79" xfId="281" applyFont="1" applyFill="1" applyBorder="1" applyAlignment="1" applyProtection="1">
      <alignment horizontal="center" vertical="center"/>
    </xf>
    <xf numFmtId="0" fontId="89" fillId="1" borderId="39" xfId="281" applyFont="1" applyFill="1" applyBorder="1" applyAlignment="1" applyProtection="1">
      <alignment horizontal="center" vertical="center"/>
    </xf>
    <xf numFmtId="0" fontId="89" fillId="1" borderId="16" xfId="281" applyFont="1" applyFill="1" applyBorder="1" applyAlignment="1" applyProtection="1">
      <alignment horizontal="center" vertical="center"/>
    </xf>
    <xf numFmtId="0" fontId="89" fillId="0" borderId="1" xfId="281" applyFont="1" applyFill="1" applyBorder="1" applyAlignment="1" applyProtection="1">
      <alignment horizontal="center" vertical="center"/>
    </xf>
    <xf numFmtId="0" fontId="89" fillId="0" borderId="79" xfId="281" applyFont="1" applyFill="1" applyBorder="1" applyAlignment="1" applyProtection="1">
      <alignment horizontal="center" vertical="center"/>
    </xf>
    <xf numFmtId="0" fontId="90" fillId="0" borderId="3" xfId="281" applyFont="1" applyBorder="1" applyAlignment="1">
      <alignment horizontal="left"/>
    </xf>
    <xf numFmtId="0" fontId="90" fillId="0" borderId="49" xfId="281" applyFont="1" applyBorder="1" applyAlignment="1">
      <alignment horizontal="left"/>
    </xf>
    <xf numFmtId="0" fontId="90" fillId="0" borderId="1" xfId="281" applyFont="1" applyBorder="1" applyAlignment="1" applyProtection="1">
      <alignment horizontal="left" vertical="center"/>
    </xf>
    <xf numFmtId="0" fontId="90" fillId="0" borderId="1" xfId="281" quotePrefix="1" applyFont="1" applyBorder="1" applyAlignment="1" applyProtection="1">
      <alignment horizontal="left" vertical="center"/>
    </xf>
    <xf numFmtId="0" fontId="90" fillId="0" borderId="58" xfId="281" applyFont="1" applyBorder="1" applyAlignment="1" applyProtection="1">
      <alignment horizontal="left" vertical="center"/>
    </xf>
    <xf numFmtId="0" fontId="90" fillId="0" borderId="58" xfId="281" quotePrefix="1" applyFont="1" applyBorder="1" applyAlignment="1" applyProtection="1">
      <alignment horizontal="left" vertical="center"/>
    </xf>
    <xf numFmtId="0" fontId="90" fillId="0" borderId="3" xfId="281" applyFont="1" applyBorder="1" applyAlignment="1" applyProtection="1">
      <alignment horizontal="left" vertical="center"/>
      <protection locked="0"/>
    </xf>
    <xf numFmtId="0" fontId="87" fillId="0" borderId="3" xfId="281" applyFont="1" applyBorder="1" applyAlignment="1" applyProtection="1">
      <alignment horizontal="left" vertical="center"/>
    </xf>
    <xf numFmtId="0" fontId="87" fillId="0" borderId="58" xfId="281" quotePrefix="1" applyFont="1" applyBorder="1" applyAlignment="1" applyProtection="1">
      <alignment horizontal="left" vertical="center"/>
    </xf>
    <xf numFmtId="0" fontId="87" fillId="0" borderId="59" xfId="281" quotePrefix="1" applyFont="1" applyBorder="1" applyAlignment="1" applyProtection="1">
      <alignment horizontal="left" vertical="center"/>
    </xf>
    <xf numFmtId="0" fontId="90" fillId="0" borderId="49" xfId="281" applyFont="1" applyBorder="1" applyAlignment="1" applyProtection="1">
      <alignment horizontal="left" vertical="center"/>
    </xf>
    <xf numFmtId="0" fontId="83" fillId="0" borderId="3" xfId="281" applyBorder="1" applyAlignment="1">
      <alignment vertical="center" wrapText="1"/>
    </xf>
    <xf numFmtId="0" fontId="97" fillId="0" borderId="72" xfId="281" applyFont="1" applyBorder="1" applyAlignment="1" applyProtection="1">
      <alignment horizontal="center"/>
      <protection locked="0"/>
    </xf>
    <xf numFmtId="0" fontId="97" fillId="0" borderId="73" xfId="281" applyFont="1" applyBorder="1" applyAlignment="1" applyProtection="1">
      <alignment horizontal="center"/>
      <protection locked="0"/>
    </xf>
    <xf numFmtId="0" fontId="85" fillId="0" borderId="71" xfId="281" quotePrefix="1" applyFont="1" applyBorder="1" applyAlignment="1" applyProtection="1">
      <alignment horizontal="left" vertical="center"/>
    </xf>
    <xf numFmtId="0" fontId="85" fillId="0" borderId="14" xfId="281" quotePrefix="1" applyFont="1" applyBorder="1" applyAlignment="1" applyProtection="1">
      <alignment horizontal="left" vertical="center"/>
    </xf>
    <xf numFmtId="0" fontId="41" fillId="0" borderId="33" xfId="281" applyFont="1" applyBorder="1" applyAlignment="1" applyProtection="1">
      <alignment horizontal="center" vertical="center" wrapText="1"/>
      <protection locked="0"/>
    </xf>
    <xf numFmtId="0" fontId="41" fillId="0" borderId="32" xfId="281" applyFont="1" applyBorder="1" applyAlignment="1" applyProtection="1">
      <alignment horizontal="center" vertical="center" wrapText="1"/>
      <protection locked="0"/>
    </xf>
    <xf numFmtId="0" fontId="41" fillId="0" borderId="67" xfId="281" applyFont="1" applyBorder="1" applyAlignment="1" applyProtection="1">
      <alignment horizontal="center" vertical="center" wrapText="1"/>
      <protection locked="0"/>
    </xf>
    <xf numFmtId="0" fontId="41" fillId="0" borderId="78" xfId="281" applyFont="1" applyBorder="1" applyAlignment="1" applyProtection="1">
      <alignment horizontal="center" vertical="center" wrapText="1"/>
      <protection locked="0"/>
    </xf>
    <xf numFmtId="0" fontId="41" fillId="0" borderId="1" xfId="281" applyFont="1" applyBorder="1" applyAlignment="1" applyProtection="1">
      <alignment horizontal="center" vertical="center" wrapText="1"/>
      <protection locked="0"/>
    </xf>
    <xf numFmtId="0" fontId="41" fillId="0" borderId="80" xfId="281" applyFont="1" applyBorder="1" applyAlignment="1" applyProtection="1">
      <alignment horizontal="center" vertical="center" wrapText="1"/>
      <protection locked="0"/>
    </xf>
    <xf numFmtId="14" fontId="93" fillId="0" borderId="6" xfId="281" applyNumberFormat="1" applyFont="1" applyBorder="1" applyAlignment="1" applyProtection="1">
      <alignment horizontal="center"/>
      <protection locked="0"/>
    </xf>
    <xf numFmtId="0" fontId="93" fillId="0" borderId="15" xfId="281" applyFont="1" applyBorder="1" applyAlignment="1" applyProtection="1">
      <alignment horizontal="center"/>
      <protection locked="0"/>
    </xf>
    <xf numFmtId="14" fontId="93" fillId="0" borderId="6" xfId="281" applyNumberFormat="1" applyFont="1" applyBorder="1" applyAlignment="1" applyProtection="1">
      <alignment horizontal="center" wrapText="1"/>
      <protection locked="0"/>
    </xf>
    <xf numFmtId="14" fontId="93" fillId="0" borderId="15" xfId="281" applyNumberFormat="1" applyFont="1" applyBorder="1" applyAlignment="1" applyProtection="1">
      <alignment horizontal="center" wrapText="1"/>
      <protection locked="0"/>
    </xf>
    <xf numFmtId="0" fontId="85" fillId="0" borderId="66" xfId="281" applyFont="1" applyBorder="1" applyAlignment="1" applyProtection="1">
      <alignment horizontal="left" vertical="center"/>
    </xf>
    <xf numFmtId="0" fontId="85" fillId="0" borderId="14" xfId="281" applyFont="1" applyBorder="1" applyAlignment="1" applyProtection="1">
      <alignment horizontal="left" vertical="center"/>
    </xf>
    <xf numFmtId="0" fontId="85" fillId="0" borderId="33" xfId="281" applyFont="1" applyBorder="1" applyAlignment="1" applyProtection="1">
      <alignment horizontal="center" vertical="center"/>
      <protection locked="0"/>
    </xf>
    <xf numFmtId="0" fontId="85" fillId="0" borderId="32" xfId="281" applyFont="1" applyBorder="1" applyAlignment="1" applyProtection="1">
      <alignment horizontal="center" vertical="center"/>
      <protection locked="0"/>
    </xf>
    <xf numFmtId="0" fontId="85" fillId="0" borderId="67" xfId="281" applyFont="1" applyBorder="1" applyAlignment="1" applyProtection="1">
      <alignment horizontal="center" vertical="center"/>
      <protection locked="0"/>
    </xf>
    <xf numFmtId="0" fontId="85" fillId="0" borderId="12" xfId="281" applyFont="1" applyBorder="1" applyAlignment="1" applyProtection="1">
      <alignment horizontal="center" vertical="center"/>
      <protection locked="0"/>
    </xf>
    <xf numFmtId="0" fontId="85" fillId="0" borderId="13" xfId="281" applyFont="1" applyBorder="1" applyAlignment="1" applyProtection="1">
      <alignment horizontal="center" vertical="center"/>
      <protection locked="0"/>
    </xf>
    <xf numFmtId="0" fontId="85" fillId="0" borderId="14" xfId="281" applyFont="1" applyBorder="1" applyAlignment="1" applyProtection="1">
      <alignment horizontal="center" vertical="center"/>
      <protection locked="0"/>
    </xf>
    <xf numFmtId="49" fontId="90" fillId="0" borderId="12" xfId="281" quotePrefix="1" applyNumberFormat="1" applyFont="1" applyBorder="1" applyAlignment="1">
      <alignment horizontal="center"/>
    </xf>
    <xf numFmtId="0" fontId="90" fillId="0" borderId="14" xfId="281" applyFont="1" applyBorder="1" applyAlignment="1">
      <alignment horizontal="center"/>
    </xf>
    <xf numFmtId="0" fontId="90" fillId="0" borderId="69" xfId="281" applyFont="1" applyBorder="1" applyAlignment="1">
      <alignment horizontal="center"/>
    </xf>
    <xf numFmtId="0" fontId="90" fillId="0" borderId="70" xfId="281" applyFont="1" applyBorder="1" applyAlignment="1">
      <alignment horizontal="center"/>
    </xf>
    <xf numFmtId="0" fontId="90" fillId="0" borderId="13" xfId="281" applyFont="1" applyBorder="1" applyAlignment="1">
      <alignment horizontal="center"/>
    </xf>
    <xf numFmtId="0" fontId="85" fillId="0" borderId="2" xfId="281" applyFont="1" applyBorder="1" applyAlignment="1" applyProtection="1">
      <alignment horizontal="center" vertical="top"/>
    </xf>
    <xf numFmtId="0" fontId="97" fillId="0" borderId="18" xfId="281" applyFont="1" applyBorder="1" applyAlignment="1" applyProtection="1">
      <alignment horizontal="center"/>
      <protection locked="0"/>
    </xf>
    <xf numFmtId="0" fontId="97" fillId="0" borderId="66" xfId="281" applyFont="1" applyBorder="1" applyAlignment="1" applyProtection="1">
      <alignment horizontal="center"/>
      <protection locked="0"/>
    </xf>
    <xf numFmtId="0" fontId="97" fillId="0" borderId="12" xfId="281" applyFont="1" applyBorder="1" applyAlignment="1" applyProtection="1">
      <alignment horizontal="center"/>
      <protection locked="0"/>
    </xf>
    <xf numFmtId="0" fontId="97" fillId="0" borderId="14" xfId="281" applyFont="1" applyBorder="1" applyAlignment="1" applyProtection="1">
      <alignment horizontal="center"/>
      <protection locked="0"/>
    </xf>
    <xf numFmtId="0" fontId="97" fillId="0" borderId="8" xfId="281" applyFont="1" applyBorder="1" applyAlignment="1" applyProtection="1">
      <alignment horizontal="center"/>
      <protection locked="0"/>
    </xf>
    <xf numFmtId="0" fontId="97" fillId="0" borderId="11" xfId="281" applyFont="1" applyBorder="1" applyAlignment="1" applyProtection="1">
      <alignment horizontal="center"/>
      <protection locked="0"/>
    </xf>
    <xf numFmtId="0" fontId="97" fillId="0" borderId="9" xfId="281" applyFont="1" applyBorder="1" applyAlignment="1" applyProtection="1">
      <alignment horizontal="center"/>
      <protection locked="0"/>
    </xf>
    <xf numFmtId="0" fontId="97" fillId="0" borderId="71" xfId="281" applyFont="1" applyBorder="1" applyAlignment="1" applyProtection="1">
      <alignment horizontal="center"/>
      <protection locked="0"/>
    </xf>
    <xf numFmtId="0" fontId="4" fillId="0" borderId="76" xfId="281" applyFont="1" applyBorder="1" applyAlignment="1" applyProtection="1">
      <alignment horizontal="left"/>
    </xf>
    <xf numFmtId="0" fontId="4" fillId="0" borderId="75" xfId="281" applyFont="1" applyBorder="1" applyAlignment="1" applyProtection="1">
      <alignment horizontal="left"/>
    </xf>
    <xf numFmtId="0" fontId="98" fillId="0" borderId="1" xfId="281" applyFont="1" applyBorder="1" applyAlignment="1" applyProtection="1">
      <alignment horizontal="left" wrapText="1"/>
      <protection locked="0"/>
    </xf>
    <xf numFmtId="0" fontId="93" fillId="0" borderId="1" xfId="281" applyFont="1" applyBorder="1" applyAlignment="1">
      <alignment wrapText="1"/>
    </xf>
    <xf numFmtId="0" fontId="93" fillId="0" borderId="80" xfId="281" applyFont="1" applyBorder="1" applyAlignment="1">
      <alignment wrapText="1"/>
    </xf>
    <xf numFmtId="0" fontId="85" fillId="0" borderId="71" xfId="281" applyFont="1" applyBorder="1" applyAlignment="1" applyProtection="1">
      <alignment horizontal="left" vertical="center"/>
    </xf>
    <xf numFmtId="0" fontId="41" fillId="0" borderId="12" xfId="281" applyFont="1" applyBorder="1" applyAlignment="1" applyProtection="1">
      <alignment horizontal="center" vertical="center" wrapText="1"/>
      <protection locked="0"/>
    </xf>
    <xf numFmtId="0" fontId="41" fillId="0" borderId="13" xfId="281" applyFont="1" applyBorder="1" applyAlignment="1" applyProtection="1">
      <alignment horizontal="center" vertical="center" wrapText="1"/>
      <protection locked="0"/>
    </xf>
    <xf numFmtId="0" fontId="41" fillId="0" borderId="14" xfId="281" applyFont="1" applyBorder="1" applyAlignment="1" applyProtection="1">
      <alignment horizontal="center" vertical="center" wrapText="1"/>
      <protection locked="0"/>
    </xf>
    <xf numFmtId="0" fontId="4" fillId="0" borderId="12" xfId="281" applyFont="1" applyBorder="1" applyAlignment="1" applyProtection="1">
      <alignment horizontal="center"/>
      <protection locked="0"/>
    </xf>
    <xf numFmtId="0" fontId="4" fillId="0" borderId="14" xfId="281" applyFont="1" applyBorder="1" applyAlignment="1" applyProtection="1">
      <alignment horizontal="center"/>
      <protection locked="0"/>
    </xf>
    <xf numFmtId="0" fontId="4" fillId="0" borderId="6" xfId="281" applyFont="1" applyBorder="1" applyAlignment="1" applyProtection="1">
      <alignment horizontal="center"/>
      <protection locked="0"/>
    </xf>
    <xf numFmtId="0" fontId="4" fillId="0" borderId="15" xfId="281" applyFont="1" applyBorder="1" applyAlignment="1" applyProtection="1">
      <alignment horizontal="center"/>
      <protection locked="0"/>
    </xf>
    <xf numFmtId="0" fontId="4" fillId="0" borderId="2" xfId="281" applyFont="1" applyBorder="1" applyAlignment="1" applyProtection="1">
      <alignment horizontal="left"/>
      <protection locked="0"/>
    </xf>
    <xf numFmtId="0" fontId="4" fillId="0" borderId="6" xfId="281" quotePrefix="1" applyFont="1" applyBorder="1" applyAlignment="1" applyProtection="1">
      <alignment horizontal="left" vertical="center"/>
    </xf>
    <xf numFmtId="0" fontId="4" fillId="0" borderId="15" xfId="281" quotePrefix="1" applyFont="1" applyBorder="1" applyAlignment="1" applyProtection="1">
      <alignment horizontal="left" vertical="center"/>
    </xf>
    <xf numFmtId="0" fontId="88" fillId="0" borderId="3" xfId="281" applyFont="1" applyBorder="1" applyAlignment="1" applyProtection="1">
      <alignment horizontal="left" wrapText="1"/>
    </xf>
    <xf numFmtId="0" fontId="83" fillId="0" borderId="3" xfId="281" applyBorder="1" applyAlignment="1">
      <alignment wrapText="1"/>
    </xf>
    <xf numFmtId="0" fontId="83" fillId="0" borderId="15" xfId="281" applyBorder="1" applyAlignment="1">
      <alignment wrapText="1"/>
    </xf>
    <xf numFmtId="0" fontId="4" fillId="0" borderId="2" xfId="281" applyFont="1" applyBorder="1" applyAlignment="1" applyProtection="1">
      <alignment horizontal="center" wrapText="1"/>
      <protection locked="0"/>
    </xf>
    <xf numFmtId="0" fontId="4" fillId="0" borderId="93" xfId="281" applyFont="1" applyBorder="1" applyAlignment="1" applyProtection="1">
      <alignment horizontal="center" wrapText="1"/>
      <protection locked="0"/>
    </xf>
    <xf numFmtId="0" fontId="90" fillId="0" borderId="60" xfId="281" applyFont="1" applyFill="1" applyBorder="1" applyAlignment="1" applyProtection="1">
      <alignment horizontal="left" vertical="center"/>
    </xf>
    <xf numFmtId="0" fontId="90" fillId="0" borderId="81" xfId="281" applyFont="1" applyFill="1" applyBorder="1" applyAlignment="1" applyProtection="1">
      <alignment horizontal="left" vertical="center"/>
    </xf>
    <xf numFmtId="0" fontId="90" fillId="0" borderId="82" xfId="281" applyFont="1" applyFill="1" applyBorder="1" applyAlignment="1" applyProtection="1">
      <alignment horizontal="center" vertical="center"/>
    </xf>
    <xf numFmtId="0" fontId="90" fillId="0" borderId="43" xfId="281" applyFont="1" applyFill="1" applyBorder="1" applyAlignment="1" applyProtection="1">
      <alignment horizontal="center" vertical="center"/>
    </xf>
    <xf numFmtId="0" fontId="90" fillId="0" borderId="44" xfId="281" applyFont="1" applyFill="1" applyBorder="1" applyAlignment="1" applyProtection="1">
      <alignment horizontal="center" vertical="center"/>
    </xf>
    <xf numFmtId="0" fontId="83" fillId="0" borderId="36" xfId="281" applyBorder="1" applyAlignment="1">
      <alignment horizontal="center" vertical="center" textRotation="90"/>
    </xf>
    <xf numFmtId="0" fontId="83" fillId="0" borderId="37" xfId="281" applyBorder="1" applyAlignment="1">
      <alignment horizontal="center" vertical="center" textRotation="90"/>
    </xf>
    <xf numFmtId="0" fontId="83" fillId="0" borderId="41" xfId="281" applyBorder="1" applyAlignment="1">
      <alignment horizontal="center" vertical="center" textRotation="90"/>
    </xf>
    <xf numFmtId="1" fontId="89" fillId="0" borderId="0" xfId="281" quotePrefix="1" applyNumberFormat="1" applyFont="1" applyFill="1" applyBorder="1" applyAlignment="1" applyProtection="1">
      <alignment horizontal="center" wrapText="1"/>
    </xf>
    <xf numFmtId="0" fontId="89" fillId="0" borderId="0" xfId="281" applyFont="1" applyFill="1" applyBorder="1" applyAlignment="1" applyProtection="1">
      <alignment horizontal="center" wrapText="1"/>
    </xf>
    <xf numFmtId="0" fontId="92" fillId="0" borderId="60" xfId="281" applyFont="1" applyFill="1" applyBorder="1" applyAlignment="1" applyProtection="1">
      <alignment horizontal="left" vertical="center"/>
    </xf>
    <xf numFmtId="0" fontId="92" fillId="0" borderId="65" xfId="281" applyFont="1" applyFill="1" applyBorder="1" applyAlignment="1" applyProtection="1">
      <alignment horizontal="left" vertical="center"/>
    </xf>
    <xf numFmtId="0" fontId="90" fillId="0" borderId="1" xfId="281" applyFont="1" applyFill="1" applyBorder="1" applyAlignment="1" applyProtection="1">
      <alignment horizontal="left" vertical="center"/>
    </xf>
    <xf numFmtId="0" fontId="90" fillId="0" borderId="79" xfId="281" applyFont="1" applyFill="1" applyBorder="1" applyAlignment="1" applyProtection="1">
      <alignment horizontal="left" vertical="center"/>
    </xf>
    <xf numFmtId="0" fontId="89" fillId="26" borderId="0" xfId="281" applyFont="1" applyFill="1" applyBorder="1" applyAlignment="1" applyProtection="1">
      <alignment horizontal="center" vertical="center" wrapText="1"/>
    </xf>
    <xf numFmtId="0" fontId="89" fillId="26" borderId="1" xfId="281" applyFont="1" applyFill="1" applyBorder="1" applyAlignment="1" applyProtection="1">
      <alignment horizontal="center" vertical="center" wrapText="1"/>
    </xf>
    <xf numFmtId="1" fontId="89" fillId="0" borderId="0" xfId="281" applyNumberFormat="1" applyFont="1" applyFill="1" applyBorder="1" applyAlignment="1" applyProtection="1">
      <alignment horizontal="center" vertical="center" wrapText="1"/>
    </xf>
    <xf numFmtId="1" fontId="89" fillId="0" borderId="7" xfId="281" applyNumberFormat="1" applyFont="1" applyFill="1" applyBorder="1" applyAlignment="1" applyProtection="1">
      <alignment horizontal="center" vertical="center" wrapText="1"/>
    </xf>
    <xf numFmtId="1" fontId="89" fillId="0" borderId="1" xfId="281" applyNumberFormat="1" applyFont="1" applyFill="1" applyBorder="1" applyAlignment="1" applyProtection="1">
      <alignment horizontal="center" vertical="center" wrapText="1"/>
    </xf>
    <xf numFmtId="1" fontId="89" fillId="0" borderId="79" xfId="281" applyNumberFormat="1" applyFont="1" applyFill="1" applyBorder="1" applyAlignment="1" applyProtection="1">
      <alignment horizontal="center" vertical="center" wrapText="1"/>
    </xf>
    <xf numFmtId="1" fontId="90" fillId="0" borderId="45" xfId="281" applyNumberFormat="1" applyFont="1" applyBorder="1" applyAlignment="1" applyProtection="1">
      <alignment horizontal="center" vertical="center"/>
      <protection locked="0"/>
    </xf>
    <xf numFmtId="0" fontId="90" fillId="0" borderId="45" xfId="281" applyFont="1" applyBorder="1" applyAlignment="1" applyProtection="1">
      <alignment horizontal="center" vertical="center"/>
      <protection locked="0"/>
    </xf>
    <xf numFmtId="0" fontId="90" fillId="0" borderId="62" xfId="281" applyFont="1" applyBorder="1" applyAlignment="1" applyProtection="1">
      <alignment horizontal="center" vertical="center"/>
      <protection locked="0"/>
    </xf>
    <xf numFmtId="0" fontId="90" fillId="0" borderId="13" xfId="281" quotePrefix="1" applyFont="1" applyFill="1" applyBorder="1" applyAlignment="1" applyProtection="1">
      <alignment horizontal="left" vertical="center"/>
    </xf>
    <xf numFmtId="209" fontId="90" fillId="0" borderId="83" xfId="281" applyNumberFormat="1" applyFont="1" applyFill="1" applyBorder="1" applyAlignment="1" applyProtection="1">
      <alignment horizontal="center" vertical="center"/>
      <protection locked="0"/>
    </xf>
    <xf numFmtId="209" fontId="90" fillId="0" borderId="84" xfId="281" applyNumberFormat="1" applyFont="1" applyFill="1" applyBorder="1" applyAlignment="1" applyProtection="1">
      <alignment horizontal="center" vertical="center"/>
      <protection locked="0"/>
    </xf>
    <xf numFmtId="209" fontId="90" fillId="0" borderId="85" xfId="281" applyNumberFormat="1" applyFont="1" applyFill="1" applyBorder="1" applyAlignment="1" applyProtection="1">
      <alignment horizontal="center" vertical="center"/>
      <protection locked="0"/>
    </xf>
    <xf numFmtId="209" fontId="90" fillId="0" borderId="13" xfId="281" applyNumberFormat="1" applyFont="1" applyFill="1" applyBorder="1" applyAlignment="1" applyProtection="1">
      <alignment horizontal="center" vertical="center"/>
      <protection locked="0"/>
    </xf>
    <xf numFmtId="209" fontId="90" fillId="0" borderId="48" xfId="281" applyNumberFormat="1" applyFont="1" applyFill="1" applyBorder="1" applyAlignment="1" applyProtection="1">
      <alignment horizontal="center" vertical="center"/>
      <protection locked="0"/>
    </xf>
    <xf numFmtId="0" fontId="90" fillId="0" borderId="3" xfId="281" applyFont="1" applyFill="1" applyBorder="1" applyAlignment="1" applyProtection="1">
      <alignment horizontal="center" vertical="center"/>
      <protection locked="0"/>
    </xf>
    <xf numFmtId="0" fontId="100" fillId="0" borderId="3" xfId="281" applyFont="1" applyFill="1" applyBorder="1" applyAlignment="1" applyProtection="1">
      <alignment horizontal="center" vertical="center"/>
      <protection locked="0"/>
    </xf>
    <xf numFmtId="0" fontId="90" fillId="0" borderId="64" xfId="281" applyFont="1" applyFill="1" applyBorder="1" applyAlignment="1">
      <alignment horizontal="center" vertical="center"/>
    </xf>
    <xf numFmtId="0" fontId="90" fillId="0" borderId="3" xfId="281" applyFont="1" applyFill="1" applyBorder="1" applyAlignment="1">
      <alignment horizontal="center" vertical="center"/>
    </xf>
    <xf numFmtId="0" fontId="90" fillId="0" borderId="49" xfId="281" applyFont="1" applyFill="1" applyBorder="1" applyAlignment="1">
      <alignment horizontal="center" vertical="center"/>
    </xf>
    <xf numFmtId="0" fontId="90" fillId="0" borderId="49" xfId="281" applyFont="1" applyFill="1" applyBorder="1" applyAlignment="1" applyProtection="1">
      <alignment horizontal="center" vertical="center"/>
      <protection locked="0"/>
    </xf>
    <xf numFmtId="0" fontId="90" fillId="0" borderId="56" xfId="281" applyFont="1" applyBorder="1" applyAlignment="1" applyProtection="1">
      <alignment horizontal="center" vertical="center"/>
      <protection locked="0"/>
    </xf>
    <xf numFmtId="189" fontId="90" fillId="0" borderId="98" xfId="281" applyNumberFormat="1" applyFont="1" applyFill="1" applyBorder="1" applyAlignment="1">
      <alignment horizontal="center" vertical="center"/>
    </xf>
    <xf numFmtId="189" fontId="90" fillId="0" borderId="99" xfId="281" applyNumberFormat="1" applyFont="1" applyFill="1" applyBorder="1" applyAlignment="1">
      <alignment horizontal="center" vertical="center"/>
    </xf>
    <xf numFmtId="0" fontId="90" fillId="0" borderId="100" xfId="281" applyFont="1" applyFill="1" applyBorder="1" applyAlignment="1" applyProtection="1">
      <alignment horizontal="center" vertical="center"/>
    </xf>
    <xf numFmtId="0" fontId="90" fillId="0" borderId="101" xfId="281" applyFont="1" applyFill="1" applyBorder="1" applyAlignment="1" applyProtection="1">
      <alignment horizontal="center" vertical="center"/>
    </xf>
    <xf numFmtId="0" fontId="90" fillId="0" borderId="42" xfId="281" applyFont="1" applyFill="1" applyBorder="1" applyAlignment="1" applyProtection="1">
      <alignment horizontal="center" vertical="center"/>
    </xf>
    <xf numFmtId="0" fontId="90" fillId="0" borderId="13" xfId="281" applyFont="1" applyFill="1" applyBorder="1" applyAlignment="1" applyProtection="1">
      <alignment horizontal="center" vertical="center"/>
    </xf>
    <xf numFmtId="0" fontId="90" fillId="0" borderId="48" xfId="281" applyFont="1" applyFill="1" applyBorder="1" applyAlignment="1" applyProtection="1">
      <alignment horizontal="center" vertical="center"/>
    </xf>
    <xf numFmtId="0" fontId="90" fillId="0" borderId="13" xfId="281" applyFont="1" applyFill="1" applyBorder="1" applyAlignment="1" applyProtection="1">
      <alignment horizontal="center" vertical="center"/>
      <protection locked="0"/>
    </xf>
    <xf numFmtId="0" fontId="90" fillId="0" borderId="48" xfId="281" applyFont="1" applyFill="1" applyBorder="1" applyAlignment="1" applyProtection="1">
      <alignment horizontal="center" vertical="center"/>
      <protection locked="0"/>
    </xf>
    <xf numFmtId="0" fontId="90" fillId="0" borderId="64" xfId="281" applyFont="1" applyFill="1" applyBorder="1" applyAlignment="1" applyProtection="1">
      <alignment horizontal="center" vertical="center"/>
    </xf>
    <xf numFmtId="0" fontId="90" fillId="0" borderId="3" xfId="281" applyFont="1" applyFill="1" applyBorder="1" applyAlignment="1" applyProtection="1">
      <alignment horizontal="center" vertical="center"/>
    </xf>
    <xf numFmtId="0" fontId="90" fillId="0" borderId="49" xfId="281" applyFont="1" applyFill="1" applyBorder="1" applyAlignment="1" applyProtection="1">
      <alignment horizontal="center" vertical="center"/>
    </xf>
    <xf numFmtId="2" fontId="90" fillId="0" borderId="54" xfId="281" applyNumberFormat="1" applyFont="1" applyBorder="1" applyAlignment="1" applyProtection="1">
      <alignment horizontal="center" vertical="center"/>
    </xf>
    <xf numFmtId="0" fontId="90" fillId="0" borderId="87" xfId="281" applyFont="1" applyFill="1" applyBorder="1" applyAlignment="1" applyProtection="1">
      <alignment horizontal="center" vertical="center"/>
    </xf>
    <xf numFmtId="0" fontId="90" fillId="0" borderId="3" xfId="281" quotePrefix="1" applyFont="1" applyFill="1" applyBorder="1" applyAlignment="1" applyProtection="1">
      <alignment horizontal="center" vertical="center"/>
    </xf>
    <xf numFmtId="0" fontId="90" fillId="0" borderId="49" xfId="281" quotePrefix="1" applyFont="1" applyFill="1" applyBorder="1" applyAlignment="1" applyProtection="1">
      <alignment horizontal="center" vertical="center"/>
    </xf>
    <xf numFmtId="0" fontId="90" fillId="0" borderId="13" xfId="281" quotePrefix="1" applyFont="1" applyFill="1" applyBorder="1" applyAlignment="1" applyProtection="1">
      <alignment horizontal="center" vertical="center"/>
      <protection locked="0"/>
    </xf>
    <xf numFmtId="0" fontId="90" fillId="0" borderId="48" xfId="281" quotePrefix="1" applyFont="1" applyFill="1" applyBorder="1" applyAlignment="1" applyProtection="1">
      <alignment horizontal="center" vertical="center"/>
      <protection locked="0"/>
    </xf>
    <xf numFmtId="0" fontId="108" fillId="0" borderId="13" xfId="281" applyFont="1" applyFill="1" applyBorder="1" applyAlignment="1" applyProtection="1">
      <alignment horizontal="center" vertical="center"/>
      <protection locked="0"/>
    </xf>
    <xf numFmtId="0" fontId="108" fillId="0" borderId="13" xfId="281" quotePrefix="1" applyFont="1" applyFill="1" applyBorder="1" applyAlignment="1" applyProtection="1">
      <alignment horizontal="center" vertical="center"/>
      <protection locked="0"/>
    </xf>
    <xf numFmtId="0" fontId="108" fillId="0" borderId="48" xfId="281" quotePrefix="1" applyFont="1" applyFill="1" applyBorder="1" applyAlignment="1" applyProtection="1">
      <alignment horizontal="center" vertical="center"/>
      <protection locked="0"/>
    </xf>
    <xf numFmtId="2" fontId="90" fillId="0" borderId="10" xfId="281" quotePrefix="1" applyNumberFormat="1" applyFont="1" applyFill="1" applyBorder="1" applyAlignment="1" applyProtection="1">
      <alignment horizontal="center" vertical="center"/>
      <protection locked="0"/>
    </xf>
    <xf numFmtId="0" fontId="90" fillId="0" borderId="10" xfId="281" quotePrefix="1" applyFont="1" applyFill="1" applyBorder="1" applyAlignment="1" applyProtection="1">
      <alignment horizontal="center" vertical="center"/>
      <protection locked="0"/>
    </xf>
    <xf numFmtId="0" fontId="90" fillId="0" borderId="61" xfId="281" quotePrefix="1" applyFont="1" applyFill="1" applyBorder="1" applyAlignment="1" applyProtection="1">
      <alignment horizontal="center" vertical="center"/>
      <protection locked="0"/>
    </xf>
    <xf numFmtId="0" fontId="90" fillId="0" borderId="58" xfId="281" quotePrefix="1" applyFont="1" applyFill="1" applyBorder="1" applyAlignment="1" applyProtection="1">
      <alignment horizontal="left" vertical="center"/>
    </xf>
    <xf numFmtId="0" fontId="90" fillId="0" borderId="58" xfId="281" quotePrefix="1" applyFont="1" applyFill="1" applyBorder="1" applyAlignment="1" applyProtection="1">
      <alignment horizontal="center" vertical="center"/>
      <protection locked="0"/>
    </xf>
    <xf numFmtId="0" fontId="90" fillId="0" borderId="59" xfId="281" quotePrefix="1" applyFont="1" applyFill="1" applyBorder="1" applyAlignment="1" applyProtection="1">
      <alignment horizontal="center" vertical="center"/>
      <protection locked="0"/>
    </xf>
    <xf numFmtId="0" fontId="90" fillId="0" borderId="3" xfId="281" quotePrefix="1" applyFont="1" applyFill="1" applyBorder="1" applyAlignment="1" applyProtection="1">
      <alignment horizontal="left" vertical="center"/>
    </xf>
    <xf numFmtId="0" fontId="90" fillId="0" borderId="102" xfId="281" applyFont="1" applyFill="1" applyBorder="1" applyAlignment="1" applyProtection="1">
      <alignment horizontal="center" vertical="center"/>
    </xf>
    <xf numFmtId="0" fontId="90" fillId="0" borderId="89" xfId="281" applyFont="1" applyFill="1" applyBorder="1" applyAlignment="1" applyProtection="1">
      <alignment horizontal="center" vertical="center"/>
    </xf>
    <xf numFmtId="0" fontId="90" fillId="0" borderId="46" xfId="281" applyFont="1" applyFill="1" applyBorder="1" applyAlignment="1" applyProtection="1">
      <alignment horizontal="center" vertical="center"/>
    </xf>
    <xf numFmtId="0" fontId="90" fillId="0" borderId="3" xfId="281" quotePrefix="1" applyFont="1" applyFill="1" applyBorder="1" applyAlignment="1" applyProtection="1">
      <alignment horizontal="left" vertical="center" wrapText="1"/>
    </xf>
    <xf numFmtId="0" fontId="89" fillId="0" borderId="60" xfId="281" quotePrefix="1" applyFont="1" applyBorder="1" applyAlignment="1" applyProtection="1">
      <alignment horizontal="left" vertical="center"/>
    </xf>
    <xf numFmtId="0" fontId="90" fillId="0" borderId="63" xfId="281" applyFont="1" applyFill="1" applyBorder="1" applyAlignment="1" applyProtection="1">
      <alignment horizontal="center" vertical="center"/>
      <protection locked="0"/>
    </xf>
    <xf numFmtId="0" fontId="90" fillId="0" borderId="60" xfId="281" applyFont="1" applyFill="1" applyBorder="1" applyAlignment="1" applyProtection="1">
      <alignment horizontal="center" vertical="center"/>
      <protection locked="0"/>
    </xf>
    <xf numFmtId="0" fontId="90" fillId="0" borderId="65" xfId="281" applyFont="1" applyFill="1" applyBorder="1" applyAlignment="1" applyProtection="1">
      <alignment horizontal="center" vertical="center"/>
      <protection locked="0"/>
    </xf>
    <xf numFmtId="0" fontId="90" fillId="0" borderId="64" xfId="281" applyFont="1" applyBorder="1" applyAlignment="1" applyProtection="1">
      <alignment horizontal="center" vertical="center"/>
    </xf>
    <xf numFmtId="0" fontId="90" fillId="0" borderId="3" xfId="281" applyFont="1" applyBorder="1" applyAlignment="1" applyProtection="1">
      <alignment horizontal="center" vertical="center"/>
    </xf>
    <xf numFmtId="0" fontId="90" fillId="0" borderId="49" xfId="281" applyFont="1" applyBorder="1" applyAlignment="1" applyProtection="1">
      <alignment horizontal="center" vertical="center"/>
    </xf>
    <xf numFmtId="0" fontId="90" fillId="0" borderId="3" xfId="281" applyFont="1" applyBorder="1" applyAlignment="1" applyProtection="1">
      <alignment horizontal="center" vertical="center"/>
      <protection locked="0"/>
    </xf>
    <xf numFmtId="0" fontId="90" fillId="0" borderId="49" xfId="281" applyFont="1" applyBorder="1" applyAlignment="1" applyProtection="1">
      <alignment horizontal="center" vertical="center"/>
      <protection locked="0"/>
    </xf>
    <xf numFmtId="0" fontId="90" fillId="0" borderId="16" xfId="281" applyFont="1" applyBorder="1" applyAlignment="1" applyProtection="1">
      <alignment horizontal="center" vertical="center"/>
      <protection locked="0"/>
    </xf>
    <xf numFmtId="0" fontId="90" fillId="0" borderId="40" xfId="281" applyFont="1" applyBorder="1" applyAlignment="1" applyProtection="1">
      <alignment horizontal="center" vertical="center"/>
      <protection locked="0"/>
    </xf>
    <xf numFmtId="0" fontId="90" fillId="0" borderId="64" xfId="281" applyFont="1" applyBorder="1" applyAlignment="1">
      <alignment horizontal="center" vertical="center"/>
    </xf>
    <xf numFmtId="0" fontId="90" fillId="0" borderId="3" xfId="281" applyFont="1" applyBorder="1" applyAlignment="1">
      <alignment horizontal="center" vertical="center"/>
    </xf>
    <xf numFmtId="0" fontId="90" fillId="0" borderId="49" xfId="281" applyFont="1" applyBorder="1" applyAlignment="1">
      <alignment horizontal="center" vertical="center"/>
    </xf>
    <xf numFmtId="0" fontId="90" fillId="0" borderId="60" xfId="281" applyFont="1" applyBorder="1" applyAlignment="1" applyProtection="1">
      <alignment horizontal="left" vertical="center" wrapText="1"/>
    </xf>
    <xf numFmtId="0" fontId="90" fillId="0" borderId="65" xfId="281" applyFont="1" applyBorder="1" applyAlignment="1" applyProtection="1">
      <alignment horizontal="left" vertical="center" wrapText="1"/>
    </xf>
    <xf numFmtId="0" fontId="90" fillId="0" borderId="49" xfId="281" applyFont="1" applyBorder="1" applyAlignment="1" applyProtection="1">
      <alignment horizontal="left" vertical="center" wrapText="1"/>
    </xf>
    <xf numFmtId="0" fontId="90" fillId="0" borderId="42" xfId="281" applyFont="1" applyBorder="1" applyAlignment="1">
      <alignment horizontal="center" vertical="center"/>
    </xf>
    <xf numFmtId="0" fontId="90" fillId="0" borderId="13" xfId="281" applyFont="1" applyBorder="1" applyAlignment="1">
      <alignment horizontal="center" vertical="center"/>
    </xf>
    <xf numFmtId="0" fontId="90" fillId="0" borderId="48" xfId="281" applyFont="1" applyBorder="1" applyAlignment="1">
      <alignment horizontal="center" vertical="center"/>
    </xf>
    <xf numFmtId="0" fontId="90" fillId="0" borderId="60" xfId="281" applyFont="1" applyBorder="1" applyAlignment="1" applyProtection="1">
      <alignment horizontal="center" vertical="center"/>
      <protection locked="0"/>
    </xf>
    <xf numFmtId="0" fontId="90" fillId="0" borderId="65" xfId="281" applyFont="1" applyBorder="1" applyAlignment="1" applyProtection="1">
      <alignment horizontal="center" vertical="center"/>
      <protection locked="0"/>
    </xf>
    <xf numFmtId="0" fontId="4" fillId="0" borderId="1" xfId="281" applyFont="1" applyFill="1" applyBorder="1" applyAlignment="1">
      <alignment horizontal="left"/>
    </xf>
    <xf numFmtId="0" fontId="4" fillId="0" borderId="80" xfId="281" applyFont="1" applyFill="1" applyBorder="1" applyAlignment="1">
      <alignment horizontal="left"/>
    </xf>
    <xf numFmtId="0" fontId="4" fillId="0" borderId="78" xfId="281" applyFont="1" applyBorder="1" applyAlignment="1" applyProtection="1">
      <alignment horizontal="left"/>
    </xf>
    <xf numFmtId="0" fontId="4" fillId="0" borderId="1" xfId="281" applyFont="1" applyBorder="1" applyAlignment="1" applyProtection="1">
      <alignment horizontal="left"/>
    </xf>
    <xf numFmtId="0" fontId="4" fillId="0" borderId="80" xfId="281" applyFont="1" applyBorder="1" applyAlignment="1" applyProtection="1">
      <alignment horizontal="left"/>
    </xf>
    <xf numFmtId="0" fontId="98" fillId="0" borderId="58" xfId="281" applyFont="1" applyFill="1" applyBorder="1" applyAlignment="1">
      <alignment horizontal="left"/>
    </xf>
    <xf numFmtId="0" fontId="98" fillId="0" borderId="59" xfId="281" applyFont="1" applyFill="1" applyBorder="1" applyAlignment="1">
      <alignment horizontal="left"/>
    </xf>
    <xf numFmtId="0" fontId="89" fillId="0" borderId="39" xfId="281" quotePrefix="1" applyFont="1" applyBorder="1" applyAlignment="1" applyProtection="1">
      <alignment horizontal="left" vertical="center"/>
    </xf>
    <xf numFmtId="0" fontId="89" fillId="0" borderId="16" xfId="281" quotePrefix="1" applyFont="1" applyBorder="1" applyAlignment="1" applyProtection="1">
      <alignment horizontal="left" vertical="center"/>
    </xf>
    <xf numFmtId="0" fontId="89" fillId="0" borderId="40" xfId="281" quotePrefix="1" applyFont="1" applyBorder="1" applyAlignment="1" applyProtection="1">
      <alignment horizontal="left" vertical="center"/>
    </xf>
    <xf numFmtId="0" fontId="90" fillId="0" borderId="58" xfId="281" applyFont="1" applyBorder="1" applyAlignment="1" applyProtection="1">
      <alignment horizontal="left" vertical="center" wrapText="1"/>
    </xf>
    <xf numFmtId="0" fontId="90" fillId="0" borderId="59" xfId="281" applyFont="1" applyBorder="1" applyAlignment="1" applyProtection="1">
      <alignment horizontal="left" vertical="center" wrapText="1"/>
    </xf>
    <xf numFmtId="0" fontId="90" fillId="0" borderId="16" xfId="281" applyFont="1" applyBorder="1" applyAlignment="1">
      <alignment horizontal="left" vertical="center"/>
    </xf>
    <xf numFmtId="0" fontId="90" fillId="0" borderId="40" xfId="281" applyFont="1" applyBorder="1" applyAlignment="1">
      <alignment horizontal="left" vertical="center"/>
    </xf>
    <xf numFmtId="0" fontId="89" fillId="0" borderId="31" xfId="281" quotePrefix="1" applyFont="1" applyBorder="1" applyAlignment="1" applyProtection="1">
      <alignment horizontal="left" vertical="center"/>
    </xf>
    <xf numFmtId="0" fontId="89" fillId="0" borderId="32" xfId="281" quotePrefix="1" applyFont="1" applyBorder="1" applyAlignment="1" applyProtection="1">
      <alignment horizontal="left" vertical="center"/>
    </xf>
    <xf numFmtId="0" fontId="89" fillId="0" borderId="35" xfId="281" quotePrefix="1" applyFont="1" applyBorder="1" applyAlignment="1" applyProtection="1">
      <alignment horizontal="left" vertical="center"/>
    </xf>
    <xf numFmtId="0" fontId="4" fillId="0" borderId="60" xfId="281" applyFont="1" applyFill="1" applyBorder="1" applyAlignment="1">
      <alignment horizontal="left"/>
    </xf>
    <xf numFmtId="0" fontId="4" fillId="0" borderId="70" xfId="281" applyFont="1" applyFill="1" applyBorder="1" applyAlignment="1">
      <alignment horizontal="left"/>
    </xf>
    <xf numFmtId="0" fontId="4" fillId="0" borderId="69" xfId="281" quotePrefix="1" applyFont="1" applyBorder="1" applyAlignment="1" applyProtection="1">
      <alignment horizontal="left" vertical="center"/>
    </xf>
    <xf numFmtId="0" fontId="4" fillId="0" borderId="60" xfId="281" quotePrefix="1" applyFont="1" applyBorder="1" applyAlignment="1" applyProtection="1">
      <alignment horizontal="left" vertical="center"/>
    </xf>
    <xf numFmtId="0" fontId="4" fillId="0" borderId="70" xfId="281" quotePrefix="1" applyFont="1" applyBorder="1" applyAlignment="1" applyProtection="1">
      <alignment horizontal="left" vertical="center"/>
    </xf>
    <xf numFmtId="0" fontId="88" fillId="0" borderId="6" xfId="281" applyFont="1" applyFill="1" applyBorder="1" applyAlignment="1" applyProtection="1">
      <alignment horizontal="center" wrapText="1"/>
    </xf>
    <xf numFmtId="0" fontId="88" fillId="0" borderId="3" xfId="281" applyFont="1" applyFill="1" applyBorder="1" applyAlignment="1" applyProtection="1">
      <alignment horizontal="center" wrapText="1"/>
    </xf>
    <xf numFmtId="0" fontId="88" fillId="0" borderId="15" xfId="281" applyFont="1" applyFill="1" applyBorder="1" applyAlignment="1" applyProtection="1">
      <alignment horizontal="center" wrapText="1"/>
    </xf>
    <xf numFmtId="0" fontId="83" fillId="0" borderId="36" xfId="281" applyBorder="1" applyAlignment="1" applyProtection="1">
      <alignment horizontal="center" vertical="center" textRotation="90"/>
    </xf>
    <xf numFmtId="0" fontId="83" fillId="0" borderId="37" xfId="281" applyBorder="1" applyAlignment="1" applyProtection="1">
      <alignment horizontal="center" vertical="center" textRotation="90"/>
    </xf>
    <xf numFmtId="0" fontId="83" fillId="0" borderId="41" xfId="281" applyBorder="1" applyAlignment="1" applyProtection="1">
      <alignment horizontal="center" vertical="center" textRotation="90"/>
    </xf>
    <xf numFmtId="0" fontId="89" fillId="0" borderId="0" xfId="281" quotePrefix="1" applyFont="1" applyFill="1" applyBorder="1" applyAlignment="1" applyProtection="1">
      <alignment horizontal="center" vertical="center"/>
    </xf>
    <xf numFmtId="0" fontId="89" fillId="0" borderId="7" xfId="281" quotePrefix="1" applyFont="1" applyFill="1" applyBorder="1" applyAlignment="1" applyProtection="1">
      <alignment horizontal="center" vertical="center"/>
    </xf>
    <xf numFmtId="0" fontId="90" fillId="0" borderId="65" xfId="281" applyFont="1" applyFill="1" applyBorder="1" applyAlignment="1" applyProtection="1">
      <alignment horizontal="left" vertical="center"/>
    </xf>
    <xf numFmtId="0" fontId="90" fillId="0" borderId="34" xfId="281" applyFont="1" applyFill="1" applyBorder="1" applyAlignment="1" applyProtection="1">
      <alignment horizontal="left" vertical="center"/>
    </xf>
    <xf numFmtId="1" fontId="89" fillId="0" borderId="0" xfId="281" applyNumberFormat="1" applyFont="1" applyAlignment="1">
      <alignment horizontal="center" wrapText="1"/>
    </xf>
    <xf numFmtId="0" fontId="89" fillId="0" borderId="0" xfId="281" applyFont="1" applyAlignment="1">
      <alignment horizontal="center" wrapText="1"/>
    </xf>
    <xf numFmtId="0" fontId="89" fillId="0" borderId="7" xfId="281" applyFont="1" applyBorder="1" applyAlignment="1">
      <alignment horizontal="center" wrapText="1"/>
    </xf>
    <xf numFmtId="0" fontId="89" fillId="0" borderId="1" xfId="281" applyFont="1" applyBorder="1" applyAlignment="1">
      <alignment horizontal="center" wrapText="1"/>
    </xf>
    <xf numFmtId="0" fontId="89" fillId="0" borderId="79" xfId="281" applyFont="1" applyBorder="1" applyAlignment="1">
      <alignment horizontal="center" wrapText="1"/>
    </xf>
    <xf numFmtId="0" fontId="90" fillId="0" borderId="91" xfId="281" applyFont="1" applyBorder="1" applyAlignment="1" applyProtection="1">
      <alignment horizontal="center" vertical="center"/>
    </xf>
    <xf numFmtId="0" fontId="90" fillId="0" borderId="77" xfId="281" applyFont="1" applyBorder="1" applyAlignment="1" applyProtection="1">
      <alignment horizontal="center" vertical="center"/>
      <protection locked="0"/>
    </xf>
    <xf numFmtId="0" fontId="90" fillId="0" borderId="92" xfId="281" applyFont="1" applyBorder="1" applyAlignment="1" applyProtection="1">
      <alignment horizontal="center" vertical="center"/>
      <protection locked="0"/>
    </xf>
    <xf numFmtId="0" fontId="90" fillId="0" borderId="32" xfId="281" applyFont="1" applyFill="1" applyBorder="1" applyAlignment="1" applyProtection="1">
      <alignment horizontal="left" vertical="center"/>
    </xf>
    <xf numFmtId="0" fontId="90" fillId="0" borderId="91" xfId="281" applyFont="1" applyBorder="1" applyAlignment="1" applyProtection="1">
      <alignment horizontal="center" vertical="center"/>
      <protection locked="0"/>
    </xf>
    <xf numFmtId="0" fontId="90" fillId="0" borderId="10" xfId="281" applyFont="1" applyFill="1" applyBorder="1" applyAlignment="1" applyProtection="1">
      <alignment horizontal="left" vertical="center"/>
    </xf>
    <xf numFmtId="0" fontId="90" fillId="0" borderId="63" xfId="281" quotePrefix="1" applyFont="1" applyFill="1" applyBorder="1" applyAlignment="1" applyProtection="1">
      <alignment horizontal="center" vertical="center"/>
    </xf>
    <xf numFmtId="0" fontId="90" fillId="0" borderId="60" xfId="281" quotePrefix="1" applyFont="1" applyFill="1" applyBorder="1" applyAlignment="1" applyProtection="1">
      <alignment horizontal="center" vertical="center"/>
    </xf>
    <xf numFmtId="0" fontId="90" fillId="0" borderId="65" xfId="281" quotePrefix="1" applyFont="1" applyFill="1" applyBorder="1" applyAlignment="1" applyProtection="1">
      <alignment horizontal="center" vertical="center"/>
    </xf>
    <xf numFmtId="0" fontId="90" fillId="0" borderId="94" xfId="281" applyFont="1" applyFill="1" applyBorder="1" applyAlignment="1" applyProtection="1">
      <alignment horizontal="center" vertical="center"/>
    </xf>
    <xf numFmtId="0" fontId="90" fillId="0" borderId="58" xfId="281" applyFont="1" applyFill="1" applyBorder="1" applyAlignment="1" applyProtection="1">
      <alignment horizontal="center" vertical="center"/>
    </xf>
    <xf numFmtId="0" fontId="90" fillId="0" borderId="59" xfId="281" applyFont="1" applyFill="1" applyBorder="1" applyAlignment="1" applyProtection="1">
      <alignment horizontal="center" vertical="center"/>
    </xf>
    <xf numFmtId="0" fontId="89" fillId="26" borderId="5" xfId="281" applyFont="1" applyFill="1" applyBorder="1" applyAlignment="1" applyProtection="1">
      <alignment horizontal="center" vertical="center"/>
    </xf>
    <xf numFmtId="0" fontId="89" fillId="26" borderId="34" xfId="281" quotePrefix="1" applyFont="1" applyFill="1" applyBorder="1" applyAlignment="1" applyProtection="1">
      <alignment horizontal="center" vertical="center"/>
    </xf>
    <xf numFmtId="0" fontId="89" fillId="26" borderId="79" xfId="281" quotePrefix="1" applyFont="1" applyFill="1" applyBorder="1" applyAlignment="1" applyProtection="1">
      <alignment horizontal="center" vertical="center"/>
    </xf>
    <xf numFmtId="0" fontId="90" fillId="0" borderId="3" xfId="281" applyFont="1" applyFill="1" applyBorder="1" applyAlignment="1" applyProtection="1">
      <alignment horizontal="left"/>
    </xf>
    <xf numFmtId="0" fontId="90" fillId="0" borderId="13" xfId="281" applyFont="1" applyFill="1" applyBorder="1" applyAlignment="1" applyProtection="1">
      <alignment horizontal="left" vertical="center"/>
      <protection locked="0"/>
    </xf>
    <xf numFmtId="0" fontId="90" fillId="0" borderId="48" xfId="281" applyFont="1" applyFill="1" applyBorder="1" applyAlignment="1" applyProtection="1">
      <alignment horizontal="left" vertical="center"/>
      <protection locked="0"/>
    </xf>
    <xf numFmtId="0" fontId="90" fillId="0" borderId="58" xfId="281" applyFont="1" applyFill="1" applyBorder="1" applyAlignment="1" applyProtection="1">
      <alignment horizontal="left" vertical="center"/>
    </xf>
    <xf numFmtId="0" fontId="90" fillId="0" borderId="58" xfId="281" applyFont="1" applyFill="1" applyBorder="1" applyAlignment="1" applyProtection="1">
      <alignment horizontal="center" vertical="center"/>
      <protection locked="0"/>
    </xf>
    <xf numFmtId="0" fontId="90" fillId="0" borderId="59" xfId="281" applyFont="1" applyFill="1" applyBorder="1" applyAlignment="1" applyProtection="1">
      <alignment horizontal="center" vertical="center"/>
      <protection locked="0"/>
    </xf>
    <xf numFmtId="0" fontId="90" fillId="0" borderId="60" xfId="281" quotePrefix="1" applyFont="1" applyFill="1" applyBorder="1" applyAlignment="1" applyProtection="1">
      <alignment horizontal="left" vertical="center"/>
    </xf>
    <xf numFmtId="0" fontId="90" fillId="0" borderId="49" xfId="281" quotePrefix="1" applyFont="1" applyFill="1" applyBorder="1" applyAlignment="1" applyProtection="1">
      <alignment horizontal="left" vertical="center"/>
    </xf>
    <xf numFmtId="0" fontId="90" fillId="26" borderId="58" xfId="281" applyFont="1" applyFill="1" applyBorder="1" applyAlignment="1" applyProtection="1">
      <alignment horizontal="center" vertical="center"/>
    </xf>
    <xf numFmtId="0" fontId="90" fillId="26" borderId="59" xfId="281" applyFont="1" applyFill="1" applyBorder="1" applyAlignment="1" applyProtection="1">
      <alignment horizontal="center" vertical="center"/>
    </xf>
    <xf numFmtId="0" fontId="90" fillId="26" borderId="13" xfId="281" applyFont="1" applyFill="1" applyBorder="1" applyAlignment="1" applyProtection="1">
      <alignment horizontal="center" vertical="center"/>
    </xf>
    <xf numFmtId="0" fontId="90" fillId="26" borderId="48" xfId="281" applyFont="1" applyFill="1" applyBorder="1" applyAlignment="1" applyProtection="1">
      <alignment horizontal="center" vertical="center"/>
    </xf>
    <xf numFmtId="0" fontId="90" fillId="26" borderId="3" xfId="281" applyFont="1" applyFill="1" applyBorder="1" applyAlignment="1" applyProtection="1">
      <alignment horizontal="center" vertical="center"/>
    </xf>
    <xf numFmtId="0" fontId="90" fillId="26" borderId="49" xfId="281" applyFont="1" applyFill="1" applyBorder="1" applyAlignment="1" applyProtection="1">
      <alignment horizontal="center" vertical="center"/>
    </xf>
    <xf numFmtId="189" fontId="89" fillId="26" borderId="3" xfId="281" applyNumberFormat="1" applyFont="1" applyFill="1" applyBorder="1" applyAlignment="1" applyProtection="1">
      <alignment horizontal="center" vertical="center"/>
    </xf>
    <xf numFmtId="189" fontId="89" fillId="26" borderId="49" xfId="281" applyNumberFormat="1" applyFont="1" applyFill="1" applyBorder="1" applyAlignment="1" applyProtection="1">
      <alignment horizontal="center" vertical="center"/>
    </xf>
    <xf numFmtId="189" fontId="90" fillId="0" borderId="64" xfId="281" applyNumberFormat="1" applyFont="1" applyBorder="1" applyAlignment="1" applyProtection="1">
      <alignment horizontal="center" vertical="center"/>
    </xf>
    <xf numFmtId="189" fontId="90" fillId="0" borderId="3" xfId="281" applyNumberFormat="1" applyFont="1" applyBorder="1" applyAlignment="1" applyProtection="1">
      <alignment horizontal="center" vertical="center"/>
    </xf>
    <xf numFmtId="189" fontId="90" fillId="0" borderId="49" xfId="281" applyNumberFormat="1" applyFont="1" applyBorder="1" applyAlignment="1" applyProtection="1">
      <alignment horizontal="center" vertical="center"/>
    </xf>
    <xf numFmtId="189" fontId="90" fillId="0" borderId="3" xfId="281" applyNumberFormat="1" applyFont="1" applyBorder="1" applyAlignment="1" applyProtection="1">
      <alignment horizontal="center" vertical="center"/>
      <protection locked="0"/>
    </xf>
    <xf numFmtId="189" fontId="90" fillId="0" borderId="49" xfId="281" applyNumberFormat="1" applyFont="1" applyBorder="1" applyAlignment="1" applyProtection="1">
      <alignment horizontal="center" vertical="center"/>
      <protection locked="0"/>
    </xf>
    <xf numFmtId="0" fontId="90" fillId="0" borderId="96" xfId="281" applyFont="1" applyBorder="1" applyAlignment="1" applyProtection="1">
      <alignment horizontal="center" vertical="center"/>
    </xf>
    <xf numFmtId="0" fontId="90" fillId="0" borderId="10" xfId="281" applyFont="1" applyBorder="1" applyAlignment="1" applyProtection="1">
      <alignment horizontal="center" vertical="center"/>
    </xf>
    <xf numFmtId="0" fontId="90" fillId="0" borderId="61" xfId="281" applyFont="1" applyBorder="1" applyAlignment="1" applyProtection="1">
      <alignment horizontal="center" vertical="center"/>
    </xf>
    <xf numFmtId="0" fontId="90" fillId="0" borderId="94" xfId="281" applyFont="1" applyBorder="1" applyAlignment="1" applyProtection="1">
      <alignment horizontal="center" vertical="center"/>
      <protection locked="0"/>
    </xf>
    <xf numFmtId="0" fontId="90" fillId="0" borderId="58" xfId="281" applyFont="1" applyBorder="1" applyAlignment="1" applyProtection="1">
      <alignment horizontal="center" vertical="center"/>
      <protection locked="0"/>
    </xf>
    <xf numFmtId="0" fontId="90" fillId="0" borderId="59" xfId="281" applyFont="1" applyBorder="1" applyAlignment="1" applyProtection="1">
      <alignment horizontal="center" vertical="center"/>
      <protection locked="0"/>
    </xf>
    <xf numFmtId="1" fontId="90" fillId="0" borderId="3" xfId="281" applyNumberFormat="1" applyFont="1" applyBorder="1" applyAlignment="1" applyProtection="1">
      <alignment horizontal="center" vertical="center"/>
      <protection locked="0"/>
    </xf>
    <xf numFmtId="1" fontId="90" fillId="0" borderId="49" xfId="281" applyNumberFormat="1" applyFont="1" applyBorder="1" applyAlignment="1" applyProtection="1">
      <alignment horizontal="center" vertical="center"/>
      <protection locked="0"/>
    </xf>
    <xf numFmtId="0" fontId="90" fillId="0" borderId="77" xfId="281" applyFont="1" applyBorder="1" applyAlignment="1" applyProtection="1">
      <alignment horizontal="center" vertical="center"/>
    </xf>
    <xf numFmtId="0" fontId="90" fillId="0" borderId="10" xfId="281" applyFont="1" applyFill="1" applyBorder="1" applyAlignment="1" applyProtection="1">
      <alignment horizontal="center" vertical="center"/>
      <protection locked="0"/>
    </xf>
    <xf numFmtId="0" fontId="90" fillId="0" borderId="61" xfId="281" applyFont="1" applyFill="1" applyBorder="1" applyAlignment="1" applyProtection="1">
      <alignment horizontal="center" vertical="center"/>
      <protection locked="0"/>
    </xf>
    <xf numFmtId="0" fontId="90" fillId="0" borderId="63" xfId="281" applyFont="1" applyFill="1" applyBorder="1" applyAlignment="1" applyProtection="1">
      <alignment horizontal="center" vertical="center"/>
    </xf>
    <xf numFmtId="0" fontId="89" fillId="26" borderId="60" xfId="281" applyFont="1" applyFill="1" applyBorder="1" applyAlignment="1" applyProtection="1">
      <alignment horizontal="center" vertical="center"/>
    </xf>
    <xf numFmtId="0" fontId="89" fillId="26" borderId="65" xfId="281" applyFont="1" applyFill="1" applyBorder="1" applyAlignment="1" applyProtection="1">
      <alignment horizontal="center" vertical="center"/>
    </xf>
    <xf numFmtId="0" fontId="90" fillId="0" borderId="13" xfId="281" applyFont="1" applyBorder="1" applyAlignment="1" applyProtection="1">
      <alignment horizontal="center" vertical="center"/>
      <protection locked="0"/>
    </xf>
    <xf numFmtId="0" fontId="90" fillId="0" borderId="48" xfId="281" applyFont="1" applyBorder="1" applyAlignment="1" applyProtection="1">
      <alignment horizontal="center" vertical="center"/>
      <protection locked="0"/>
    </xf>
    <xf numFmtId="0" fontId="90" fillId="0" borderId="42" xfId="281" applyFont="1" applyBorder="1" applyAlignment="1" applyProtection="1">
      <alignment horizontal="center" vertical="center"/>
      <protection locked="0"/>
    </xf>
    <xf numFmtId="0" fontId="89" fillId="26" borderId="3" xfId="281" applyFont="1" applyFill="1" applyBorder="1" applyAlignment="1" applyProtection="1">
      <alignment horizontal="center" vertical="center"/>
    </xf>
    <xf numFmtId="0" fontId="89" fillId="26" borderId="49" xfId="281" applyFont="1" applyFill="1" applyBorder="1" applyAlignment="1" applyProtection="1">
      <alignment horizontal="center" vertical="center"/>
    </xf>
    <xf numFmtId="0" fontId="90" fillId="0" borderId="10" xfId="281" applyFont="1" applyBorder="1" applyAlignment="1" applyProtection="1">
      <alignment horizontal="left" vertical="center"/>
    </xf>
    <xf numFmtId="0" fontId="90" fillId="0" borderId="10" xfId="281" applyFont="1" applyBorder="1" applyAlignment="1" applyProtection="1">
      <alignment horizontal="center" vertical="center"/>
      <protection locked="0"/>
    </xf>
    <xf numFmtId="0" fontId="90" fillId="0" borderId="61" xfId="281" applyFont="1" applyBorder="1" applyAlignment="1" applyProtection="1">
      <alignment horizontal="center" vertical="center"/>
      <protection locked="0"/>
    </xf>
    <xf numFmtId="0" fontId="90" fillId="0" borderId="64" xfId="281" applyFont="1" applyBorder="1" applyAlignment="1" applyProtection="1">
      <alignment horizontal="center" vertical="center"/>
      <protection locked="0"/>
    </xf>
    <xf numFmtId="0" fontId="4" fillId="0" borderId="60" xfId="281" applyFont="1" applyFill="1" applyBorder="1" applyAlignment="1" applyProtection="1">
      <alignment horizontal="left"/>
    </xf>
    <xf numFmtId="0" fontId="88" fillId="0" borderId="69" xfId="281" applyFont="1" applyFill="1" applyBorder="1" applyAlignment="1" applyProtection="1">
      <alignment horizontal="left" wrapText="1"/>
    </xf>
    <xf numFmtId="0" fontId="88" fillId="0" borderId="60" xfId="281" applyFont="1" applyFill="1" applyBorder="1" applyAlignment="1" applyProtection="1">
      <alignment horizontal="left" wrapText="1"/>
    </xf>
    <xf numFmtId="0" fontId="88" fillId="0" borderId="65" xfId="281" applyFont="1" applyFill="1" applyBorder="1" applyAlignment="1" applyProtection="1">
      <alignment horizontal="left" wrapText="1"/>
    </xf>
    <xf numFmtId="0" fontId="85" fillId="0" borderId="58" xfId="281" applyFont="1" applyFill="1" applyBorder="1" applyAlignment="1" applyProtection="1">
      <alignment horizontal="left"/>
    </xf>
    <xf numFmtId="0" fontId="4" fillId="0" borderId="58" xfId="281" applyFont="1" applyBorder="1" applyAlignment="1" applyProtection="1">
      <alignment horizontal="left"/>
    </xf>
    <xf numFmtId="0" fontId="98" fillId="0" borderId="76" xfId="281" applyFont="1" applyFill="1" applyBorder="1" applyAlignment="1" applyProtection="1">
      <alignment horizontal="left"/>
    </xf>
    <xf numFmtId="0" fontId="98" fillId="0" borderId="58" xfId="281" applyFont="1" applyFill="1" applyBorder="1" applyAlignment="1" applyProtection="1">
      <alignment horizontal="left"/>
    </xf>
    <xf numFmtId="0" fontId="98" fillId="0" borderId="59" xfId="281" applyFont="1" applyFill="1" applyBorder="1" applyAlignment="1" applyProtection="1">
      <alignment horizontal="left"/>
    </xf>
    <xf numFmtId="0" fontId="90" fillId="0" borderId="3" xfId="281" quotePrefix="1" applyFont="1" applyBorder="1" applyAlignment="1" applyProtection="1">
      <alignment horizontal="center" vertical="center"/>
      <protection locked="0"/>
    </xf>
    <xf numFmtId="0" fontId="90" fillId="0" borderId="49" xfId="281" quotePrefix="1" applyFont="1" applyBorder="1" applyAlignment="1" applyProtection="1">
      <alignment horizontal="center" vertical="center"/>
      <protection locked="0"/>
    </xf>
    <xf numFmtId="0" fontId="90" fillId="0" borderId="50" xfId="281" applyFont="1" applyBorder="1" applyAlignment="1" applyProtection="1">
      <alignment horizontal="center" vertical="center"/>
      <protection locked="0"/>
    </xf>
    <xf numFmtId="0" fontId="90" fillId="0" borderId="58" xfId="281" applyFont="1" applyBorder="1" applyAlignment="1" applyProtection="1">
      <alignment horizontal="center" vertical="center"/>
    </xf>
    <xf numFmtId="0" fontId="90" fillId="0" borderId="59" xfId="281" applyFont="1" applyBorder="1" applyAlignment="1" applyProtection="1">
      <alignment horizontal="center" vertical="center"/>
    </xf>
    <xf numFmtId="0" fontId="90" fillId="0" borderId="94" xfId="281" applyFont="1" applyBorder="1" applyAlignment="1" applyProtection="1">
      <alignment horizontal="center" vertical="center"/>
    </xf>
  </cellXfs>
  <cellStyles count="282">
    <cellStyle name="??" xfId="4"/>
    <cellStyle name="?? [0]" xfId="5"/>
    <cellStyle name="??&amp;O?&amp;H?_x0008_??_x0007__x0001__x0001_" xfId="6"/>
    <cellStyle name="???_??" xfId="7"/>
    <cellStyle name="??_?.????" xfId="8"/>
    <cellStyle name="20 % - Accent1" xfId="9"/>
    <cellStyle name="20 % - Accent2" xfId="10"/>
    <cellStyle name="20 % - Accent3" xfId="11"/>
    <cellStyle name="20 % - Accent4" xfId="12"/>
    <cellStyle name="20 % - Accent5" xfId="13"/>
    <cellStyle name="20 % - Accent6" xfId="14"/>
    <cellStyle name="20% - 강조색1" xfId="76"/>
    <cellStyle name="20% - 강조색2" xfId="77"/>
    <cellStyle name="20% - 강조색3" xfId="78"/>
    <cellStyle name="20% - 강조색4" xfId="79"/>
    <cellStyle name="20% - 강조색5" xfId="80"/>
    <cellStyle name="20% - 강조색6" xfId="81"/>
    <cellStyle name="40 % - Accent1" xfId="15"/>
    <cellStyle name="40 % - Accent2" xfId="16"/>
    <cellStyle name="40 % - Accent3" xfId="17"/>
    <cellStyle name="40 % - Accent4" xfId="18"/>
    <cellStyle name="40 % - Accent5" xfId="19"/>
    <cellStyle name="40 % - Accent6" xfId="20"/>
    <cellStyle name="40% - 강조색1" xfId="82"/>
    <cellStyle name="40% - 강조색2" xfId="83"/>
    <cellStyle name="40% - 강조색3" xfId="84"/>
    <cellStyle name="40% - 강조색4" xfId="85"/>
    <cellStyle name="40% - 강조색5" xfId="86"/>
    <cellStyle name="40% - 강조색6" xfId="87"/>
    <cellStyle name="60 % - Accent1" xfId="21"/>
    <cellStyle name="60 % - Accent2" xfId="22"/>
    <cellStyle name="60 % - Accent3" xfId="23"/>
    <cellStyle name="60 % - Accent4" xfId="24"/>
    <cellStyle name="60 % - Accent5" xfId="25"/>
    <cellStyle name="60 % - Accent6" xfId="26"/>
    <cellStyle name="60% - 강조색1" xfId="88"/>
    <cellStyle name="60% - 강조색2" xfId="89"/>
    <cellStyle name="60% - 강조색3" xfId="90"/>
    <cellStyle name="60% - 강조색4" xfId="91"/>
    <cellStyle name="60% - 강조색5" xfId="92"/>
    <cellStyle name="60% - 강조색6" xfId="93"/>
    <cellStyle name="ÅëÈ­ [0]_ ºñ¸ñº° ¿ùº°±â¼ú " xfId="94"/>
    <cellStyle name="AeE­ [0]_¸AAa¾×(3)" xfId="95"/>
    <cellStyle name="ÅëÈ­ [0]_INQUIRY ¿µ¾÷ÃßÁø " xfId="96"/>
    <cellStyle name="AeE­ [0]_INQUIRY ¿μ¾÷AßAø " xfId="97"/>
    <cellStyle name="ÅëÈ­_ ºñ¸ñº° ¿ùº°±â¼ú " xfId="98"/>
    <cellStyle name="AeE­_¸AAa¾×(3)" xfId="99"/>
    <cellStyle name="ÅëÈ­_INQUIRY ¿µ¾÷ÃßÁø " xfId="100"/>
    <cellStyle name="AeE­_INQUIRY ¿μ¾÷AßAø " xfId="101"/>
    <cellStyle name="Arial10" xfId="102"/>
    <cellStyle name="ÄÞ¸¶ [0]_ ºñ¸ñº° ¿ùº°±â¼ú " xfId="103"/>
    <cellStyle name="AÞ¸¶ [0]_¸AAa¾×(3)" xfId="104"/>
    <cellStyle name="ÄÞ¸¶ [0]_INQUIRY ¿µ¾÷ÃßÁø " xfId="105"/>
    <cellStyle name="AÞ¸¶ [0]_INQUIRY ¿μ¾÷AßAø " xfId="106"/>
    <cellStyle name="ÄÞ¸¶_ ºñ¸ñº° ¿ùº°±â¼ú " xfId="107"/>
    <cellStyle name="AÞ¸¶_¸AAa¾×(3)" xfId="108"/>
    <cellStyle name="ÄÞ¸¶_INQUIRY ¿µ¾÷ÃßÁø " xfId="109"/>
    <cellStyle name="AÞ¸¶_INQUIRY ¿μ¾÷AßAø " xfId="110"/>
    <cellStyle name="Avertissement" xfId="27"/>
    <cellStyle name="body" xfId="111"/>
    <cellStyle name="BodyStyle" xfId="112"/>
    <cellStyle name="C¡IA¨ª_¨¡?¡¾a3_p.mix " xfId="113"/>
    <cellStyle name="C￥AØ_¸AAa¾×(3)" xfId="114"/>
    <cellStyle name="Ç¥ÁØ_¿µ¾÷ÇöÈ² " xfId="115"/>
    <cellStyle name="C￥AØ_¿μ¾÷CoE² " xfId="116"/>
    <cellStyle name="Ç¥ÁØ_»ç¾÷ºÎº° ÃÑ°è " xfId="117"/>
    <cellStyle name="C￥AØ_≫c¾÷ºIº° AN°e " xfId="118"/>
    <cellStyle name="Ç¥ÁØ_0N-HANDLING " xfId="119"/>
    <cellStyle name="C￥AØ_5-1±¤°i " xfId="120"/>
    <cellStyle name="Ç¥ÁØ_5-1±¤°í " xfId="121"/>
    <cellStyle name="C￥AØ_Æ?±a3_p.mix " xfId="122"/>
    <cellStyle name="Ç¥ÁØ_Æ¯±â3_p.mix " xfId="123"/>
    <cellStyle name="C￥AØ_AßA¤´eA÷ " xfId="124"/>
    <cellStyle name="Ç¥ÁØ_ÃßÁ¤´ëÂ÷ " xfId="125"/>
    <cellStyle name="C￥AØ_AU±Y_1_AßA¤´eA÷ " xfId="126"/>
    <cellStyle name="Ç¥ÁØ_ÀÚ±Ý_1_ÃßÁ¤´ëÂ÷ " xfId="127"/>
    <cellStyle name="C￥AØ_AU±Y_AßA¤´eA÷ " xfId="128"/>
    <cellStyle name="Ç¥ÁØ_ÀÚ±Ý_ÃßÁ¤´ëÂ÷ " xfId="129"/>
    <cellStyle name="C￥AØ_Ay°eC￥(2¿u) " xfId="130"/>
    <cellStyle name="Ç¥ÁØ_Áý°èÇ¥(2¿ù) " xfId="131"/>
    <cellStyle name="C￥AØ_CoAo¹yAI °A¾×¿ⓒ½A " xfId="132"/>
    <cellStyle name="Ç¥ÁØ_ºÎÁøºÎ¹®(Æ¯ÆÇ) (1¿ù)_1_¹«¿ª10¿ù " xfId="133"/>
    <cellStyle name="C￥AØ_p.mix " xfId="134"/>
    <cellStyle name="Ç¥ÁØ_p.mix " xfId="135"/>
    <cellStyle name="C￥AØ_Sheet1_¿μ¾÷CoE² " xfId="136"/>
    <cellStyle name="Ç¥ÁØ_Sheet1_0N-HANDLING " xfId="137"/>
    <cellStyle name="C￥AØ_Sheet1_Ay°eC￥(2¿u) " xfId="138"/>
    <cellStyle name="Ç¥ÁØ_Sheet1_Áý°èÇ¥(2¿ù) " xfId="139"/>
    <cellStyle name="Calcul" xfId="28"/>
    <cellStyle name="category" xfId="140"/>
    <cellStyle name="Cellule liée" xfId="29"/>
    <cellStyle name="column title" xfId="30"/>
    <cellStyle name="Comma 2" xfId="31"/>
    <cellStyle name="Comma 2 2" xfId="32"/>
    <cellStyle name="Comma 3" xfId="33"/>
    <cellStyle name="comma zerodec" xfId="141"/>
    <cellStyle name="Commentaire" xfId="34"/>
    <cellStyle name="Curren?_x0012_퐀_x0017_?" xfId="142"/>
    <cellStyle name="Currency 2" xfId="215"/>
    <cellStyle name="Currency 3" xfId="216"/>
    <cellStyle name="Currency1" xfId="143"/>
    <cellStyle name="Data" xfId="35"/>
    <cellStyle name="Dollar (zero dec)" xfId="144"/>
    <cellStyle name="Dollars" xfId="36"/>
    <cellStyle name="Dollars(0)" xfId="37"/>
    <cellStyle name="Dollars_Castlatel, COVER PAGE" xfId="217"/>
    <cellStyle name="Entrée" xfId="38"/>
    <cellStyle name="Grey" xfId="145"/>
    <cellStyle name="Guidedate" xfId="218"/>
    <cellStyle name="Guideid" xfId="219"/>
    <cellStyle name="Guiderev" xfId="220"/>
    <cellStyle name="Guidetitle" xfId="221"/>
    <cellStyle name="head" xfId="146"/>
    <cellStyle name="head 1" xfId="147"/>
    <cellStyle name="head 1-1" xfId="148"/>
    <cellStyle name="HEADER" xfId="149"/>
    <cellStyle name="Header1" xfId="39"/>
    <cellStyle name="Header2" xfId="40"/>
    <cellStyle name="header3" xfId="41"/>
    <cellStyle name="Input [yellow]" xfId="150"/>
    <cellStyle name="Input Cell" xfId="42"/>
    <cellStyle name="Insatisfaisant" xfId="43"/>
    <cellStyle name="line no" xfId="44"/>
    <cellStyle name="Migliaia (0)_A4" xfId="1"/>
    <cellStyle name="Migliaia_cover" xfId="222"/>
    <cellStyle name="Milliers [0]_1-V-6000.XLS" xfId="223"/>
    <cellStyle name="Milliers_1-V-6000.XLS" xfId="224"/>
    <cellStyle name="Model" xfId="151"/>
    <cellStyle name="Monétaire [0]_1-V-6000.XLS" xfId="225"/>
    <cellStyle name="Monétaire_1-V-6000.XLS" xfId="226"/>
    <cellStyle name="MSS" xfId="152"/>
    <cellStyle name="Neutre" xfId="45"/>
    <cellStyle name="Norma`" xfId="153"/>
    <cellStyle name="Normal - Style1" xfId="154"/>
    <cellStyle name="Normal 10" xfId="227"/>
    <cellStyle name="Normal 10 2" xfId="228"/>
    <cellStyle name="Normal 11" xfId="229"/>
    <cellStyle name="Normal 12" xfId="230"/>
    <cellStyle name="Normal 13" xfId="231"/>
    <cellStyle name="Normal 13 2" xfId="232"/>
    <cellStyle name="Normal 14" xfId="233"/>
    <cellStyle name="Normal 15" xfId="234"/>
    <cellStyle name="Normal 16" xfId="235"/>
    <cellStyle name="Normal 168 2" xfId="214"/>
    <cellStyle name="Normal 17" xfId="236"/>
    <cellStyle name="Normal 18" xfId="237"/>
    <cellStyle name="Normal 19" xfId="238"/>
    <cellStyle name="Normal 2" xfId="46"/>
    <cellStyle name="Normal 2 10" xfId="239"/>
    <cellStyle name="Normal 2 11" xfId="240"/>
    <cellStyle name="Normal 2 12" xfId="241"/>
    <cellStyle name="Normal 2 2" xfId="72"/>
    <cellStyle name="Normal 2 2 2" xfId="242"/>
    <cellStyle name="Normal 2 2 2 2" xfId="243"/>
    <cellStyle name="Normal 2 2 3" xfId="244"/>
    <cellStyle name="Normal 2 2 4" xfId="245"/>
    <cellStyle name="Normal 2 2 4 2" xfId="246"/>
    <cellStyle name="Normal 2 3" xfId="247"/>
    <cellStyle name="Normal 2 4" xfId="248"/>
    <cellStyle name="Normal 2 4 2" xfId="249"/>
    <cellStyle name="Normal 2 5" xfId="250"/>
    <cellStyle name="Normal 2 6" xfId="251"/>
    <cellStyle name="Normal 2 7" xfId="252"/>
    <cellStyle name="Normal 2 8" xfId="253"/>
    <cellStyle name="Normal 2 9" xfId="254"/>
    <cellStyle name="Normal 20" xfId="255"/>
    <cellStyle name="Normal 21" xfId="256"/>
    <cellStyle name="Normal 22" xfId="257"/>
    <cellStyle name="Normal 23" xfId="258"/>
    <cellStyle name="Normal 24" xfId="259"/>
    <cellStyle name="Normal 24 2" xfId="260"/>
    <cellStyle name="Normal 25" xfId="281"/>
    <cellStyle name="Normal 3" xfId="47"/>
    <cellStyle name="Normal 3 2" xfId="48"/>
    <cellStyle name="Normal 3 2 2" xfId="73"/>
    <cellStyle name="Normal 3 3" xfId="49"/>
    <cellStyle name="Normal 3 3 2" xfId="74"/>
    <cellStyle name="Normal 3 4" xfId="261"/>
    <cellStyle name="Normal 4" xfId="50"/>
    <cellStyle name="Normal 4 2" xfId="51"/>
    <cellStyle name="Normal 4 3" xfId="52"/>
    <cellStyle name="Normal 4 3 2" xfId="262"/>
    <cellStyle name="Normal 4 4" xfId="263"/>
    <cellStyle name="Normal 4 5" xfId="264"/>
    <cellStyle name="Normal 4 6" xfId="265"/>
    <cellStyle name="Normal 4 7" xfId="266"/>
    <cellStyle name="Normal 4 8" xfId="267"/>
    <cellStyle name="Normal 4 9" xfId="268"/>
    <cellStyle name="Normal 5" xfId="53"/>
    <cellStyle name="Normal 5 2" xfId="75"/>
    <cellStyle name="Normal 6" xfId="54"/>
    <cellStyle name="Normal 6 2" xfId="55"/>
    <cellStyle name="Normal 6 2 2" xfId="269"/>
    <cellStyle name="Normal 6 2 2 2" xfId="270"/>
    <cellStyle name="Normal 6 2 3" xfId="271"/>
    <cellStyle name="Normal 6 2 4" xfId="272"/>
    <cellStyle name="Normal 6 2 5" xfId="273"/>
    <cellStyle name="Normal 7" xfId="56"/>
    <cellStyle name="Normal 8" xfId="57"/>
    <cellStyle name="Normal 8 2" xfId="274"/>
    <cellStyle name="Normal 8 2 2" xfId="275"/>
    <cellStyle name="Normal 9" xfId="3"/>
    <cellStyle name="Normal 9 2" xfId="276"/>
    <cellStyle name="Normal 9 2 2" xfId="277"/>
    <cellStyle name="Normal 9 3" xfId="278"/>
    <cellStyle name="Normal Input" xfId="58"/>
    <cellStyle name="Normale_2" xfId="279"/>
    <cellStyle name="Percent [2]" xfId="155"/>
    <cellStyle name="Satisfaisant" xfId="59"/>
    <cellStyle name="Sortie" xfId="60"/>
    <cellStyle name="Spp" xfId="156"/>
    <cellStyle name="STANDARD" xfId="157"/>
    <cellStyle name="Style 1" xfId="61"/>
    <cellStyle name="subhead" xfId="158"/>
    <cellStyle name="text" xfId="62"/>
    <cellStyle name="Texte explicatif" xfId="63"/>
    <cellStyle name="title line" xfId="64"/>
    <cellStyle name="Titre" xfId="65"/>
    <cellStyle name="Titre 1" xfId="66"/>
    <cellStyle name="Titre 2" xfId="67"/>
    <cellStyle name="Titre 3" xfId="68"/>
    <cellStyle name="Titre 4" xfId="69"/>
    <cellStyle name="units" xfId="70"/>
    <cellStyle name="Valuta (0)_A4" xfId="2"/>
    <cellStyle name="Valuta_cover" xfId="280"/>
    <cellStyle name="Vérification" xfId="71"/>
    <cellStyle name="강조색1" xfId="159"/>
    <cellStyle name="강조색2" xfId="160"/>
    <cellStyle name="강조색3" xfId="161"/>
    <cellStyle name="강조색4" xfId="162"/>
    <cellStyle name="강조색5" xfId="163"/>
    <cellStyle name="강조색6" xfId="164"/>
    <cellStyle name="標準_5000 Gene_Notes Inst r1" xfId="211"/>
    <cellStyle name="경고문" xfId="165"/>
    <cellStyle name="계산" xfId="166"/>
    <cellStyle name="고정소숫점" xfId="167"/>
    <cellStyle name="고정출력1" xfId="168"/>
    <cellStyle name="고정출력2" xfId="169"/>
    <cellStyle name="常规" xfId="0" builtinId="0"/>
    <cellStyle name="나쁨" xfId="170"/>
    <cellStyle name="날짜" xfId="171"/>
    <cellStyle name="桁区切り [0.00]_5000 Gene_Notes Inst r1" xfId="209"/>
    <cellStyle name="桁区切り_5000 Gene_Notes Inst r1" xfId="210"/>
    <cellStyle name="달러" xfId="172"/>
    <cellStyle name="뒤에 오는 하이퍼링크" xfId="173"/>
    <cellStyle name="通貨 [0.00]_5000 Gene_Notes Inst r1" xfId="212"/>
    <cellStyle name="通貨_5000 Gene_Notes Inst r1" xfId="213"/>
    <cellStyle name="메모" xfId="174"/>
    <cellStyle name="믅됞 [0.00]_PRODUCT DETAIL Q3 (2)_3월 실적 " xfId="175"/>
    <cellStyle name="믅됞_PRODUCT DETAIL Q1" xfId="176"/>
    <cellStyle name="보통" xfId="177"/>
    <cellStyle name="뷭?_BOOKSHIP" xfId="178"/>
    <cellStyle name="설명 텍스트" xfId="179"/>
    <cellStyle name="셀 확인" xfId="180"/>
    <cellStyle name="숫자(R)" xfId="181"/>
    <cellStyle name="스타일 1" xfId="182"/>
    <cellStyle name="연결된 셀" xfId="183"/>
    <cellStyle name="요약" xfId="184"/>
    <cellStyle name="입력" xfId="185"/>
    <cellStyle name="자리수" xfId="186"/>
    <cellStyle name="자리수0" xfId="187"/>
    <cellStyle name="제목" xfId="188"/>
    <cellStyle name="제목 1" xfId="189"/>
    <cellStyle name="제목 2" xfId="190"/>
    <cellStyle name="제목 3" xfId="191"/>
    <cellStyle name="제목 4" xfId="192"/>
    <cellStyle name="제목_Cable Schedule For GGCP" xfId="193"/>
    <cellStyle name="좋음" xfId="194"/>
    <cellStyle name="지정되지 않음" xfId="195"/>
    <cellStyle name="출력" xfId="196"/>
    <cellStyle name="콤마 [0]_ BM " xfId="197"/>
    <cellStyle name="콤마_ BM " xfId="198"/>
    <cellStyle name="퍼센트" xfId="199"/>
    <cellStyle name="표준 2" xfId="200"/>
    <cellStyle name="표준 2 2" xfId="201"/>
    <cellStyle name="표준 2_Cable Schedule For GGCP" xfId="202"/>
    <cellStyle name="표준 3" xfId="203"/>
    <cellStyle name="표준 4" xfId="204"/>
    <cellStyle name="표준_55-076-GSP-A-70-8227  INSTRUMENTATION CABLE SCHEDULE" xfId="205"/>
    <cellStyle name="합산" xfId="206"/>
    <cellStyle name="화폐기호" xfId="207"/>
    <cellStyle name="화폐기호0" xfId="208"/>
  </cellStyles>
  <dxfs count="31">
    <dxf>
      <font>
        <b/>
        <i val="0"/>
        <condense val="0"/>
        <extend val="0"/>
        <color indexed="12"/>
      </font>
      <fill>
        <patternFill patternType="none">
          <bgColor indexed="65"/>
        </patternFill>
      </fill>
    </dxf>
    <dxf>
      <font>
        <b/>
        <i val="0"/>
        <condense val="0"/>
        <extend val="0"/>
        <color indexed="48"/>
      </font>
      <fill>
        <patternFill patternType="none">
          <bgColor indexed="65"/>
        </patternFill>
      </fill>
    </dxf>
    <dxf>
      <font>
        <condense val="0"/>
        <extend val="0"/>
        <color indexed="10"/>
      </font>
      <fill>
        <patternFill patternType="gray0625">
          <bgColor indexed="10"/>
        </patternFill>
      </fill>
    </dxf>
    <dxf>
      <font>
        <condense val="0"/>
        <extend val="0"/>
        <color auto="1"/>
      </font>
      <fill>
        <patternFill patternType="gray0625">
          <bgColor indexed="10"/>
        </patternFill>
      </fill>
    </dxf>
    <dxf>
      <font>
        <condense val="0"/>
        <extend val="0"/>
        <color auto="1"/>
      </font>
      <fill>
        <patternFill patternType="gray0625">
          <bgColor indexed="10"/>
        </patternFill>
      </fill>
    </dxf>
    <dxf>
      <font>
        <condense val="0"/>
        <extend val="0"/>
        <color auto="1"/>
      </font>
      <fill>
        <patternFill patternType="gray0625">
          <bgColor indexed="10"/>
        </patternFill>
      </fill>
    </dxf>
    <dxf>
      <font>
        <condense val="0"/>
        <extend val="0"/>
        <color indexed="10"/>
      </font>
      <fill>
        <patternFill patternType="gray0625">
          <bgColor indexed="10"/>
        </patternFill>
      </fill>
    </dxf>
    <dxf>
      <font>
        <condense val="0"/>
        <extend val="0"/>
        <color indexed="48"/>
      </font>
    </dxf>
    <dxf>
      <fill>
        <patternFill patternType="gray0625">
          <bgColor indexed="10"/>
        </patternFill>
      </fill>
    </dxf>
    <dxf>
      <font>
        <b/>
        <i val="0"/>
        <condense val="0"/>
        <extend val="0"/>
        <color indexed="48"/>
      </font>
      <fill>
        <patternFill patternType="none">
          <bgColor indexed="65"/>
        </patternFill>
      </fill>
    </dxf>
    <dxf>
      <fill>
        <patternFill patternType="gray0625">
          <bgColor indexed="10"/>
        </patternFill>
      </fill>
      <border>
        <left/>
        <right/>
        <top/>
        <bottom/>
      </border>
    </dxf>
    <dxf>
      <font>
        <b/>
        <i val="0"/>
        <condense val="0"/>
        <extend val="0"/>
        <color indexed="48"/>
      </font>
    </dxf>
    <dxf>
      <font>
        <condense val="0"/>
        <extend val="0"/>
        <color indexed="48"/>
      </font>
    </dxf>
    <dxf>
      <font>
        <condense val="0"/>
        <extend val="0"/>
        <color indexed="9"/>
      </font>
    </dxf>
    <dxf>
      <font>
        <condense val="0"/>
        <extend val="0"/>
        <color indexed="9"/>
      </font>
    </dxf>
    <dxf>
      <fill>
        <patternFill patternType="gray0625">
          <bgColor indexed="10"/>
        </patternFill>
      </fill>
    </dxf>
    <dxf>
      <font>
        <b/>
        <i val="0"/>
        <condense val="0"/>
        <extend val="0"/>
        <color indexed="48"/>
      </font>
    </dxf>
    <dxf>
      <font>
        <b/>
        <i val="0"/>
        <condense val="0"/>
        <extend val="0"/>
        <color indexed="48"/>
      </font>
    </dxf>
    <dxf>
      <font>
        <b/>
        <i val="0"/>
        <condense val="0"/>
        <extend val="0"/>
        <color indexed="48"/>
      </font>
    </dxf>
    <dxf>
      <font>
        <b/>
        <i val="0"/>
        <condense val="0"/>
        <extend val="0"/>
        <color indexed="48"/>
      </font>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fill>
        <patternFill patternType="none">
          <bgColor indexed="65"/>
        </patternFill>
      </fill>
    </dxf>
    <dxf>
      <font>
        <b/>
        <i val="0"/>
        <condense val="0"/>
        <extend val="0"/>
        <color indexed="48"/>
      </font>
    </dxf>
    <dxf>
      <font>
        <b/>
        <i val="0"/>
        <condense val="0"/>
        <extend val="0"/>
        <color indexed="48"/>
      </font>
      <fill>
        <patternFill patternType="none">
          <bgColor indexed="65"/>
        </patternFill>
      </fill>
    </dxf>
    <dxf>
      <fill>
        <patternFill patternType="gray0625">
          <bgColor indexed="10"/>
        </patternFill>
      </fill>
    </dxf>
    <dxf>
      <font>
        <b/>
        <i val="0"/>
        <condense val="0"/>
        <extend val="0"/>
        <color indexed="48"/>
      </font>
    </dxf>
    <dxf>
      <font>
        <b/>
        <i val="0"/>
        <condense val="0"/>
        <extend val="0"/>
        <color indexed="48"/>
      </font>
      <fill>
        <patternFill patternType="none">
          <bgColor indexed="65"/>
        </patternFill>
      </fill>
    </dxf>
    <dxf>
      <font>
        <b/>
        <i val="0"/>
        <condense val="0"/>
        <extend val="0"/>
        <color indexed="48"/>
      </font>
    </dxf>
    <dxf>
      <font>
        <condense val="0"/>
        <extend val="0"/>
        <color indexed="48"/>
      </font>
    </dxf>
    <dxf>
      <fill>
        <patternFill patternType="gray0625">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1\r9fiebi\LOCALS~1\Temp\notes4435FB\PCV%20Data%20Sheet.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apserver\Documents%20and%20Settings\oogungbangbe\Desktop\FOLDERS\MECHANICAL%20nORTHWEST%20DELIVERABLES\IFC\PMS%20LOADING%20PUM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BE-S-013\Malcolm.Stephenson$\Documents%20and%20Settings\Elaine.OHara\Local%20Settings\Temporary%20Internet%20Files\Content.IE5\4XS1YHU9\3121009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okutinyang\Desktop\OGINI-ERIEMU%20EXPORT%20PROJECT\Deliverables\NPDC-OGIF-INS-DTS-001-Rev_0.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aokutinyang\Desktop\MY%20LIBARY\Sonam%20Prj\INSTRUMENT\Deliverables\IFC\RE-ISSUE%20FOR%20IFC\Datasheet\SDP-K177-ICS-DAS-CAK-0000-00035-0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160;\DETAILED\INSTRUMENT%20DATA%20SHEET\IFA\HANDLED%20PROJECTS\OANDO\Deliverables\DED\DATASHEET\IDC\CK001-076.COM.DS.70-6002%20Thermometer_Thermowell_IFC.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Documents%20and%20Settings\umbon\Desktop\CHEVRON%20DE-BOTTLENECKING\WORKING\DATASHEET-%20INDIVIDUAL%20TAGS%20PER%20PAGE\TEMPERATURE\55-076%20XXX.XX.70-6002_TEMPERATURE%20GAUGE\13150_Thermometer_Thermowell%20rev%20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160;\PROMINADE\Mechanical\Datasheets\IFA\CESL-POG-ME-GEN-DAS-0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server\public\Documents%20and%20Settings\aoyenubi\Desktop\17)%20SERVICE%20WATER%20PUMPS%20DATA%20SHEET%20CNC-SAP-ME-ONS-DAS-01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apserver\marble-house-projects\OFON%20PHASE%202%20(WORK%20PACK)\015%20PID%20PROCESS%20&amp;%20UTILITIES\WP13%20Existing%20Facilities%20Modifications%20and%20Tie-In\Datasheets\OFP1\NG-018-P1-ENG-40872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ORIGINAL\ONSHORE\CHAP_04\GM\WARMSE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CV (3)"/>
      <sheetName val="Sheet3"/>
      <sheetName val="Sheet2"/>
      <sheetName val="Installation Case"/>
    </sheetNames>
    <sheetDataSet>
      <sheetData sheetId="0" refreshError="1"/>
      <sheetData sheetId="1">
        <row r="8">
          <cell r="C8" t="str">
            <v>Yes</v>
          </cell>
          <cell r="D8" t="str">
            <v>Liquid</v>
          </cell>
          <cell r="E8" t="str">
            <v>Open</v>
          </cell>
          <cell r="F8" t="str">
            <v>Flanged</v>
          </cell>
          <cell r="G8" t="str">
            <v>RTJ</v>
          </cell>
          <cell r="H8" t="str">
            <v>Standard</v>
          </cell>
          <cell r="I8" t="str">
            <v>Standard</v>
          </cell>
          <cell r="J8" t="str">
            <v>Quick Opening</v>
          </cell>
          <cell r="K8" t="str">
            <v>Diaphragm</v>
          </cell>
          <cell r="L8" t="str">
            <v>Spring Opposed</v>
          </cell>
          <cell r="M8" t="str">
            <v>Electrical</v>
          </cell>
          <cell r="N8" t="str">
            <v>Pneumatic</v>
          </cell>
          <cell r="O8" t="str">
            <v>Single Acting</v>
          </cell>
          <cell r="P8" t="str">
            <v>Bypass</v>
          </cell>
          <cell r="Q8" t="str">
            <v>Intrinsically Safe</v>
          </cell>
          <cell r="R8" t="str">
            <v>Mechanical</v>
          </cell>
          <cell r="S8" t="str">
            <v>Closed</v>
          </cell>
          <cell r="T8" t="str">
            <v>Make</v>
          </cell>
          <cell r="U8" t="str">
            <v>Two Way</v>
          </cell>
          <cell r="V8" t="str">
            <v>Open</v>
          </cell>
          <cell r="W8" t="str">
            <v>Filter</v>
          </cell>
        </row>
        <row r="9">
          <cell r="C9" t="str">
            <v>No</v>
          </cell>
          <cell r="D9" t="str">
            <v>Vapour</v>
          </cell>
          <cell r="E9" t="str">
            <v>Closed</v>
          </cell>
          <cell r="F9" t="str">
            <v>Flangeless</v>
          </cell>
          <cell r="G9" t="str">
            <v>RF</v>
          </cell>
          <cell r="H9" t="str">
            <v>Extension</v>
          </cell>
          <cell r="I9" t="str">
            <v>Low Noise</v>
          </cell>
          <cell r="J9" t="str">
            <v>Equal Percentage</v>
          </cell>
          <cell r="K9" t="str">
            <v>Piston</v>
          </cell>
          <cell r="L9" t="str">
            <v>Double Acting</v>
          </cell>
          <cell r="M9" t="str">
            <v>Hydraulic</v>
          </cell>
          <cell r="N9" t="str">
            <v>Electric</v>
          </cell>
          <cell r="O9" t="str">
            <v>Double Acting</v>
          </cell>
          <cell r="P9" t="str">
            <v>Gauges</v>
          </cell>
          <cell r="Q9" t="str">
            <v>Explosion Proof</v>
          </cell>
          <cell r="R9" t="str">
            <v>Proximity</v>
          </cell>
          <cell r="S9" t="str">
            <v>% Travel</v>
          </cell>
          <cell r="T9" t="str">
            <v>Break</v>
          </cell>
          <cell r="U9" t="str">
            <v>Three Way</v>
          </cell>
          <cell r="V9" t="str">
            <v>Closed</v>
          </cell>
          <cell r="W9" t="str">
            <v>Gauge</v>
          </cell>
        </row>
        <row r="10">
          <cell r="D10" t="str">
            <v>Gas</v>
          </cell>
          <cell r="E10" t="str">
            <v>Hold</v>
          </cell>
          <cell r="F10" t="str">
            <v>Welded</v>
          </cell>
          <cell r="G10" t="str">
            <v>SW</v>
          </cell>
          <cell r="H10" t="str">
            <v>Bellows</v>
          </cell>
          <cell r="J10" t="str">
            <v>Linear</v>
          </cell>
          <cell r="L10" t="str">
            <v>Air Spring</v>
          </cell>
          <cell r="M10" t="str">
            <v>Manual</v>
          </cell>
          <cell r="R10" t="str">
            <v>Pneumatic</v>
          </cell>
          <cell r="S10" t="str">
            <v>Open</v>
          </cell>
          <cell r="U10" t="str">
            <v>Four Way</v>
          </cell>
          <cell r="V10" t="str">
            <v>Hold</v>
          </cell>
        </row>
        <row r="11">
          <cell r="F11" t="str">
            <v>Threaded</v>
          </cell>
          <cell r="G11" t="str">
            <v>Threaded</v>
          </cell>
          <cell r="J11" t="str">
            <v>Logaritmic</v>
          </cell>
        </row>
      </sheetData>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Page"/>
      <sheetName val=" Sheet 2"/>
      <sheetName val=" Sheet 3"/>
      <sheetName val=" Sheet 4"/>
    </sheetNames>
    <sheetDataSet>
      <sheetData sheetId="0" refreshError="1"/>
      <sheetData sheetId="1" refreshError="1">
        <row r="89">
          <cell r="H89" t="str">
            <v>IN</v>
          </cell>
        </row>
      </sheetData>
      <sheetData sheetId="2" refreshError="1"/>
      <sheetData sheetId="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 1"/>
      <sheetName val="sheet 2"/>
      <sheetName val="sheet 3"/>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200-PIT-01"/>
      <sheetName val="200-PIT-02"/>
      <sheetName val="200-XI-01"/>
      <sheetName val="200-XI-02"/>
      <sheetName val="200-PSV-01"/>
      <sheetName val="201-PSV-01"/>
      <sheetName val="200-PG-01"/>
      <sheetName val="200-PG-02"/>
      <sheetName val="200-PG-03"/>
      <sheetName val="200-PG-04"/>
      <sheetName val="201-PG-01"/>
      <sheetName val="201-PG-02"/>
      <sheetName val="201-PG-03"/>
      <sheetName val="201-PG-04"/>
      <sheetName val="200-TI-01"/>
      <sheetName val="200-CC-01"/>
      <sheetName val="MOV"/>
      <sheetName val="Database"/>
      <sheetName val="Connections"/>
      <sheetName val="DWTables"/>
      <sheetName val="Calc"/>
      <sheetName val="CmpName"/>
      <sheetName val="Template"/>
      <sheetName val="Fun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3">
          <cell r="E23">
            <v>0</v>
          </cell>
          <cell r="F23">
            <v>0</v>
          </cell>
          <cell r="G23">
            <v>0</v>
          </cell>
        </row>
        <row r="24">
          <cell r="D24" t="str">
            <v>2" Pipe Stand</v>
          </cell>
          <cell r="E24" t="str">
            <v>4-20 mA</v>
          </cell>
          <cell r="F24" t="str">
            <v>0</v>
          </cell>
          <cell r="G24" t="str">
            <v>I</v>
          </cell>
          <cell r="H24" t="str">
            <v>316 SS</v>
          </cell>
          <cell r="I24" t="str">
            <v>Glass Filled TFE</v>
          </cell>
          <cell r="J24" t="str">
            <v>316 SS</v>
          </cell>
          <cell r="K24" t="str">
            <v>316 SS</v>
          </cell>
          <cell r="L24" t="str">
            <v>Yes</v>
          </cell>
          <cell r="M24" t="str">
            <v>Yes</v>
          </cell>
          <cell r="N24" t="str">
            <v>Yes</v>
          </cell>
          <cell r="O24" t="str">
            <v>Yes</v>
          </cell>
          <cell r="P24" t="str">
            <v>1/2" NPT</v>
          </cell>
          <cell r="Q24" t="str">
            <v>316 SS</v>
          </cell>
          <cell r="R24" t="str">
            <v>Cast Aluminum</v>
          </cell>
          <cell r="S24" t="str">
            <v>1/2 " NPT</v>
          </cell>
          <cell r="T24" t="str">
            <v>Yes</v>
          </cell>
        </row>
        <row r="25">
          <cell r="D25" t="str">
            <v>Local</v>
          </cell>
          <cell r="E25" t="str">
            <v>3-15 psi-g</v>
          </cell>
          <cell r="F25" t="str">
            <v>1</v>
          </cell>
          <cell r="G25" t="str">
            <v>II</v>
          </cell>
          <cell r="H25" t="str">
            <v>CS</v>
          </cell>
          <cell r="I25" t="str">
            <v>Asbestos Filled TFE</v>
          </cell>
          <cell r="J25" t="str">
            <v>Hastelloy C</v>
          </cell>
          <cell r="K25" t="str">
            <v>CS</v>
          </cell>
          <cell r="L25" t="str">
            <v>No</v>
          </cell>
          <cell r="M25" t="str">
            <v>No</v>
          </cell>
          <cell r="N25" t="str">
            <v>No</v>
          </cell>
          <cell r="O25" t="str">
            <v>No</v>
          </cell>
          <cell r="P25" t="str">
            <v>1/4" NPT</v>
          </cell>
          <cell r="Q25" t="str">
            <v>CS</v>
          </cell>
          <cell r="R25" t="str">
            <v>Cast SS</v>
          </cell>
          <cell r="T25" t="str">
            <v>No</v>
          </cell>
        </row>
        <row r="26">
          <cell r="D26" t="str">
            <v>Surface</v>
          </cell>
          <cell r="E26" t="str">
            <v>HART</v>
          </cell>
          <cell r="F26" t="str">
            <v>2</v>
          </cell>
          <cell r="G26" t="str">
            <v>III</v>
          </cell>
        </row>
        <row r="27">
          <cell r="E27" t="str">
            <v>FFB</v>
          </cell>
          <cell r="F27" t="str">
            <v>20</v>
          </cell>
          <cell r="G27" t="str">
            <v>NA</v>
          </cell>
        </row>
        <row r="28">
          <cell r="F28" t="str">
            <v>21</v>
          </cell>
          <cell r="G28" t="str">
            <v>non-hazardous</v>
          </cell>
        </row>
        <row r="29">
          <cell r="F29" t="str">
            <v>22</v>
          </cell>
          <cell r="G29" t="str">
            <v>unclassified</v>
          </cell>
        </row>
      </sheetData>
      <sheetData sheetId="20">
        <row r="2">
          <cell r="C2">
            <v>9</v>
          </cell>
          <cell r="E2">
            <v>3</v>
          </cell>
          <cell r="F2">
            <v>4</v>
          </cell>
          <cell r="H2">
            <v>367</v>
          </cell>
          <cell r="I2">
            <v>365</v>
          </cell>
          <cell r="J2">
            <v>365</v>
          </cell>
          <cell r="K2">
            <v>369</v>
          </cell>
          <cell r="L2">
            <v>366</v>
          </cell>
          <cell r="M2">
            <v>3</v>
          </cell>
          <cell r="N2">
            <v>11</v>
          </cell>
          <cell r="O2">
            <v>6</v>
          </cell>
          <cell r="P2">
            <v>6</v>
          </cell>
          <cell r="Q2">
            <v>3</v>
          </cell>
        </row>
        <row r="13">
          <cell r="C13" t="str">
            <v>EMERSON</v>
          </cell>
          <cell r="E13" t="str">
            <v xml:space="preserve">% LEL     </v>
          </cell>
          <cell r="G13" t="str">
            <v>Ksi</v>
          </cell>
          <cell r="I13" t="str">
            <v>K</v>
          </cell>
          <cell r="M13" t="str">
            <v>cm</v>
          </cell>
          <cell r="O13" t="str">
            <v>mg/s</v>
          </cell>
        </row>
        <row r="14">
          <cell r="C14" t="str">
            <v>EMERSON-BROOKS</v>
          </cell>
          <cell r="E14" t="str">
            <v xml:space="preserve">1/ºC      </v>
          </cell>
          <cell r="G14" t="str">
            <v>Ksi-a</v>
          </cell>
          <cell r="I14" t="str">
            <v>ºC</v>
          </cell>
          <cell r="M14" t="str">
            <v>ft</v>
          </cell>
          <cell r="O14" t="str">
            <v>mg/min</v>
          </cell>
        </row>
        <row r="15">
          <cell r="C15" t="str">
            <v>EMERSON-DANIEL</v>
          </cell>
          <cell r="E15" t="str">
            <v xml:space="preserve">1/ºF      </v>
          </cell>
          <cell r="G15" t="str">
            <v>Ksi-g</v>
          </cell>
          <cell r="I15" t="str">
            <v>ºF</v>
          </cell>
          <cell r="M15" t="str">
            <v>in</v>
          </cell>
          <cell r="O15" t="str">
            <v>mg/h</v>
          </cell>
        </row>
        <row r="16">
          <cell r="C16" t="str">
            <v>EMERSON-MICROMOTION</v>
          </cell>
          <cell r="E16" t="str">
            <v xml:space="preserve">A         </v>
          </cell>
          <cell r="G16" t="str">
            <v>MPa</v>
          </cell>
          <cell r="I16" t="str">
            <v>ºR</v>
          </cell>
          <cell r="M16" t="str">
            <v>km</v>
          </cell>
          <cell r="O16" t="str">
            <v>mg/d</v>
          </cell>
        </row>
        <row r="17">
          <cell r="C17" t="str">
            <v>EMERSON-ROSEMOUNT</v>
          </cell>
          <cell r="E17" t="str">
            <v xml:space="preserve">BG        </v>
          </cell>
          <cell r="G17" t="str">
            <v>MPa-a</v>
          </cell>
          <cell r="M17" t="str">
            <v>m</v>
          </cell>
          <cell r="O17" t="str">
            <v>ft³/min-n</v>
          </cell>
        </row>
        <row r="18">
          <cell r="C18" t="str">
            <v>FISHER</v>
          </cell>
          <cell r="E18" t="str">
            <v xml:space="preserve">BT        </v>
          </cell>
          <cell r="G18" t="str">
            <v>MPa-g</v>
          </cell>
          <cell r="M18" t="str">
            <v>micron</v>
          </cell>
          <cell r="O18" t="str">
            <v>ft³/min-s</v>
          </cell>
        </row>
        <row r="19">
          <cell r="C19" t="str">
            <v>HONEYWELL</v>
          </cell>
          <cell r="E19" t="str">
            <v>Btu IT/ft³</v>
          </cell>
          <cell r="G19" t="str">
            <v>Pa</v>
          </cell>
          <cell r="M19" t="str">
            <v>mile</v>
          </cell>
          <cell r="O19" t="str">
            <v>ft³/min-a</v>
          </cell>
        </row>
        <row r="20">
          <cell r="C20" t="str">
            <v>MASONEILAN</v>
          </cell>
          <cell r="E20" t="str">
            <v>Btu IT/gal</v>
          </cell>
          <cell r="G20" t="str">
            <v>Pa-a</v>
          </cell>
          <cell r="M20" t="str">
            <v>mm</v>
          </cell>
          <cell r="O20" t="str">
            <v>ft³/min-b</v>
          </cell>
        </row>
        <row r="21">
          <cell r="C21" t="str">
            <v>VALTEK</v>
          </cell>
          <cell r="E21" t="str">
            <v xml:space="preserve">Btu IT/h  </v>
          </cell>
          <cell r="G21" t="str">
            <v>Pa-g</v>
          </cell>
          <cell r="M21" t="str">
            <v>yd</v>
          </cell>
          <cell r="O21" t="str">
            <v>ft³/s-n</v>
          </cell>
        </row>
        <row r="22">
          <cell r="C22" t="str">
            <v>YOKOGAWA</v>
          </cell>
          <cell r="E22" t="str">
            <v xml:space="preserve">Btu IT/lb </v>
          </cell>
          <cell r="G22" t="str">
            <v>Torr</v>
          </cell>
          <cell r="M22" t="str">
            <v>µm</v>
          </cell>
          <cell r="O22" t="str">
            <v>ft³/s-s</v>
          </cell>
        </row>
        <row r="23">
          <cell r="E23" t="str">
            <v>Btu IT/min</v>
          </cell>
          <cell r="G23" t="str">
            <v>Torr-a</v>
          </cell>
          <cell r="O23" t="str">
            <v>ft³/s-a</v>
          </cell>
        </row>
        <row r="24">
          <cell r="E24" t="str">
            <v xml:space="preserve">Btu IT/s  </v>
          </cell>
          <cell r="G24" t="str">
            <v>Torr-g</v>
          </cell>
          <cell r="O24" t="str">
            <v>ft³/s-b</v>
          </cell>
        </row>
        <row r="25">
          <cell r="E25" t="str">
            <v xml:space="preserve">Btu M/lb  </v>
          </cell>
          <cell r="G25" t="str">
            <v>at (tech)</v>
          </cell>
          <cell r="O25" t="str">
            <v>in³/min-n</v>
          </cell>
        </row>
        <row r="26">
          <cell r="E26" t="str">
            <v>Btu M/lbºF</v>
          </cell>
          <cell r="G26" t="str">
            <v>at (tech)-a</v>
          </cell>
          <cell r="O26" t="str">
            <v>in³/min-s</v>
          </cell>
        </row>
        <row r="27">
          <cell r="E27" t="str">
            <v xml:space="preserve">Btu th/lb </v>
          </cell>
          <cell r="G27" t="str">
            <v>at (tech)-g</v>
          </cell>
          <cell r="O27" t="str">
            <v>in³/min-a</v>
          </cell>
        </row>
        <row r="28">
          <cell r="E28" t="str">
            <v xml:space="preserve">Btu/ft²hF </v>
          </cell>
          <cell r="G28" t="str">
            <v>atm(stand)</v>
          </cell>
          <cell r="O28" t="str">
            <v>in³/min-b</v>
          </cell>
        </row>
        <row r="29">
          <cell r="E29" t="str">
            <v xml:space="preserve">Btu/ft²·h </v>
          </cell>
          <cell r="G29" t="str">
            <v>atm(stand)-a</v>
          </cell>
          <cell r="O29" t="str">
            <v>US gal/d-n</v>
          </cell>
        </row>
        <row r="30">
          <cell r="E30" t="str">
            <v>Btu/ft³·ºF</v>
          </cell>
          <cell r="G30" t="str">
            <v>atm(stand)-g</v>
          </cell>
          <cell r="O30" t="str">
            <v>US gal/d-s</v>
          </cell>
        </row>
        <row r="31">
          <cell r="E31" t="str">
            <v>Btu/ft·h·F</v>
          </cell>
          <cell r="G31" t="str">
            <v>bar</v>
          </cell>
          <cell r="O31" t="str">
            <v>US gal/d-a</v>
          </cell>
        </row>
        <row r="32">
          <cell r="E32" t="str">
            <v xml:space="preserve">Btu39/lb  </v>
          </cell>
          <cell r="G32" t="str">
            <v>bar-a</v>
          </cell>
          <cell r="O32" t="str">
            <v>US gal/d-b</v>
          </cell>
        </row>
        <row r="33">
          <cell r="E33" t="str">
            <v>Btu39/lbºF</v>
          </cell>
          <cell r="G33" t="str">
            <v>bar-g</v>
          </cell>
          <cell r="O33" t="str">
            <v>US gal/min-n</v>
          </cell>
        </row>
        <row r="34">
          <cell r="E34" t="str">
            <v xml:space="preserve">Btu59/lb  </v>
          </cell>
          <cell r="G34" t="str">
            <v>cmH2O 4ºC</v>
          </cell>
          <cell r="O34" t="str">
            <v>US gal/min-s</v>
          </cell>
        </row>
        <row r="35">
          <cell r="E35" t="str">
            <v>Btu59/lbºF</v>
          </cell>
          <cell r="G35" t="str">
            <v>cmH2O 4ºC-a</v>
          </cell>
          <cell r="O35" t="str">
            <v>US gal/min-a</v>
          </cell>
        </row>
        <row r="36">
          <cell r="E36" t="str">
            <v xml:space="preserve">Btu60/lb  </v>
          </cell>
          <cell r="G36" t="str">
            <v>cmH2O 4ºC-g</v>
          </cell>
          <cell r="O36" t="str">
            <v>US gal/min-b</v>
          </cell>
        </row>
        <row r="37">
          <cell r="E37" t="str">
            <v>Btu60/lbºF</v>
          </cell>
          <cell r="G37" t="str">
            <v>cmHg 0ºC</v>
          </cell>
          <cell r="O37" t="str">
            <v>m³/s-n</v>
          </cell>
        </row>
        <row r="38">
          <cell r="E38" t="str">
            <v>BtuIT/lbºF</v>
          </cell>
          <cell r="G38" t="str">
            <v>cmHg 0ºC-a</v>
          </cell>
          <cell r="O38" t="str">
            <v>m³/s-s</v>
          </cell>
        </row>
        <row r="39">
          <cell r="E39" t="str">
            <v>Btuin/f²hF</v>
          </cell>
          <cell r="G39" t="str">
            <v>cmHg 0ºC-g</v>
          </cell>
          <cell r="O39" t="str">
            <v>m³/s-a</v>
          </cell>
        </row>
        <row r="40">
          <cell r="E40" t="str">
            <v>Btuth/lbºF</v>
          </cell>
          <cell r="G40" t="str">
            <v>dyne/cm²</v>
          </cell>
          <cell r="O40" t="str">
            <v>m³/s-b</v>
          </cell>
        </row>
        <row r="41">
          <cell r="E41" t="str">
            <v xml:space="preserve">CN        </v>
          </cell>
          <cell r="G41" t="str">
            <v>dyne/cm²-a</v>
          </cell>
          <cell r="O41" t="str">
            <v>l/min-n</v>
          </cell>
        </row>
        <row r="42">
          <cell r="E42" t="str">
            <v xml:space="preserve">CN gal/d  </v>
          </cell>
          <cell r="G42" t="str">
            <v>dyne/cm²-g</v>
          </cell>
          <cell r="O42" t="str">
            <v>l/min-s</v>
          </cell>
        </row>
        <row r="43">
          <cell r="E43" t="str">
            <v xml:space="preserve">CN gal/h  </v>
          </cell>
          <cell r="G43" t="str">
            <v>ftH2O</v>
          </cell>
          <cell r="O43" t="str">
            <v>l/min-a</v>
          </cell>
        </row>
        <row r="44">
          <cell r="E44" t="str">
            <v>CN gal/min</v>
          </cell>
          <cell r="G44" t="str">
            <v>ftH2O-a</v>
          </cell>
          <cell r="O44" t="str">
            <v>l/min-b</v>
          </cell>
        </row>
        <row r="45">
          <cell r="E45" t="str">
            <v xml:space="preserve">CN gal/s  </v>
          </cell>
          <cell r="G45" t="str">
            <v>ftH2O-g</v>
          </cell>
          <cell r="O45" t="str">
            <v>l/h-n</v>
          </cell>
        </row>
        <row r="46">
          <cell r="E46" t="str">
            <v xml:space="preserve">F/ft      </v>
          </cell>
          <cell r="G46" t="str">
            <v>gf/cm²</v>
          </cell>
          <cell r="O46" t="str">
            <v>l/h-s</v>
          </cell>
        </row>
        <row r="47">
          <cell r="E47" t="str">
            <v xml:space="preserve">F/km      </v>
          </cell>
          <cell r="G47" t="str">
            <v>gf/cm²-a</v>
          </cell>
          <cell r="O47" t="str">
            <v>l/h-a</v>
          </cell>
        </row>
        <row r="48">
          <cell r="E48" t="str">
            <v xml:space="preserve">F/m       </v>
          </cell>
          <cell r="G48" t="str">
            <v>gf/cm²-g</v>
          </cell>
          <cell r="O48" t="str">
            <v>l/h-b</v>
          </cell>
        </row>
        <row r="49">
          <cell r="E49" t="str">
            <v xml:space="preserve">GAL       </v>
          </cell>
          <cell r="G49" t="str">
            <v>hPa</v>
          </cell>
          <cell r="O49" t="str">
            <v>m³/h-n</v>
          </cell>
        </row>
        <row r="50">
          <cell r="E50" t="str">
            <v xml:space="preserve">H/ft      </v>
          </cell>
          <cell r="G50" t="str">
            <v>hPa-a</v>
          </cell>
          <cell r="O50" t="str">
            <v>m³/h-s</v>
          </cell>
        </row>
        <row r="51">
          <cell r="E51" t="str">
            <v xml:space="preserve">H/km      </v>
          </cell>
          <cell r="G51" t="str">
            <v>hPa-g</v>
          </cell>
          <cell r="O51" t="str">
            <v>m³/h-a</v>
          </cell>
        </row>
        <row r="52">
          <cell r="E52" t="str">
            <v xml:space="preserve">H/m       </v>
          </cell>
          <cell r="G52" t="str">
            <v>inH2O</v>
          </cell>
          <cell r="O52" t="str">
            <v>m³/h-b</v>
          </cell>
        </row>
        <row r="53">
          <cell r="E53" t="str">
            <v xml:space="preserve">H/ohm     </v>
          </cell>
          <cell r="G53" t="str">
            <v>inH2O-a</v>
          </cell>
          <cell r="O53" t="str">
            <v>ft³/h-n</v>
          </cell>
        </row>
        <row r="54">
          <cell r="E54" t="str">
            <v xml:space="preserve">HP        </v>
          </cell>
          <cell r="G54" t="str">
            <v>inH2O-g</v>
          </cell>
          <cell r="O54" t="str">
            <v>ft³/h-s</v>
          </cell>
        </row>
        <row r="55">
          <cell r="E55" t="str">
            <v xml:space="preserve">Hz        </v>
          </cell>
          <cell r="G55" t="str">
            <v>inHg</v>
          </cell>
          <cell r="O55" t="str">
            <v>ft³/h-a</v>
          </cell>
        </row>
        <row r="56">
          <cell r="E56" t="str">
            <v xml:space="preserve">Hz        </v>
          </cell>
          <cell r="G56" t="str">
            <v>inHg-a</v>
          </cell>
          <cell r="O56" t="str">
            <v>ft³/h-b</v>
          </cell>
        </row>
        <row r="57">
          <cell r="E57" t="str">
            <v xml:space="preserve">Items     </v>
          </cell>
          <cell r="G57" t="str">
            <v>inHg-g</v>
          </cell>
          <cell r="O57" t="str">
            <v>US bbl/d-n</v>
          </cell>
        </row>
        <row r="58">
          <cell r="E58" t="str">
            <v xml:space="preserve">J/(kg·K)  </v>
          </cell>
          <cell r="G58" t="str">
            <v>kPa</v>
          </cell>
          <cell r="O58" t="str">
            <v>US bbl/d-s</v>
          </cell>
        </row>
        <row r="59">
          <cell r="E59" t="str">
            <v xml:space="preserve">J/kg      </v>
          </cell>
          <cell r="G59" t="str">
            <v>kPa-a</v>
          </cell>
          <cell r="O59" t="str">
            <v>US bbl/d-a</v>
          </cell>
        </row>
        <row r="60">
          <cell r="E60" t="str">
            <v xml:space="preserve">K         </v>
          </cell>
          <cell r="G60" t="str">
            <v>kPa-g</v>
          </cell>
          <cell r="O60" t="str">
            <v>US bbl/d-b</v>
          </cell>
        </row>
        <row r="61">
          <cell r="E61" t="str">
            <v xml:space="preserve">KJ/m³     </v>
          </cell>
          <cell r="G61" t="str">
            <v>kgf/cm²</v>
          </cell>
          <cell r="O61" t="str">
            <v>kg/s</v>
          </cell>
        </row>
        <row r="62">
          <cell r="E62" t="str">
            <v xml:space="preserve">Kbyte     </v>
          </cell>
          <cell r="G62" t="str">
            <v>kgf/cm²-a</v>
          </cell>
          <cell r="O62" t="str">
            <v>kg/h</v>
          </cell>
        </row>
        <row r="63">
          <cell r="E63" t="str">
            <v xml:space="preserve">Kohm      </v>
          </cell>
          <cell r="G63" t="str">
            <v>kgf/cm²-g</v>
          </cell>
          <cell r="O63" t="str">
            <v>lb/h</v>
          </cell>
        </row>
        <row r="64">
          <cell r="E64" t="str">
            <v xml:space="preserve">Ksi       </v>
          </cell>
          <cell r="G64" t="str">
            <v>kgf/mm²</v>
          </cell>
          <cell r="O64" t="str">
            <v>UK ton/h</v>
          </cell>
        </row>
        <row r="65">
          <cell r="E65" t="str">
            <v xml:space="preserve">L         </v>
          </cell>
          <cell r="G65" t="str">
            <v>kgf/mm²-a</v>
          </cell>
          <cell r="O65" t="str">
            <v>t/d</v>
          </cell>
        </row>
        <row r="66">
          <cell r="E66" t="str">
            <v xml:space="preserve">LELm      </v>
          </cell>
          <cell r="G66" t="str">
            <v>kgf/mm²-g</v>
          </cell>
          <cell r="O66" t="str">
            <v>UK ton/min</v>
          </cell>
        </row>
        <row r="67">
          <cell r="E67" t="str">
            <v xml:space="preserve">MHz       </v>
          </cell>
          <cell r="G67" t="str">
            <v>kgf/m²</v>
          </cell>
          <cell r="O67" t="str">
            <v>UK ton/d</v>
          </cell>
        </row>
        <row r="68">
          <cell r="E68" t="str">
            <v xml:space="preserve">MILS      </v>
          </cell>
          <cell r="G68" t="str">
            <v>kgf/m²-a</v>
          </cell>
          <cell r="O68" t="str">
            <v>UK ton/s</v>
          </cell>
        </row>
        <row r="69">
          <cell r="E69" t="str">
            <v xml:space="preserve">MJ/m³     </v>
          </cell>
          <cell r="G69" t="str">
            <v>kgf/m²-g</v>
          </cell>
          <cell r="O69" t="str">
            <v>US bbl/h-n</v>
          </cell>
        </row>
        <row r="70">
          <cell r="E70" t="str">
            <v xml:space="preserve">MOhm/km   </v>
          </cell>
          <cell r="G70" t="str">
            <v>lbf/ft²</v>
          </cell>
          <cell r="O70" t="str">
            <v>US bbl/h-s</v>
          </cell>
        </row>
        <row r="71">
          <cell r="E71" t="str">
            <v xml:space="preserve">MPa       </v>
          </cell>
          <cell r="G71" t="str">
            <v>lbf/ft²-a</v>
          </cell>
          <cell r="O71" t="str">
            <v>US bbl/h-a</v>
          </cell>
        </row>
        <row r="72">
          <cell r="E72" t="str">
            <v xml:space="preserve">MW        </v>
          </cell>
          <cell r="G72" t="str">
            <v>lbf/ft²-g</v>
          </cell>
          <cell r="O72" t="str">
            <v>US bbl/h-b</v>
          </cell>
        </row>
        <row r="73">
          <cell r="E73" t="str">
            <v xml:space="preserve">Mft³/d    </v>
          </cell>
          <cell r="G73" t="str">
            <v>lbf/in²</v>
          </cell>
          <cell r="O73" t="str">
            <v>US bbl/min-n</v>
          </cell>
        </row>
        <row r="74">
          <cell r="E74" t="str">
            <v xml:space="preserve">Mft³/h    </v>
          </cell>
          <cell r="G74" t="str">
            <v>lbf/in²-a</v>
          </cell>
          <cell r="O74" t="str">
            <v>US bbl/min-s</v>
          </cell>
        </row>
        <row r="75">
          <cell r="E75" t="str">
            <v xml:space="preserve">Mft³/min  </v>
          </cell>
          <cell r="G75" t="str">
            <v>lbf/in²-g</v>
          </cell>
          <cell r="O75" t="str">
            <v>US bbl/min-a</v>
          </cell>
        </row>
        <row r="76">
          <cell r="E76" t="str">
            <v xml:space="preserve">Mlb/d     </v>
          </cell>
          <cell r="G76" t="str">
            <v>mH2O 4ºC</v>
          </cell>
          <cell r="O76" t="str">
            <v>US bbl/min-b</v>
          </cell>
        </row>
        <row r="77">
          <cell r="E77" t="str">
            <v xml:space="preserve">Mlb/h     </v>
          </cell>
          <cell r="G77" t="str">
            <v>mH2O 4ºC-a</v>
          </cell>
          <cell r="O77" t="str">
            <v>US bbl/s-n</v>
          </cell>
        </row>
        <row r="78">
          <cell r="E78" t="str">
            <v xml:space="preserve">Mm³/d     </v>
          </cell>
          <cell r="G78" t="str">
            <v>mH2O 4ºC-g</v>
          </cell>
          <cell r="O78" t="str">
            <v>US bbl/s-s</v>
          </cell>
        </row>
        <row r="79">
          <cell r="E79" t="str">
            <v xml:space="preserve">Mohm      </v>
          </cell>
          <cell r="G79" t="str">
            <v>mbar</v>
          </cell>
          <cell r="O79" t="str">
            <v>US bbl/s-a</v>
          </cell>
        </row>
        <row r="80">
          <cell r="E80" t="str">
            <v xml:space="preserve">N         </v>
          </cell>
          <cell r="G80" t="str">
            <v>mbar-a</v>
          </cell>
          <cell r="O80" t="str">
            <v>US bbl/s-b</v>
          </cell>
        </row>
        <row r="81">
          <cell r="E81" t="str">
            <v xml:space="preserve">Ohm/ft    </v>
          </cell>
          <cell r="G81" t="str">
            <v>mbar-g</v>
          </cell>
          <cell r="O81" t="str">
            <v>US gal/s-n</v>
          </cell>
        </row>
        <row r="82">
          <cell r="E82" t="str">
            <v xml:space="preserve">Ohm/km    </v>
          </cell>
          <cell r="G82" t="str">
            <v>mmH2O 4ºC</v>
          </cell>
          <cell r="O82" t="str">
            <v>US gal/s-s</v>
          </cell>
        </row>
        <row r="83">
          <cell r="E83" t="str">
            <v xml:space="preserve">Ohm/m     </v>
          </cell>
          <cell r="G83" t="str">
            <v>mmH2O 4ºC-a</v>
          </cell>
          <cell r="O83" t="str">
            <v>US gal/s-a</v>
          </cell>
        </row>
        <row r="84">
          <cell r="E84" t="str">
            <v xml:space="preserve">P         </v>
          </cell>
          <cell r="G84" t="str">
            <v>mmH2O 4ºC-g</v>
          </cell>
          <cell r="O84" t="str">
            <v>US gal/s-b</v>
          </cell>
        </row>
        <row r="85">
          <cell r="E85" t="str">
            <v xml:space="preserve">PPBV      </v>
          </cell>
          <cell r="G85" t="str">
            <v>mmHg 0ºC</v>
          </cell>
          <cell r="O85" t="str">
            <v>US gal/h-n</v>
          </cell>
        </row>
        <row r="86">
          <cell r="E86" t="str">
            <v xml:space="preserve">PPBW      </v>
          </cell>
          <cell r="G86" t="str">
            <v>mmHg 0ºC-a</v>
          </cell>
          <cell r="O86" t="str">
            <v>US gal/h-s</v>
          </cell>
        </row>
        <row r="87">
          <cell r="E87" t="str">
            <v xml:space="preserve">PPMV      </v>
          </cell>
          <cell r="G87" t="str">
            <v>mmHg 0ºC-g</v>
          </cell>
          <cell r="O87" t="str">
            <v>US gal/h-a</v>
          </cell>
        </row>
        <row r="88">
          <cell r="E88" t="str">
            <v xml:space="preserve">PPMW      </v>
          </cell>
          <cell r="G88" t="str">
            <v>oz/in²</v>
          </cell>
          <cell r="O88" t="str">
            <v>US gal/h-b</v>
          </cell>
        </row>
        <row r="89">
          <cell r="E89" t="str">
            <v xml:space="preserve">Pa        </v>
          </cell>
          <cell r="G89" t="str">
            <v>oz/in²-a</v>
          </cell>
          <cell r="O89" t="str">
            <v>ft³/d-n</v>
          </cell>
        </row>
        <row r="90">
          <cell r="E90" t="str">
            <v xml:space="preserve">Pa·s      </v>
          </cell>
          <cell r="G90" t="str">
            <v>oz/in²-g</v>
          </cell>
          <cell r="O90" t="str">
            <v>ft³/d-s</v>
          </cell>
        </row>
        <row r="91">
          <cell r="E91" t="str">
            <v xml:space="preserve">RL        </v>
          </cell>
          <cell r="G91" t="str">
            <v>psi</v>
          </cell>
          <cell r="O91" t="str">
            <v>ft³/d-a</v>
          </cell>
        </row>
        <row r="92">
          <cell r="E92" t="str">
            <v xml:space="preserve">S/cm      </v>
          </cell>
          <cell r="G92" t="str">
            <v>psi-a</v>
          </cell>
          <cell r="O92" t="str">
            <v>ft³/d-b</v>
          </cell>
        </row>
        <row r="93">
          <cell r="E93" t="str">
            <v xml:space="preserve">SET       </v>
          </cell>
          <cell r="G93" t="str">
            <v>psi-g</v>
          </cell>
          <cell r="O93" t="str">
            <v>in³/s-n</v>
          </cell>
        </row>
        <row r="94">
          <cell r="E94" t="str">
            <v xml:space="preserve">SQRT      </v>
          </cell>
          <cell r="O94" t="str">
            <v>in³/s-s</v>
          </cell>
        </row>
        <row r="95">
          <cell r="E95" t="str">
            <v xml:space="preserve">SSF       </v>
          </cell>
          <cell r="O95" t="str">
            <v>in³/s-a</v>
          </cell>
        </row>
        <row r="96">
          <cell r="E96" t="str">
            <v xml:space="preserve">SSU       </v>
          </cell>
          <cell r="O96" t="str">
            <v>in³/s-b</v>
          </cell>
        </row>
        <row r="97">
          <cell r="E97" t="str">
            <v xml:space="preserve">St        </v>
          </cell>
          <cell r="O97" t="str">
            <v>in³/h-n</v>
          </cell>
        </row>
        <row r="98">
          <cell r="E98" t="str">
            <v xml:space="preserve">Torr      </v>
          </cell>
          <cell r="O98" t="str">
            <v>in³/h-s</v>
          </cell>
        </row>
        <row r="99">
          <cell r="E99" t="str">
            <v xml:space="preserve">UK bbl/d  </v>
          </cell>
          <cell r="O99" t="str">
            <v>in³/h-a</v>
          </cell>
        </row>
        <row r="100">
          <cell r="E100" t="str">
            <v xml:space="preserve">UK bbl/h  </v>
          </cell>
          <cell r="O100" t="str">
            <v>in³/h-b</v>
          </cell>
        </row>
        <row r="101">
          <cell r="E101" t="str">
            <v xml:space="preserve">UK gal/d  </v>
          </cell>
          <cell r="O101" t="str">
            <v>in³/d-n</v>
          </cell>
        </row>
        <row r="102">
          <cell r="E102" t="str">
            <v xml:space="preserve">UK gal/h  </v>
          </cell>
          <cell r="O102" t="str">
            <v>in³/d-s</v>
          </cell>
        </row>
        <row r="103">
          <cell r="E103" t="str">
            <v>UK gal/min</v>
          </cell>
          <cell r="O103" t="str">
            <v>in³/d-a</v>
          </cell>
        </row>
        <row r="104">
          <cell r="E104" t="str">
            <v xml:space="preserve">UK gal/s  </v>
          </cell>
          <cell r="O104" t="str">
            <v>in³/d-b</v>
          </cell>
        </row>
        <row r="105">
          <cell r="E105" t="str">
            <v xml:space="preserve">UK ton/d  </v>
          </cell>
          <cell r="O105" t="str">
            <v>m³/min-n</v>
          </cell>
        </row>
        <row r="106">
          <cell r="E106" t="str">
            <v xml:space="preserve">UK ton/h  </v>
          </cell>
          <cell r="O106" t="str">
            <v>m³/min-s</v>
          </cell>
        </row>
        <row r="107">
          <cell r="E107" t="str">
            <v>UK ton/min</v>
          </cell>
          <cell r="O107" t="str">
            <v>m³/min-a</v>
          </cell>
        </row>
        <row r="108">
          <cell r="E108" t="str">
            <v xml:space="preserve">UK ton/s  </v>
          </cell>
          <cell r="O108" t="str">
            <v>m³/min-b</v>
          </cell>
        </row>
        <row r="109">
          <cell r="E109" t="str">
            <v xml:space="preserve">US bbl/d  </v>
          </cell>
          <cell r="O109" t="str">
            <v>m³/d-n</v>
          </cell>
        </row>
        <row r="110">
          <cell r="E110" t="str">
            <v xml:space="preserve">US bbl/h  </v>
          </cell>
          <cell r="O110" t="str">
            <v>m³/d-s</v>
          </cell>
        </row>
        <row r="111">
          <cell r="E111" t="str">
            <v>US bbl/min</v>
          </cell>
          <cell r="O111" t="str">
            <v>m³/d-a</v>
          </cell>
        </row>
        <row r="112">
          <cell r="E112" t="str">
            <v xml:space="preserve">US bbl/s  </v>
          </cell>
          <cell r="O112" t="str">
            <v>m³/d-b</v>
          </cell>
        </row>
        <row r="113">
          <cell r="E113" t="str">
            <v xml:space="preserve">US gal    </v>
          </cell>
          <cell r="O113" t="str">
            <v>kg/min</v>
          </cell>
        </row>
        <row r="114">
          <cell r="E114" t="str">
            <v xml:space="preserve">US gal/d  </v>
          </cell>
          <cell r="O114" t="str">
            <v>kg/d</v>
          </cell>
        </row>
        <row r="115">
          <cell r="E115" t="str">
            <v xml:space="preserve">US gal/h  </v>
          </cell>
          <cell r="O115" t="str">
            <v>lb/s</v>
          </cell>
        </row>
        <row r="116">
          <cell r="E116" t="str">
            <v>US gal/min</v>
          </cell>
          <cell r="O116" t="str">
            <v>lb/min</v>
          </cell>
        </row>
        <row r="117">
          <cell r="E117" t="str">
            <v xml:space="preserve">US gal/s  </v>
          </cell>
          <cell r="O117" t="str">
            <v>lb/d</v>
          </cell>
        </row>
        <row r="118">
          <cell r="E118" t="str">
            <v xml:space="preserve">US kbbl/d </v>
          </cell>
          <cell r="O118" t="str">
            <v>t/s</v>
          </cell>
        </row>
        <row r="119">
          <cell r="E119" t="str">
            <v xml:space="preserve">US kbbl/h </v>
          </cell>
          <cell r="O119" t="str">
            <v>t/h</v>
          </cell>
        </row>
        <row r="120">
          <cell r="E120" t="str">
            <v xml:space="preserve">US mbbl/d </v>
          </cell>
          <cell r="O120" t="str">
            <v>t/min</v>
          </cell>
        </row>
        <row r="121">
          <cell r="E121" t="str">
            <v xml:space="preserve">V         </v>
          </cell>
          <cell r="O121" t="str">
            <v>l/d-n</v>
          </cell>
        </row>
        <row r="122">
          <cell r="E122" t="str">
            <v xml:space="preserve">W         </v>
          </cell>
          <cell r="O122" t="str">
            <v>l/d-s</v>
          </cell>
        </row>
        <row r="123">
          <cell r="E123" t="str">
            <v xml:space="preserve">Watt      </v>
          </cell>
          <cell r="O123" t="str">
            <v>l/d-a</v>
          </cell>
        </row>
        <row r="124">
          <cell r="E124" t="str">
            <v xml:space="preserve">at (tech) </v>
          </cell>
          <cell r="O124" t="str">
            <v>l/d-b</v>
          </cell>
        </row>
        <row r="125">
          <cell r="E125" t="str">
            <v>atm(stand)</v>
          </cell>
          <cell r="O125" t="str">
            <v>l/s-n</v>
          </cell>
        </row>
        <row r="126">
          <cell r="E126" t="str">
            <v xml:space="preserve">bar       </v>
          </cell>
          <cell r="O126" t="str">
            <v>l/s-s</v>
          </cell>
        </row>
        <row r="127">
          <cell r="E127" t="str">
            <v xml:space="preserve">cP        </v>
          </cell>
          <cell r="O127" t="str">
            <v>l/s-a</v>
          </cell>
        </row>
        <row r="128">
          <cell r="E128" t="str">
            <v xml:space="preserve">cS        </v>
          </cell>
          <cell r="O128" t="str">
            <v>l/s-b</v>
          </cell>
        </row>
        <row r="129">
          <cell r="E129" t="str">
            <v xml:space="preserve">cal IT/g  </v>
          </cell>
          <cell r="O129" t="str">
            <v>UK gal/s-n</v>
          </cell>
        </row>
        <row r="130">
          <cell r="E130" t="str">
            <v xml:space="preserve">cal IT/h  </v>
          </cell>
          <cell r="O130" t="str">
            <v>UK gal/s-s</v>
          </cell>
        </row>
        <row r="131">
          <cell r="E131" t="str">
            <v xml:space="preserve">cal IT/l  </v>
          </cell>
          <cell r="O131" t="str">
            <v>UK gal/s-a</v>
          </cell>
        </row>
        <row r="132">
          <cell r="E132" t="str">
            <v>cal IT/min</v>
          </cell>
          <cell r="O132" t="str">
            <v>UK gal/s-b</v>
          </cell>
        </row>
        <row r="133">
          <cell r="E133" t="str">
            <v xml:space="preserve">cal IT/m³ </v>
          </cell>
          <cell r="O133" t="str">
            <v>UK gal/min-n</v>
          </cell>
        </row>
        <row r="134">
          <cell r="E134" t="str">
            <v xml:space="preserve">cal IT/s  </v>
          </cell>
          <cell r="O134" t="str">
            <v>UK gal/min-s</v>
          </cell>
        </row>
        <row r="135">
          <cell r="E135" t="str">
            <v>cal M/(gK)</v>
          </cell>
          <cell r="O135" t="str">
            <v>UK gal/min-a</v>
          </cell>
        </row>
        <row r="136">
          <cell r="E136" t="str">
            <v xml:space="preserve">cal M/g   </v>
          </cell>
          <cell r="O136" t="str">
            <v>UK gal/min-b</v>
          </cell>
        </row>
        <row r="137">
          <cell r="E137" t="str">
            <v xml:space="preserve">cal th/g  </v>
          </cell>
          <cell r="O137" t="str">
            <v>UK gal/h-n</v>
          </cell>
        </row>
        <row r="138">
          <cell r="E138" t="str">
            <v xml:space="preserve">cal/m²·h  </v>
          </cell>
          <cell r="O138" t="str">
            <v>UK gal/h-s</v>
          </cell>
        </row>
        <row r="139">
          <cell r="E139" t="str">
            <v>cal/m²·h·C</v>
          </cell>
          <cell r="O139" t="str">
            <v>UK gal/h-a</v>
          </cell>
        </row>
        <row r="140">
          <cell r="E140" t="str">
            <v xml:space="preserve">cal/m³7ºC </v>
          </cell>
          <cell r="O140" t="str">
            <v>UK gal/h-b</v>
          </cell>
        </row>
        <row r="141">
          <cell r="E141" t="str">
            <v xml:space="preserve">cal/m·h·C </v>
          </cell>
          <cell r="O141" t="str">
            <v>UK gal/d-n</v>
          </cell>
        </row>
        <row r="142">
          <cell r="E142" t="str">
            <v>cal15/(gK)</v>
          </cell>
          <cell r="O142" t="str">
            <v>UK gal/d-s</v>
          </cell>
        </row>
        <row r="143">
          <cell r="E143" t="str">
            <v xml:space="preserve">cal15/g   </v>
          </cell>
          <cell r="O143" t="str">
            <v>UK gal/d-a</v>
          </cell>
        </row>
        <row r="144">
          <cell r="E144" t="str">
            <v>cal20/(gK)</v>
          </cell>
          <cell r="O144" t="str">
            <v>UK gal/d-b</v>
          </cell>
        </row>
        <row r="145">
          <cell r="E145" t="str">
            <v xml:space="preserve">cal20/g   </v>
          </cell>
          <cell r="O145" t="str">
            <v>g/s</v>
          </cell>
        </row>
        <row r="146">
          <cell r="E146" t="str">
            <v>calIT/(gK)</v>
          </cell>
          <cell r="O146" t="str">
            <v>g/min</v>
          </cell>
        </row>
        <row r="147">
          <cell r="E147" t="str">
            <v>calth/(gK)</v>
          </cell>
          <cell r="O147" t="str">
            <v>g/h</v>
          </cell>
        </row>
        <row r="148">
          <cell r="E148" t="str">
            <v xml:space="preserve">cm        </v>
          </cell>
          <cell r="O148" t="str">
            <v>g/d</v>
          </cell>
        </row>
        <row r="149">
          <cell r="E149" t="str">
            <v xml:space="preserve">cm/min    </v>
          </cell>
          <cell r="O149" t="str">
            <v>grain/s</v>
          </cell>
        </row>
        <row r="150">
          <cell r="E150" t="str">
            <v xml:space="preserve">cmH2O 4ºC </v>
          </cell>
          <cell r="O150" t="str">
            <v>grain/min</v>
          </cell>
        </row>
        <row r="151">
          <cell r="E151" t="str">
            <v xml:space="preserve">cmHg 0ºC  </v>
          </cell>
          <cell r="O151" t="str">
            <v>grain/h</v>
          </cell>
        </row>
        <row r="152">
          <cell r="E152" t="str">
            <v xml:space="preserve">cm²       </v>
          </cell>
          <cell r="O152" t="str">
            <v>grain/d</v>
          </cell>
        </row>
        <row r="153">
          <cell r="E153" t="str">
            <v xml:space="preserve">cm²/s     </v>
          </cell>
          <cell r="O153" t="str">
            <v>CN gal/s-n</v>
          </cell>
        </row>
        <row r="154">
          <cell r="E154" t="str">
            <v xml:space="preserve">cm³/min   </v>
          </cell>
          <cell r="O154" t="str">
            <v>CN gal/s-s</v>
          </cell>
        </row>
        <row r="155">
          <cell r="E155" t="str">
            <v xml:space="preserve">dBA       </v>
          </cell>
          <cell r="O155" t="str">
            <v>CN gal/s-a</v>
          </cell>
        </row>
        <row r="156">
          <cell r="E156" t="str">
            <v xml:space="preserve">db/1000ft </v>
          </cell>
          <cell r="O156" t="str">
            <v>CN gal/s-b</v>
          </cell>
        </row>
        <row r="157">
          <cell r="E157" t="str">
            <v xml:space="preserve">db/ft     </v>
          </cell>
          <cell r="O157" t="str">
            <v>CN gal/min-n</v>
          </cell>
        </row>
        <row r="158">
          <cell r="E158" t="str">
            <v xml:space="preserve">db/km     </v>
          </cell>
          <cell r="O158" t="str">
            <v>CN gal/min-s</v>
          </cell>
        </row>
        <row r="159">
          <cell r="E159" t="str">
            <v xml:space="preserve">db/m      </v>
          </cell>
          <cell r="O159" t="str">
            <v>CN gal/min-a</v>
          </cell>
        </row>
        <row r="160">
          <cell r="E160" t="str">
            <v xml:space="preserve">dm³/s     </v>
          </cell>
          <cell r="O160" t="str">
            <v>CN gal/min-b</v>
          </cell>
        </row>
        <row r="161">
          <cell r="E161" t="str">
            <v xml:space="preserve">dyne/cm²  </v>
          </cell>
          <cell r="O161" t="str">
            <v>CN gal/h-n</v>
          </cell>
        </row>
        <row r="162">
          <cell r="E162" t="str">
            <v xml:space="preserve">ft        </v>
          </cell>
          <cell r="O162" t="str">
            <v>CN gal/h-s</v>
          </cell>
        </row>
        <row r="163">
          <cell r="E163" t="str">
            <v xml:space="preserve">ft/h      </v>
          </cell>
          <cell r="O163" t="str">
            <v>CN gal/h-a</v>
          </cell>
        </row>
        <row r="164">
          <cell r="E164" t="str">
            <v xml:space="preserve">ft/min    </v>
          </cell>
          <cell r="O164" t="str">
            <v>CN gal/h-b</v>
          </cell>
        </row>
        <row r="165">
          <cell r="E165" t="str">
            <v xml:space="preserve">ft/s      </v>
          </cell>
          <cell r="O165" t="str">
            <v>CN gal/d-n</v>
          </cell>
        </row>
        <row r="166">
          <cell r="E166" t="str">
            <v xml:space="preserve">ftH2O     </v>
          </cell>
          <cell r="O166" t="str">
            <v>CN gal/d-s</v>
          </cell>
        </row>
        <row r="167">
          <cell r="E167" t="str">
            <v xml:space="preserve">ft²       </v>
          </cell>
          <cell r="O167" t="str">
            <v>CN gal/d-a</v>
          </cell>
        </row>
        <row r="168">
          <cell r="E168" t="str">
            <v xml:space="preserve">ft²/s     </v>
          </cell>
          <cell r="O168" t="str">
            <v>CN gal/d-b</v>
          </cell>
        </row>
        <row r="169">
          <cell r="E169" t="str">
            <v xml:space="preserve">ft³       </v>
          </cell>
          <cell r="O169" t="str">
            <v>kft³/h-n</v>
          </cell>
        </row>
        <row r="170">
          <cell r="E170" t="str">
            <v xml:space="preserve">ft³/d     </v>
          </cell>
          <cell r="O170" t="str">
            <v>kft³/h-s</v>
          </cell>
        </row>
        <row r="171">
          <cell r="E171" t="str">
            <v xml:space="preserve">ft³/h     </v>
          </cell>
          <cell r="O171" t="str">
            <v>kft³/h-a</v>
          </cell>
        </row>
        <row r="172">
          <cell r="E172" t="str">
            <v xml:space="preserve">ft³/min   </v>
          </cell>
          <cell r="O172" t="str">
            <v>kft³/h-b</v>
          </cell>
        </row>
        <row r="173">
          <cell r="E173" t="str">
            <v xml:space="preserve">ft³/s     </v>
          </cell>
          <cell r="O173" t="str">
            <v>kft³/d-n</v>
          </cell>
        </row>
        <row r="174">
          <cell r="E174" t="str">
            <v xml:space="preserve">g         </v>
          </cell>
          <cell r="O174" t="str">
            <v>kft³/d-s</v>
          </cell>
        </row>
        <row r="175">
          <cell r="E175" t="str">
            <v xml:space="preserve">g/cm³     </v>
          </cell>
          <cell r="O175" t="str">
            <v>kft³/d-a</v>
          </cell>
        </row>
        <row r="176">
          <cell r="E176" t="str">
            <v xml:space="preserve">g/d       </v>
          </cell>
          <cell r="O176" t="str">
            <v>kft³/d-b</v>
          </cell>
        </row>
        <row r="177">
          <cell r="E177" t="str">
            <v xml:space="preserve">g/h       </v>
          </cell>
          <cell r="O177" t="str">
            <v>klb/h</v>
          </cell>
        </row>
        <row r="178">
          <cell r="E178" t="str">
            <v xml:space="preserve">g/min     </v>
          </cell>
          <cell r="O178" t="str">
            <v>Mft³/h-n</v>
          </cell>
        </row>
        <row r="179">
          <cell r="E179" t="str">
            <v xml:space="preserve">g/ml      </v>
          </cell>
          <cell r="O179" t="str">
            <v>Mft³/h-s</v>
          </cell>
        </row>
        <row r="180">
          <cell r="E180" t="str">
            <v xml:space="preserve">g/s       </v>
          </cell>
          <cell r="O180" t="str">
            <v>Mft³/h-a</v>
          </cell>
        </row>
        <row r="181">
          <cell r="E181" t="str">
            <v xml:space="preserve">gf/cm²    </v>
          </cell>
          <cell r="O181" t="str">
            <v>Mft³/h-b</v>
          </cell>
        </row>
        <row r="182">
          <cell r="E182" t="str">
            <v xml:space="preserve">grain/d   </v>
          </cell>
          <cell r="O182" t="str">
            <v>cm³/min-n</v>
          </cell>
        </row>
        <row r="183">
          <cell r="E183" t="str">
            <v xml:space="preserve">grain/h   </v>
          </cell>
          <cell r="O183" t="str">
            <v>cm³/min-s</v>
          </cell>
        </row>
        <row r="184">
          <cell r="E184" t="str">
            <v xml:space="preserve">grain/min </v>
          </cell>
          <cell r="O184" t="str">
            <v>cm³/min-a</v>
          </cell>
        </row>
        <row r="185">
          <cell r="E185" t="str">
            <v xml:space="preserve">grain/s   </v>
          </cell>
          <cell r="O185" t="str">
            <v>cm³/min-b</v>
          </cell>
        </row>
        <row r="186">
          <cell r="E186" t="str">
            <v xml:space="preserve">h         </v>
          </cell>
          <cell r="O186" t="str">
            <v>US kbbl/d-n</v>
          </cell>
        </row>
        <row r="187">
          <cell r="E187" t="str">
            <v xml:space="preserve">hL/d      </v>
          </cell>
          <cell r="O187" t="str">
            <v>US kbbl/d-s</v>
          </cell>
        </row>
        <row r="188">
          <cell r="E188" t="str">
            <v xml:space="preserve">hL/h      </v>
          </cell>
          <cell r="O188" t="str">
            <v>US kbbl/d-a</v>
          </cell>
        </row>
        <row r="189">
          <cell r="E189" t="str">
            <v xml:space="preserve">hPa       </v>
          </cell>
          <cell r="O189" t="str">
            <v>US kbbl/d-b</v>
          </cell>
        </row>
        <row r="190">
          <cell r="E190" t="str">
            <v xml:space="preserve">in        </v>
          </cell>
          <cell r="O190" t="str">
            <v>US kbbl/h-n</v>
          </cell>
        </row>
        <row r="191">
          <cell r="E191" t="str">
            <v xml:space="preserve">in/min    </v>
          </cell>
          <cell r="O191" t="str">
            <v>US kbbl/h-s</v>
          </cell>
        </row>
        <row r="192">
          <cell r="E192" t="str">
            <v xml:space="preserve">in/s      </v>
          </cell>
          <cell r="O192" t="str">
            <v>US kbbl/h-a</v>
          </cell>
        </row>
        <row r="193">
          <cell r="E193" t="str">
            <v xml:space="preserve">in/s²     </v>
          </cell>
          <cell r="O193" t="str">
            <v>US kbbl/h-b</v>
          </cell>
        </row>
        <row r="194">
          <cell r="E194" t="str">
            <v xml:space="preserve">inH2O     </v>
          </cell>
          <cell r="O194" t="str">
            <v>US mbbl/d-n</v>
          </cell>
        </row>
        <row r="195">
          <cell r="E195" t="str">
            <v xml:space="preserve">inHg      </v>
          </cell>
          <cell r="O195" t="str">
            <v>US mbbl/d-s</v>
          </cell>
        </row>
        <row r="196">
          <cell r="E196" t="str">
            <v xml:space="preserve">in²       </v>
          </cell>
          <cell r="O196" t="str">
            <v>US mbbl/d-a</v>
          </cell>
        </row>
        <row r="197">
          <cell r="E197" t="str">
            <v xml:space="preserve">in²/s     </v>
          </cell>
          <cell r="O197" t="str">
            <v>US mbbl/d-b</v>
          </cell>
        </row>
        <row r="198">
          <cell r="E198" t="str">
            <v xml:space="preserve">in³       </v>
          </cell>
          <cell r="O198" t="str">
            <v>kft³/min-n</v>
          </cell>
        </row>
        <row r="199">
          <cell r="E199" t="str">
            <v xml:space="preserve">in³/d     </v>
          </cell>
          <cell r="O199" t="str">
            <v>kft³/min-s</v>
          </cell>
        </row>
        <row r="200">
          <cell r="E200" t="str">
            <v xml:space="preserve">in³/h     </v>
          </cell>
          <cell r="O200" t="str">
            <v>kft³/min-a</v>
          </cell>
        </row>
        <row r="201">
          <cell r="E201" t="str">
            <v xml:space="preserve">in³/min   </v>
          </cell>
          <cell r="O201" t="str">
            <v>kft³/min-b</v>
          </cell>
        </row>
        <row r="202">
          <cell r="E202" t="str">
            <v xml:space="preserve">in³/s     </v>
          </cell>
          <cell r="O202" t="str">
            <v>klb/d</v>
          </cell>
        </row>
        <row r="203">
          <cell r="E203" t="str">
            <v xml:space="preserve">kHz       </v>
          </cell>
          <cell r="O203" t="str">
            <v>Mm³/d-n</v>
          </cell>
        </row>
        <row r="204">
          <cell r="E204" t="str">
            <v>kJ/(kg·ºC)</v>
          </cell>
          <cell r="O204" t="str">
            <v>Mm³/d-s</v>
          </cell>
        </row>
        <row r="205">
          <cell r="E205" t="str">
            <v xml:space="preserve">kJ/kg     </v>
          </cell>
          <cell r="O205" t="str">
            <v>Mm³/d-a</v>
          </cell>
        </row>
        <row r="206">
          <cell r="E206" t="str">
            <v xml:space="preserve">kKg/h     </v>
          </cell>
          <cell r="O206" t="str">
            <v>Mm³/d-b</v>
          </cell>
        </row>
        <row r="207">
          <cell r="E207" t="str">
            <v xml:space="preserve">kOhm/ft   </v>
          </cell>
          <cell r="O207" t="str">
            <v>Mft³/min-n</v>
          </cell>
        </row>
        <row r="208">
          <cell r="E208" t="str">
            <v xml:space="preserve">kOhm/km   </v>
          </cell>
          <cell r="O208" t="str">
            <v>Mft³/min-s</v>
          </cell>
        </row>
        <row r="209">
          <cell r="E209" t="str">
            <v xml:space="preserve">kOhm/m    </v>
          </cell>
          <cell r="O209" t="str">
            <v>Mft³/min-a</v>
          </cell>
        </row>
        <row r="210">
          <cell r="E210" t="str">
            <v xml:space="preserve">kPa       </v>
          </cell>
          <cell r="O210" t="str">
            <v>Mft³/min-b</v>
          </cell>
        </row>
        <row r="211">
          <cell r="E211" t="str">
            <v xml:space="preserve">kV        </v>
          </cell>
          <cell r="O211" t="str">
            <v>Mft³/d-n</v>
          </cell>
        </row>
        <row r="212">
          <cell r="E212" t="str">
            <v xml:space="preserve">kVA       </v>
          </cell>
          <cell r="O212" t="str">
            <v>Mft³/d-s</v>
          </cell>
        </row>
        <row r="213">
          <cell r="E213" t="str">
            <v xml:space="preserve">kVAr      </v>
          </cell>
          <cell r="O213" t="str">
            <v>Mft³/d-a</v>
          </cell>
        </row>
        <row r="214">
          <cell r="E214" t="str">
            <v xml:space="preserve">kW        </v>
          </cell>
          <cell r="O214" t="str">
            <v>Mft³/d-b</v>
          </cell>
        </row>
        <row r="215">
          <cell r="E215" t="str">
            <v>kcal IT/kg</v>
          </cell>
          <cell r="O215" t="str">
            <v>Mlb/d</v>
          </cell>
        </row>
        <row r="216">
          <cell r="E216" t="str">
            <v xml:space="preserve">kcal M/kg </v>
          </cell>
          <cell r="O216" t="str">
            <v>Mlb/h</v>
          </cell>
        </row>
        <row r="217">
          <cell r="E217" t="str">
            <v>kcal M/kgK</v>
          </cell>
          <cell r="O217" t="str">
            <v>kKg/h</v>
          </cell>
        </row>
        <row r="218">
          <cell r="E218" t="str">
            <v>kcal th/kg</v>
          </cell>
          <cell r="O218" t="str">
            <v>ml/h-n</v>
          </cell>
        </row>
        <row r="219">
          <cell r="E219" t="str">
            <v xml:space="preserve">kcal15/kg </v>
          </cell>
          <cell r="O219" t="str">
            <v>ml/h-s</v>
          </cell>
        </row>
        <row r="220">
          <cell r="E220" t="str">
            <v>kcal15/kgK</v>
          </cell>
          <cell r="O220" t="str">
            <v>ml/h-a</v>
          </cell>
        </row>
        <row r="221">
          <cell r="E221" t="str">
            <v xml:space="preserve">kcal20/kg </v>
          </cell>
          <cell r="O221" t="str">
            <v>ml/h-b</v>
          </cell>
        </row>
        <row r="222">
          <cell r="E222" t="str">
            <v>kcal20/kgK</v>
          </cell>
          <cell r="O222" t="str">
            <v>dm³/s-n</v>
          </cell>
        </row>
        <row r="223">
          <cell r="E223" t="str">
            <v>kcalIT/kgK</v>
          </cell>
          <cell r="O223" t="str">
            <v>dm³/s-s</v>
          </cell>
        </row>
        <row r="224">
          <cell r="E224" t="str">
            <v>kcalth/kgK</v>
          </cell>
          <cell r="O224" t="str">
            <v>dm³/s-a</v>
          </cell>
        </row>
        <row r="225">
          <cell r="E225" t="str">
            <v xml:space="preserve">kft³/d    </v>
          </cell>
          <cell r="O225" t="str">
            <v>dm³/s-b</v>
          </cell>
        </row>
        <row r="226">
          <cell r="E226" t="str">
            <v xml:space="preserve">kft³/h    </v>
          </cell>
          <cell r="O226" t="str">
            <v>hL/d-n</v>
          </cell>
        </row>
        <row r="227">
          <cell r="E227" t="str">
            <v xml:space="preserve">kft³/min  </v>
          </cell>
          <cell r="O227" t="str">
            <v>hL/d-s</v>
          </cell>
        </row>
        <row r="228">
          <cell r="E228" t="str">
            <v xml:space="preserve">kg        </v>
          </cell>
          <cell r="O228" t="str">
            <v>hL/d-a</v>
          </cell>
        </row>
        <row r="229">
          <cell r="E229" t="str">
            <v xml:space="preserve">kg/d      </v>
          </cell>
          <cell r="O229" t="str">
            <v>hL/d-b</v>
          </cell>
        </row>
        <row r="230">
          <cell r="E230" t="str">
            <v xml:space="preserve">kg/h      </v>
          </cell>
          <cell r="O230" t="str">
            <v>UK bbl/d-n</v>
          </cell>
        </row>
        <row r="231">
          <cell r="E231" t="str">
            <v xml:space="preserve">kg/km     </v>
          </cell>
          <cell r="O231" t="str">
            <v>UK bbl/d-s</v>
          </cell>
        </row>
        <row r="232">
          <cell r="E232" t="str">
            <v xml:space="preserve">kg/l      </v>
          </cell>
          <cell r="O232" t="str">
            <v>UK bbl/d-a</v>
          </cell>
        </row>
        <row r="233">
          <cell r="E233" t="str">
            <v xml:space="preserve">kg/m      </v>
          </cell>
          <cell r="O233" t="str">
            <v>UK bbl/d-b</v>
          </cell>
        </row>
        <row r="234">
          <cell r="E234" t="str">
            <v xml:space="preserve">kg/min    </v>
          </cell>
          <cell r="O234" t="str">
            <v>UK bbl/h-n</v>
          </cell>
        </row>
        <row r="235">
          <cell r="E235" t="str">
            <v xml:space="preserve">kg/m³     </v>
          </cell>
          <cell r="O235" t="str">
            <v>UK bbl/h-s</v>
          </cell>
        </row>
        <row r="236">
          <cell r="E236" t="str">
            <v xml:space="preserve">kg/s      </v>
          </cell>
          <cell r="O236" t="str">
            <v>UK bbl/h-a</v>
          </cell>
        </row>
        <row r="237">
          <cell r="E237" t="str">
            <v xml:space="preserve">kgf       </v>
          </cell>
          <cell r="O237" t="str">
            <v>UK bbl/h-b</v>
          </cell>
        </row>
        <row r="238">
          <cell r="E238" t="str">
            <v xml:space="preserve">kgf/cm²   </v>
          </cell>
          <cell r="O238" t="str">
            <v>hL/h-n</v>
          </cell>
        </row>
        <row r="239">
          <cell r="E239" t="str">
            <v xml:space="preserve">kgf/mm²   </v>
          </cell>
          <cell r="O239" t="str">
            <v>hL/h-s</v>
          </cell>
        </row>
        <row r="240">
          <cell r="E240" t="str">
            <v xml:space="preserve">kgf/m²    </v>
          </cell>
          <cell r="O240" t="str">
            <v>hL/h-a</v>
          </cell>
        </row>
        <row r="241">
          <cell r="E241" t="str">
            <v xml:space="preserve">kj/(kg·K) </v>
          </cell>
          <cell r="O241" t="str">
            <v>hL/h-b</v>
          </cell>
        </row>
        <row r="242">
          <cell r="E242" t="str">
            <v xml:space="preserve">klb/d     </v>
          </cell>
        </row>
        <row r="243">
          <cell r="E243" t="str">
            <v xml:space="preserve">klb/h     </v>
          </cell>
        </row>
        <row r="244">
          <cell r="E244" t="str">
            <v xml:space="preserve">km        </v>
          </cell>
        </row>
        <row r="245">
          <cell r="E245" t="str">
            <v xml:space="preserve">km/h      </v>
          </cell>
        </row>
        <row r="246">
          <cell r="E246" t="str">
            <v xml:space="preserve">km²       </v>
          </cell>
        </row>
        <row r="247">
          <cell r="E247" t="str">
            <v xml:space="preserve">l/d       </v>
          </cell>
        </row>
        <row r="248">
          <cell r="E248" t="str">
            <v xml:space="preserve">l/h       </v>
          </cell>
        </row>
        <row r="249">
          <cell r="E249" t="str">
            <v xml:space="preserve">l/min     </v>
          </cell>
        </row>
        <row r="250">
          <cell r="E250" t="str">
            <v xml:space="preserve">l/s       </v>
          </cell>
        </row>
        <row r="251">
          <cell r="E251" t="str">
            <v xml:space="preserve">lb        </v>
          </cell>
        </row>
        <row r="252">
          <cell r="E252" t="str">
            <v xml:space="preserve">lb/1000ft </v>
          </cell>
        </row>
        <row r="253">
          <cell r="E253" t="str">
            <v xml:space="preserve">lb/UK gal </v>
          </cell>
        </row>
        <row r="254">
          <cell r="E254" t="str">
            <v xml:space="preserve">lb/US gal </v>
          </cell>
        </row>
        <row r="255">
          <cell r="E255" t="str">
            <v xml:space="preserve">lb/d      </v>
          </cell>
        </row>
        <row r="256">
          <cell r="E256" t="str">
            <v xml:space="preserve">lb/ft     </v>
          </cell>
        </row>
        <row r="257">
          <cell r="E257" t="str">
            <v xml:space="preserve">lb/ft³    </v>
          </cell>
        </row>
        <row r="258">
          <cell r="E258" t="str">
            <v xml:space="preserve">lb/ft·h   </v>
          </cell>
        </row>
        <row r="259">
          <cell r="E259" t="str">
            <v xml:space="preserve">lb/ft·s   </v>
          </cell>
        </row>
        <row r="260">
          <cell r="E260" t="str">
            <v xml:space="preserve">lb/h      </v>
          </cell>
        </row>
        <row r="261">
          <cell r="E261" t="str">
            <v xml:space="preserve">lb/in³    </v>
          </cell>
        </row>
        <row r="262">
          <cell r="E262" t="str">
            <v xml:space="preserve">lb/mile   </v>
          </cell>
        </row>
        <row r="263">
          <cell r="E263" t="str">
            <v xml:space="preserve">lb/min    </v>
          </cell>
        </row>
        <row r="264">
          <cell r="E264" t="str">
            <v xml:space="preserve">lb/s      </v>
          </cell>
        </row>
        <row r="265">
          <cell r="E265" t="str">
            <v xml:space="preserve">lb/yd     </v>
          </cell>
        </row>
        <row r="266">
          <cell r="E266" t="str">
            <v xml:space="preserve">lb/yd³    </v>
          </cell>
        </row>
        <row r="267">
          <cell r="E267" t="str">
            <v xml:space="preserve">lbf       </v>
          </cell>
        </row>
        <row r="268">
          <cell r="E268" t="str">
            <v xml:space="preserve">lbf/ft²   </v>
          </cell>
        </row>
        <row r="269">
          <cell r="E269" t="str">
            <v xml:space="preserve">lbf/in²   </v>
          </cell>
        </row>
        <row r="270">
          <cell r="E270" t="str">
            <v xml:space="preserve">lbf·s/ft² </v>
          </cell>
        </row>
        <row r="271">
          <cell r="E271" t="str">
            <v xml:space="preserve">lbf·s/in² </v>
          </cell>
        </row>
        <row r="272">
          <cell r="E272" t="str">
            <v xml:space="preserve">lm        </v>
          </cell>
        </row>
        <row r="273">
          <cell r="E273" t="str">
            <v xml:space="preserve">lot       </v>
          </cell>
        </row>
        <row r="274">
          <cell r="E274" t="str">
            <v xml:space="preserve">m         </v>
          </cell>
        </row>
        <row r="275">
          <cell r="E275" t="str">
            <v xml:space="preserve">m/s       </v>
          </cell>
        </row>
        <row r="276">
          <cell r="E276" t="str">
            <v xml:space="preserve">mA        </v>
          </cell>
        </row>
        <row r="277">
          <cell r="E277" t="str">
            <v xml:space="preserve">mCi       </v>
          </cell>
        </row>
        <row r="278">
          <cell r="E278" t="str">
            <v xml:space="preserve">mF/ft     </v>
          </cell>
        </row>
        <row r="279">
          <cell r="E279" t="str">
            <v xml:space="preserve">mF/km     </v>
          </cell>
        </row>
        <row r="280">
          <cell r="E280" t="str">
            <v xml:space="preserve">mF/m      </v>
          </cell>
        </row>
        <row r="281">
          <cell r="E281" t="str">
            <v xml:space="preserve">mH        </v>
          </cell>
        </row>
        <row r="282">
          <cell r="E282" t="str">
            <v xml:space="preserve">mH/Km     </v>
          </cell>
        </row>
        <row r="283">
          <cell r="E283" t="str">
            <v xml:space="preserve">mH/ft     </v>
          </cell>
        </row>
        <row r="284">
          <cell r="E284" t="str">
            <v xml:space="preserve">mH/ohm    </v>
          </cell>
        </row>
        <row r="285">
          <cell r="E285" t="str">
            <v xml:space="preserve">mH2O 4ºC  </v>
          </cell>
        </row>
        <row r="286">
          <cell r="E286" t="str">
            <v xml:space="preserve">mPa·s     </v>
          </cell>
        </row>
        <row r="287">
          <cell r="E287" t="str">
            <v xml:space="preserve">mS/cm     </v>
          </cell>
        </row>
        <row r="288">
          <cell r="E288" t="str">
            <v xml:space="preserve">mV        </v>
          </cell>
        </row>
        <row r="289">
          <cell r="E289" t="str">
            <v xml:space="preserve">mV/in/s   </v>
          </cell>
        </row>
        <row r="290">
          <cell r="E290" t="str">
            <v xml:space="preserve">mV/mil    </v>
          </cell>
        </row>
        <row r="291">
          <cell r="E291" t="str">
            <v xml:space="preserve">mW        </v>
          </cell>
        </row>
        <row r="292">
          <cell r="E292" t="str">
            <v xml:space="preserve">mbar      </v>
          </cell>
        </row>
        <row r="293">
          <cell r="E293" t="str">
            <v xml:space="preserve">mg        </v>
          </cell>
        </row>
        <row r="294">
          <cell r="E294" t="str">
            <v xml:space="preserve">mg/d      </v>
          </cell>
        </row>
        <row r="295">
          <cell r="E295" t="str">
            <v xml:space="preserve">mg/h      </v>
          </cell>
        </row>
        <row r="296">
          <cell r="E296" t="str">
            <v xml:space="preserve">mg/l      </v>
          </cell>
        </row>
        <row r="297">
          <cell r="E297" t="str">
            <v xml:space="preserve">mg/min    </v>
          </cell>
        </row>
        <row r="298">
          <cell r="E298" t="str">
            <v xml:space="preserve">mg/m³     </v>
          </cell>
        </row>
        <row r="299">
          <cell r="E299" t="str">
            <v xml:space="preserve">mg/s      </v>
          </cell>
        </row>
        <row r="300">
          <cell r="E300" t="str">
            <v xml:space="preserve">mho/cm    </v>
          </cell>
        </row>
        <row r="301">
          <cell r="E301" t="str">
            <v xml:space="preserve">micron    </v>
          </cell>
        </row>
        <row r="302">
          <cell r="E302" t="str">
            <v xml:space="preserve">mile      </v>
          </cell>
        </row>
        <row r="303">
          <cell r="E303" t="str">
            <v xml:space="preserve">mile²     </v>
          </cell>
        </row>
        <row r="304">
          <cell r="E304" t="str">
            <v xml:space="preserve">min       </v>
          </cell>
        </row>
        <row r="305">
          <cell r="E305" t="str">
            <v xml:space="preserve">ml/h      </v>
          </cell>
        </row>
        <row r="306">
          <cell r="E306" t="str">
            <v xml:space="preserve">mm        </v>
          </cell>
        </row>
        <row r="307">
          <cell r="E307" t="str">
            <v xml:space="preserve">mm/s      </v>
          </cell>
        </row>
        <row r="308">
          <cell r="E308" t="str">
            <v xml:space="preserve">mm/s²     </v>
          </cell>
        </row>
        <row r="309">
          <cell r="E309" t="str">
            <v xml:space="preserve">mmH2O 4ºC </v>
          </cell>
        </row>
        <row r="310">
          <cell r="E310" t="str">
            <v xml:space="preserve">mmHg 0ºC  </v>
          </cell>
        </row>
        <row r="311">
          <cell r="E311" t="str">
            <v xml:space="preserve">mmho/cm   </v>
          </cell>
        </row>
        <row r="312">
          <cell r="E312" t="str">
            <v xml:space="preserve">mm²       </v>
          </cell>
        </row>
        <row r="313">
          <cell r="E313" t="str">
            <v xml:space="preserve">mm²/s     </v>
          </cell>
        </row>
        <row r="314">
          <cell r="E314" t="str">
            <v xml:space="preserve">m²        </v>
          </cell>
        </row>
        <row r="315">
          <cell r="E315" t="str">
            <v xml:space="preserve">m²/s      </v>
          </cell>
        </row>
        <row r="316">
          <cell r="E316" t="str">
            <v xml:space="preserve">m³        </v>
          </cell>
        </row>
        <row r="317">
          <cell r="E317" t="str">
            <v xml:space="preserve">m³/d      </v>
          </cell>
        </row>
        <row r="318">
          <cell r="E318" t="str">
            <v xml:space="preserve">m³/h      </v>
          </cell>
        </row>
        <row r="319">
          <cell r="E319" t="str">
            <v xml:space="preserve">m³/min    </v>
          </cell>
        </row>
        <row r="320">
          <cell r="E320" t="str">
            <v xml:space="preserve">m³/s      </v>
          </cell>
        </row>
        <row r="321">
          <cell r="E321" t="str">
            <v xml:space="preserve">nF        </v>
          </cell>
        </row>
        <row r="322">
          <cell r="E322" t="str">
            <v xml:space="preserve">nF/ft     </v>
          </cell>
        </row>
        <row r="323">
          <cell r="E323" t="str">
            <v xml:space="preserve">nF/km     </v>
          </cell>
        </row>
        <row r="324">
          <cell r="E324" t="str">
            <v xml:space="preserve">nF/m      </v>
          </cell>
        </row>
        <row r="325">
          <cell r="E325" t="str">
            <v xml:space="preserve">nH/km     </v>
          </cell>
        </row>
        <row r="326">
          <cell r="E326" t="str">
            <v xml:space="preserve">ohm       </v>
          </cell>
        </row>
        <row r="327">
          <cell r="E327" t="str">
            <v xml:space="preserve">oz        </v>
          </cell>
        </row>
        <row r="328">
          <cell r="E328" t="str">
            <v xml:space="preserve">oz/UK gal </v>
          </cell>
        </row>
        <row r="329">
          <cell r="E329" t="str">
            <v xml:space="preserve">oz/US gal </v>
          </cell>
        </row>
        <row r="330">
          <cell r="E330" t="str">
            <v xml:space="preserve">oz/in²    </v>
          </cell>
        </row>
        <row r="331">
          <cell r="E331" t="str">
            <v xml:space="preserve">oz/in³    </v>
          </cell>
        </row>
        <row r="332">
          <cell r="E332" t="str">
            <v xml:space="preserve">pF        </v>
          </cell>
        </row>
        <row r="333">
          <cell r="E333" t="str">
            <v xml:space="preserve">pF/ft     </v>
          </cell>
        </row>
        <row r="334">
          <cell r="E334" t="str">
            <v xml:space="preserve">pF/km     </v>
          </cell>
        </row>
        <row r="335">
          <cell r="E335" t="str">
            <v xml:space="preserve">pF/m      </v>
          </cell>
        </row>
        <row r="336">
          <cell r="E336" t="str">
            <v xml:space="preserve">pH        </v>
          </cell>
        </row>
        <row r="337">
          <cell r="E337" t="str">
            <v xml:space="preserve">pH/ft     </v>
          </cell>
        </row>
        <row r="338">
          <cell r="E338" t="str">
            <v xml:space="preserve">pcs       </v>
          </cell>
        </row>
        <row r="339">
          <cell r="E339" t="str">
            <v xml:space="preserve">psi       </v>
          </cell>
        </row>
        <row r="340">
          <cell r="E340" t="str">
            <v>puls/USgal</v>
          </cell>
        </row>
        <row r="341">
          <cell r="E341" t="str">
            <v xml:space="preserve">pulse     </v>
          </cell>
        </row>
        <row r="342">
          <cell r="E342" t="str">
            <v xml:space="preserve">pulse/L   </v>
          </cell>
        </row>
        <row r="343">
          <cell r="E343" t="str">
            <v xml:space="preserve">pulse/d   </v>
          </cell>
        </row>
        <row r="344">
          <cell r="E344" t="str">
            <v xml:space="preserve">pulse/ft³ </v>
          </cell>
        </row>
        <row r="345">
          <cell r="E345" t="str">
            <v xml:space="preserve">pulse/h   </v>
          </cell>
        </row>
        <row r="346">
          <cell r="E346" t="str">
            <v xml:space="preserve">pulse/min </v>
          </cell>
        </row>
        <row r="347">
          <cell r="E347" t="str">
            <v xml:space="preserve">pulse/m³  </v>
          </cell>
        </row>
        <row r="348">
          <cell r="E348" t="str">
            <v xml:space="preserve">pulse/s   </v>
          </cell>
        </row>
        <row r="349">
          <cell r="E349" t="str">
            <v xml:space="preserve">rad       </v>
          </cell>
        </row>
        <row r="350">
          <cell r="E350" t="str">
            <v xml:space="preserve">rpm       </v>
          </cell>
        </row>
        <row r="351">
          <cell r="E351" t="str">
            <v xml:space="preserve">s         </v>
          </cell>
        </row>
        <row r="352">
          <cell r="E352" t="str">
            <v xml:space="preserve">slug/ft³  </v>
          </cell>
        </row>
        <row r="353">
          <cell r="E353" t="str">
            <v xml:space="preserve">slug/ft·s </v>
          </cell>
        </row>
        <row r="354">
          <cell r="E354" t="str">
            <v>statOhm/km</v>
          </cell>
        </row>
        <row r="355">
          <cell r="E355" t="str">
            <v xml:space="preserve">t         </v>
          </cell>
        </row>
        <row r="356">
          <cell r="E356" t="str">
            <v xml:space="preserve">t/d       </v>
          </cell>
        </row>
        <row r="357">
          <cell r="E357" t="str">
            <v xml:space="preserve">t/h       </v>
          </cell>
        </row>
        <row r="358">
          <cell r="E358" t="str">
            <v xml:space="preserve">t/min     </v>
          </cell>
        </row>
        <row r="359">
          <cell r="E359" t="str">
            <v xml:space="preserve">t/s       </v>
          </cell>
        </row>
        <row r="360">
          <cell r="E360" t="str">
            <v xml:space="preserve">tonl/yd³  </v>
          </cell>
        </row>
        <row r="361">
          <cell r="E361" t="str">
            <v xml:space="preserve">tons/yd³  </v>
          </cell>
        </row>
        <row r="362">
          <cell r="E362" t="str">
            <v xml:space="preserve">yd        </v>
          </cell>
        </row>
        <row r="363">
          <cell r="E363" t="str">
            <v xml:space="preserve">yd²       </v>
          </cell>
        </row>
        <row r="364">
          <cell r="E364" t="str">
            <v xml:space="preserve">µF        </v>
          </cell>
        </row>
        <row r="365">
          <cell r="E365" t="str">
            <v xml:space="preserve">µF/ft     </v>
          </cell>
        </row>
        <row r="366">
          <cell r="E366" t="str">
            <v xml:space="preserve">µF/km     </v>
          </cell>
        </row>
        <row r="367">
          <cell r="E367" t="str">
            <v xml:space="preserve">µF/m      </v>
          </cell>
        </row>
        <row r="368">
          <cell r="E368" t="str">
            <v xml:space="preserve">µH        </v>
          </cell>
        </row>
        <row r="369">
          <cell r="E369" t="str">
            <v xml:space="preserve">µH/ft     </v>
          </cell>
        </row>
        <row r="370">
          <cell r="E370" t="str">
            <v xml:space="preserve">µH/km     </v>
          </cell>
        </row>
        <row r="371">
          <cell r="E371" t="str">
            <v xml:space="preserve">µH/m      </v>
          </cell>
        </row>
        <row r="372">
          <cell r="E372" t="str">
            <v xml:space="preserve">µS        </v>
          </cell>
        </row>
        <row r="373">
          <cell r="E373" t="str">
            <v xml:space="preserve">µS/cm     </v>
          </cell>
        </row>
        <row r="374">
          <cell r="E374" t="str">
            <v xml:space="preserve">µm        </v>
          </cell>
        </row>
        <row r="375">
          <cell r="E375" t="str">
            <v xml:space="preserve">µmho/cm   </v>
          </cell>
        </row>
        <row r="376">
          <cell r="E376" t="str">
            <v xml:space="preserve">µmho/in   </v>
          </cell>
        </row>
        <row r="377">
          <cell r="E377" t="str">
            <v xml:space="preserve">º         </v>
          </cell>
        </row>
        <row r="378">
          <cell r="E378" t="str">
            <v xml:space="preserve">ºC        </v>
          </cell>
        </row>
        <row r="379">
          <cell r="E379" t="str">
            <v xml:space="preserve">ºC/min    </v>
          </cell>
        </row>
        <row r="380">
          <cell r="E380" t="str">
            <v xml:space="preserve">ºF        </v>
          </cell>
        </row>
        <row r="381">
          <cell r="E381" t="str">
            <v xml:space="preserve">ºF/min    </v>
          </cell>
        </row>
        <row r="382">
          <cell r="E382" t="str">
            <v xml:space="preserve">ºR        </v>
          </cell>
        </row>
      </sheetData>
      <sheetData sheetId="21">
        <row r="1">
          <cell r="F1" t="str">
            <v>01 -PT   11100</v>
          </cell>
        </row>
      </sheetData>
      <sheetData sheetId="22"/>
      <sheetData sheetId="23"/>
      <sheetData sheetId="2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
      <sheetName val="Revision History"/>
      <sheetName val="PG-0034"/>
      <sheetName val="PG-0037"/>
      <sheetName val="PG-0073"/>
      <sheetName val="PG-0582C"/>
      <sheetName val="PG-0582B"/>
      <sheetName val="PG-0583C"/>
      <sheetName val="PG-0583A"/>
      <sheetName val="PG-0583B"/>
      <sheetName val="PG-0582H"/>
      <sheetName val="PG-0141"/>
      <sheetName val="PG-0100E"/>
      <sheetName val="PG-0100C"/>
      <sheetName val="PG-0142B"/>
      <sheetName val="PG-0142C"/>
      <sheetName val="Database"/>
      <sheetName val="Connections"/>
      <sheetName val="DWTables"/>
      <sheetName val="Calc"/>
      <sheetName val="CmpName"/>
      <sheetName val="Template"/>
      <sheetName val="Fun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23">
          <cell r="D23" t="str">
            <v>Local</v>
          </cell>
          <cell r="M23" t="str">
            <v>Stainless Steel</v>
          </cell>
          <cell r="P23" t="str">
            <v>Bottom</v>
          </cell>
          <cell r="S23" t="str">
            <v>1/2"</v>
          </cell>
          <cell r="V23" t="str">
            <v>4 1/2"</v>
          </cell>
          <cell r="Y23" t="str">
            <v>Stainless Steel</v>
          </cell>
          <cell r="AB23" t="str">
            <v>Stainless Steel</v>
          </cell>
          <cell r="AE23" t="str">
            <v>Bourdon</v>
          </cell>
          <cell r="AH23" t="str">
            <v>Glass</v>
          </cell>
          <cell r="AK23" t="str">
            <v>Std.</v>
          </cell>
          <cell r="AN23" t="str">
            <v>Back</v>
          </cell>
          <cell r="AQ23" t="str">
            <v>Phenolic</v>
          </cell>
          <cell r="AT23" t="str">
            <v xml:space="preserve">Direct Reading </v>
          </cell>
          <cell r="AW23" t="str">
            <v>Carbon Steel</v>
          </cell>
          <cell r="AZ23" t="str">
            <v>Std.</v>
          </cell>
          <cell r="BC23" t="str">
            <v>Pig Tail</v>
          </cell>
          <cell r="BF23" t="str">
            <v>Yes</v>
          </cell>
        </row>
        <row r="24">
          <cell r="D24" t="str">
            <v>Surface</v>
          </cell>
          <cell r="M24">
            <v>0</v>
          </cell>
          <cell r="P24" t="str">
            <v>Back</v>
          </cell>
          <cell r="S24" t="str">
            <v>1/4"</v>
          </cell>
          <cell r="V24" t="str">
            <v>6"</v>
          </cell>
          <cell r="Y24" t="str">
            <v>Carbon Steel</v>
          </cell>
          <cell r="AB24" t="str">
            <v>Carbon Steel</v>
          </cell>
          <cell r="AE24" t="str">
            <v>Bellows</v>
          </cell>
          <cell r="AH24">
            <v>0</v>
          </cell>
          <cell r="AK24">
            <v>0</v>
          </cell>
          <cell r="AN24" t="str">
            <v>Solid Front</v>
          </cell>
          <cell r="AQ24" t="str">
            <v>Stainless Steel</v>
          </cell>
          <cell r="AT24" t="str">
            <v>Receiver</v>
          </cell>
          <cell r="AW24" t="str">
            <v>Stainless Steel</v>
          </cell>
          <cell r="AZ24">
            <v>0</v>
          </cell>
          <cell r="BC24" t="str">
            <v>Coil</v>
          </cell>
          <cell r="BF24" t="str">
            <v>No</v>
          </cell>
        </row>
        <row r="25">
          <cell r="D25" t="str">
            <v>Flush</v>
          </cell>
          <cell r="P25">
            <v>0</v>
          </cell>
          <cell r="S25">
            <v>0</v>
          </cell>
          <cell r="V25" t="str">
            <v>2 1/2"</v>
          </cell>
          <cell r="Y25" t="str">
            <v>Brass</v>
          </cell>
          <cell r="AB25" t="str">
            <v>Brass</v>
          </cell>
          <cell r="AE25" t="str">
            <v>Helical</v>
          </cell>
          <cell r="AN25">
            <v>0</v>
          </cell>
          <cell r="AQ25" t="str">
            <v>Coated Alum</v>
          </cell>
          <cell r="AT25">
            <v>0</v>
          </cell>
          <cell r="AW25">
            <v>0</v>
          </cell>
          <cell r="BC25">
            <v>0</v>
          </cell>
          <cell r="BF25">
            <v>0</v>
          </cell>
        </row>
        <row r="26">
          <cell r="V26">
            <v>0</v>
          </cell>
          <cell r="Y26">
            <v>0</v>
          </cell>
          <cell r="AB26">
            <v>0</v>
          </cell>
          <cell r="AE26">
            <v>0</v>
          </cell>
          <cell r="AQ26">
            <v>0</v>
          </cell>
        </row>
        <row r="112">
          <cell r="B112" t="str">
            <v>yes</v>
          </cell>
          <cell r="C112" t="str">
            <v>FIELD</v>
          </cell>
        </row>
        <row r="113">
          <cell r="B113" t="str">
            <v>no</v>
          </cell>
          <cell r="C113" t="str">
            <v>MCC</v>
          </cell>
        </row>
        <row r="114">
          <cell r="C114" t="str">
            <v>ANALY</v>
          </cell>
        </row>
        <row r="115">
          <cell r="C115" t="str">
            <v>ANNUN</v>
          </cell>
        </row>
        <row r="116">
          <cell r="C116" t="str">
            <v>AUX</v>
          </cell>
        </row>
        <row r="117">
          <cell r="C117" t="str">
            <v>CON</v>
          </cell>
        </row>
        <row r="118">
          <cell r="C118" t="str">
            <v>CR</v>
          </cell>
        </row>
        <row r="119">
          <cell r="C119" t="str">
            <v>DCS</v>
          </cell>
        </row>
        <row r="120">
          <cell r="C120" t="str">
            <v>I/O RR</v>
          </cell>
        </row>
        <row r="121">
          <cell r="C121" t="str">
            <v>JBOX</v>
          </cell>
        </row>
        <row r="122">
          <cell r="C122" t="str">
            <v>LP</v>
          </cell>
        </row>
        <row r="123">
          <cell r="C123" t="str">
            <v>PLC</v>
          </cell>
        </row>
        <row r="124">
          <cell r="C124" t="str">
            <v>RIE</v>
          </cell>
        </row>
        <row r="125">
          <cell r="C125" t="str">
            <v>SIS</v>
          </cell>
        </row>
        <row r="126">
          <cell r="C126" t="str">
            <v>SWRK</v>
          </cell>
        </row>
        <row r="127">
          <cell r="C127" t="str">
            <v>SWGR</v>
          </cell>
        </row>
        <row r="128">
          <cell r="C128" t="str">
            <v>VJB</v>
          </cell>
        </row>
      </sheetData>
      <sheetData sheetId="18">
        <row r="2">
          <cell r="I2">
            <v>7</v>
          </cell>
          <cell r="J2">
            <v>6</v>
          </cell>
          <cell r="K2">
            <v>1</v>
          </cell>
        </row>
        <row r="11">
          <cell r="Z11" t="str">
            <v>MILS</v>
          </cell>
        </row>
        <row r="12">
          <cell r="Z12" t="str">
            <v>cm</v>
          </cell>
        </row>
        <row r="13">
          <cell r="Z13" t="str">
            <v>ft</v>
          </cell>
        </row>
        <row r="14">
          <cell r="Z14" t="str">
            <v>in</v>
          </cell>
        </row>
        <row r="15">
          <cell r="Z15" t="str">
            <v>km</v>
          </cell>
        </row>
        <row r="16">
          <cell r="Z16" t="str">
            <v>m</v>
          </cell>
        </row>
        <row r="17">
          <cell r="Z17" t="str">
            <v>micron</v>
          </cell>
        </row>
        <row r="18">
          <cell r="Z18" t="str">
            <v>mile</v>
          </cell>
        </row>
        <row r="19">
          <cell r="Z19" t="str">
            <v>mm</v>
          </cell>
        </row>
        <row r="20">
          <cell r="Z20" t="str">
            <v>yd</v>
          </cell>
        </row>
        <row r="21">
          <cell r="Z21" t="str">
            <v>µm</v>
          </cell>
        </row>
      </sheetData>
      <sheetData sheetId="19"/>
      <sheetData sheetId="20"/>
      <sheetData sheetId="21"/>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eet1"/>
      <sheetName val="2-TI-0175"/>
      <sheetName val="Notes 2-TI-0175"/>
      <sheetName val="2-TI-0177"/>
      <sheetName val="Notes 2-TI-0177"/>
      <sheetName val="2-TI-1300"/>
      <sheetName val="Notes 2-TI-1300"/>
      <sheetName val="2-TI-1304"/>
      <sheetName val="Notes 2-TI-1304"/>
      <sheetName val="2-TI-1307"/>
      <sheetName val="Notes 2-TI-1307"/>
      <sheetName val="2-TI-1601"/>
      <sheetName val="Notes 2-TI-1601"/>
      <sheetName val="2-TI-2300"/>
      <sheetName val="Notes 2-TI-2300"/>
      <sheetName val="2-TI-2304"/>
      <sheetName val="Notes 2-TI-2304"/>
      <sheetName val="2-TI-2307"/>
      <sheetName val="Notes 2-TI-2307"/>
      <sheetName val="2-TI-2601"/>
      <sheetName val="Notes 2-TI-2601"/>
      <sheetName val="Database"/>
      <sheetName val="Connections"/>
      <sheetName val="DWTables"/>
      <sheetName val="Calc"/>
      <sheetName val="CmpName"/>
      <sheetName val="Template"/>
      <sheetName val="Functions"/>
      <sheetName val="CK001-076.COM.DS"/>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23">
          <cell r="D23" t="str">
            <v>Solid/Powder</v>
          </cell>
          <cell r="E23" t="str">
            <v>316 SS</v>
          </cell>
          <cell r="F23" t="str">
            <v>316 SS</v>
          </cell>
          <cell r="G23" t="str">
            <v>Yes</v>
          </cell>
          <cell r="H23" t="str">
            <v>Every Angle</v>
          </cell>
          <cell r="I23" t="str">
            <v>Stem</v>
          </cell>
          <cell r="K23" t="str">
            <v>White</v>
          </cell>
          <cell r="L23" t="str">
            <v>Yes</v>
          </cell>
          <cell r="M23" t="str">
            <v>Rear</v>
          </cell>
          <cell r="N23" t="str">
            <v>Tapered</v>
          </cell>
          <cell r="P23" t="str">
            <v>316 SS</v>
          </cell>
        </row>
        <row r="24">
          <cell r="D24" t="str">
            <v>Liquid</v>
          </cell>
          <cell r="E24" t="str">
            <v>304 SS</v>
          </cell>
          <cell r="F24" t="str">
            <v>304 SS</v>
          </cell>
          <cell r="G24" t="str">
            <v>No</v>
          </cell>
          <cell r="H24" t="str">
            <v>Rear</v>
          </cell>
          <cell r="I24" t="str">
            <v>Union</v>
          </cell>
          <cell r="K24" t="str">
            <v>Black</v>
          </cell>
          <cell r="L24" t="str">
            <v>No</v>
          </cell>
          <cell r="M24" t="str">
            <v>Bottom</v>
          </cell>
          <cell r="N24" t="str">
            <v>Stepped</v>
          </cell>
          <cell r="P24" t="str">
            <v>304 SS</v>
          </cell>
        </row>
        <row r="25">
          <cell r="D25" t="str">
            <v>Water</v>
          </cell>
        </row>
        <row r="26">
          <cell r="D26" t="str">
            <v>Gas/Vapor</v>
          </cell>
        </row>
        <row r="27">
          <cell r="D27" t="str">
            <v>Steam</v>
          </cell>
        </row>
      </sheetData>
      <sheetData sheetId="24">
        <row r="2">
          <cell r="G2">
            <v>234</v>
          </cell>
          <cell r="J2">
            <v>0</v>
          </cell>
        </row>
      </sheetData>
      <sheetData sheetId="25">
        <row r="1">
          <cell r="F1" t="str">
            <v>01 -TI   13150</v>
          </cell>
        </row>
      </sheetData>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heet1"/>
      <sheetName val="2-TI-0175"/>
      <sheetName val="Notes 2-TI-0175"/>
      <sheetName val="2-TI-0177"/>
      <sheetName val="Notes 2-TI-0177"/>
      <sheetName val="2-TI-1300"/>
      <sheetName val="Notes 2-TI-1300"/>
      <sheetName val="2-TI-1304"/>
      <sheetName val="Notes 2-TI-1304"/>
      <sheetName val="2-TI-1307"/>
      <sheetName val="Notes 2-TI-1307"/>
      <sheetName val="2-TI-1601"/>
      <sheetName val="Notes 2-TI-1601"/>
      <sheetName val="2-TI-2300"/>
      <sheetName val="Notes 2-TI-2300"/>
      <sheetName val="2-TI-2304"/>
      <sheetName val="Notes 2-TI-2304"/>
      <sheetName val="2-TI-2307"/>
      <sheetName val="Notes 2-TI-2307"/>
      <sheetName val="2-TI-2601"/>
      <sheetName val="Notes 2-TI-2601"/>
      <sheetName val="Database"/>
      <sheetName val="Connections"/>
      <sheetName val="DWTables"/>
      <sheetName val="Calc"/>
      <sheetName val="CmpName"/>
      <sheetName val="Template"/>
      <sheetName val="Fun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heet 1"/>
      <sheetName val="Sheet 2"/>
      <sheetName val="Sheet 3"/>
    </sheetNames>
    <sheetDataSet>
      <sheetData sheetId="0" refreshError="1"/>
      <sheetData sheetId="1" refreshError="1">
        <row r="2">
          <cell r="F2" t="str">
            <v>PBA - 0201 / 0202 / 0203</v>
          </cell>
        </row>
        <row r="3">
          <cell r="F3" t="str">
            <v>SI units</v>
          </cell>
        </row>
        <row r="6">
          <cell r="O6" t="str">
            <v>VTA</v>
          </cell>
        </row>
        <row r="67">
          <cell r="O67" t="str">
            <v>N/A</v>
          </cell>
        </row>
        <row r="73">
          <cell r="E73" t="str">
            <v>deg C</v>
          </cell>
          <cell r="H73" t="str">
            <v xml:space="preserve"> °F</v>
          </cell>
          <cell r="O73" t="str">
            <v>SI units</v>
          </cell>
        </row>
        <row r="74">
          <cell r="E74" t="str">
            <v>m3/h</v>
          </cell>
          <cell r="H74" t="str">
            <v>GPM</v>
          </cell>
          <cell r="O74" t="str">
            <v>US customary units</v>
          </cell>
        </row>
        <row r="75">
          <cell r="E75" t="str">
            <v>kW</v>
          </cell>
          <cell r="H75" t="str">
            <v>BHP</v>
          </cell>
        </row>
        <row r="76">
          <cell r="E76" t="str">
            <v>m liq.abs.</v>
          </cell>
          <cell r="H76" t="str">
            <v>FT liq.abs.</v>
          </cell>
        </row>
        <row r="77">
          <cell r="E77" t="str">
            <v>m liq.</v>
          </cell>
          <cell r="H77" t="str">
            <v>FT liq.</v>
          </cell>
        </row>
        <row r="78">
          <cell r="E78" t="str">
            <v>m</v>
          </cell>
          <cell r="H78" t="str">
            <v>FT</v>
          </cell>
        </row>
        <row r="79">
          <cell r="E79" t="str">
            <v>kg/m3</v>
          </cell>
          <cell r="H79" t="str">
            <v>SG</v>
          </cell>
          <cell r="O79">
            <v>14.063256469305646</v>
          </cell>
          <cell r="S79">
            <v>3.1811940179665168E-3</v>
          </cell>
        </row>
        <row r="80">
          <cell r="E80" t="str">
            <v>mm2/s</v>
          </cell>
          <cell r="H80" t="str">
            <v>Cp</v>
          </cell>
          <cell r="O80">
            <v>27.75871003070446</v>
          </cell>
          <cell r="S80">
            <v>6.2791887845379058E-3</v>
          </cell>
        </row>
        <row r="81">
          <cell r="E81" t="str">
            <v>bara</v>
          </cell>
          <cell r="H81" t="str">
            <v>PSIA</v>
          </cell>
          <cell r="O81">
            <v>0.27619916480550938</v>
          </cell>
          <cell r="S81">
            <v>6.2477928406152173E-5</v>
          </cell>
        </row>
        <row r="82">
          <cell r="O82">
            <v>6.4501740381898003</v>
          </cell>
          <cell r="S82">
            <v>24036.283252824724</v>
          </cell>
        </row>
        <row r="83">
          <cell r="E83" t="str">
            <v>W/m2.K</v>
          </cell>
          <cell r="H83" t="str">
            <v>BTU/FT2.°F</v>
          </cell>
          <cell r="O83">
            <v>6.9116901064115996</v>
          </cell>
          <cell r="S83">
            <v>26076.529397967905</v>
          </cell>
        </row>
        <row r="84">
          <cell r="E84" t="str">
            <v>mm</v>
          </cell>
          <cell r="H84" t="str">
            <v>IN</v>
          </cell>
        </row>
        <row r="85">
          <cell r="E85" t="str">
            <v>Kg</v>
          </cell>
          <cell r="H85" t="str">
            <v>LBS</v>
          </cell>
          <cell r="O85">
            <v>219.84463066028607</v>
          </cell>
          <cell r="S85">
            <v>22442.721227964765</v>
          </cell>
        </row>
        <row r="86">
          <cell r="E86" t="str">
            <v>mg/kg</v>
          </cell>
          <cell r="H86" t="str">
            <v>PPM</v>
          </cell>
        </row>
        <row r="87">
          <cell r="H87" t="str">
            <v>PSIG</v>
          </cell>
        </row>
      </sheetData>
      <sheetData sheetId="2" refreshError="1">
        <row r="2">
          <cell r="L2" t="str">
            <v>Issued for Inter-Discipline check</v>
          </cell>
        </row>
        <row r="4">
          <cell r="Z4" t="str">
            <v>Fully PI compliant</v>
          </cell>
        </row>
      </sheetData>
      <sheetData sheetId="3" refreshError="1">
        <row r="42">
          <cell r="H42" t="str">
            <v>by vendor</v>
          </cell>
        </row>
        <row r="43">
          <cell r="H43" t="str">
            <v>by vendor</v>
          </cell>
        </row>
        <row r="44">
          <cell r="H44" t="str">
            <v>by vendor</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 1"/>
      <sheetName val="Sheet 2"/>
      <sheetName val="Sheet 3"/>
      <sheetName val="Information"/>
    </sheetNames>
    <sheetDataSet>
      <sheetData sheetId="0" refreshError="1"/>
      <sheetData sheetId="1" refreshError="1">
        <row r="73">
          <cell r="E73" t="str">
            <v>deg C</v>
          </cell>
          <cell r="H73" t="str">
            <v xml:space="preserve"> °F</v>
          </cell>
        </row>
        <row r="74">
          <cell r="E74" t="str">
            <v>m3/h</v>
          </cell>
          <cell r="H74" t="str">
            <v>GPM</v>
          </cell>
        </row>
        <row r="75">
          <cell r="E75" t="str">
            <v>kW</v>
          </cell>
          <cell r="H75" t="str">
            <v>BHP</v>
          </cell>
        </row>
        <row r="76">
          <cell r="E76" t="str">
            <v>m liq.abs.</v>
          </cell>
          <cell r="H76" t="str">
            <v>FT liq.abs.</v>
          </cell>
        </row>
        <row r="77">
          <cell r="E77" t="str">
            <v>m liq.</v>
          </cell>
          <cell r="H77" t="str">
            <v>FT liq.</v>
          </cell>
        </row>
        <row r="78">
          <cell r="E78" t="str">
            <v>m</v>
          </cell>
          <cell r="H78" t="str">
            <v>FT</v>
          </cell>
        </row>
        <row r="79">
          <cell r="E79" t="str">
            <v>kg/m3</v>
          </cell>
          <cell r="H79" t="str">
            <v>SG</v>
          </cell>
          <cell r="O79">
            <v>10.332274527998859</v>
          </cell>
          <cell r="S79">
            <v>2.3372232450000001E-3</v>
          </cell>
        </row>
        <row r="80">
          <cell r="E80" t="str">
            <v>mm2/s</v>
          </cell>
          <cell r="H80" t="str">
            <v>Cp</v>
          </cell>
          <cell r="O80">
            <v>112.16878342757211</v>
          </cell>
          <cell r="S80">
            <v>2.5373259999999998E-2</v>
          </cell>
        </row>
        <row r="81">
          <cell r="E81" t="str">
            <v>bara</v>
          </cell>
          <cell r="H81" t="str">
            <v>PSIA</v>
          </cell>
          <cell r="O81">
            <v>4.5887229584006777</v>
          </cell>
          <cell r="S81">
            <v>1.0379970000000001E-3</v>
          </cell>
        </row>
        <row r="82">
          <cell r="E82" t="str">
            <v>KJ/kg.deg K</v>
          </cell>
          <cell r="H82" t="str">
            <v>BTU/LB°F</v>
          </cell>
          <cell r="O82">
            <v>15.801378370456199</v>
          </cell>
          <cell r="S82">
            <v>65375.599270276325</v>
          </cell>
        </row>
        <row r="83">
          <cell r="E83" t="str">
            <v>W/m2.K</v>
          </cell>
          <cell r="H83" t="str">
            <v>BTU/FT2.°F</v>
          </cell>
          <cell r="O83">
            <v>17.050361717770397</v>
          </cell>
          <cell r="S83">
            <v>70897.039660258946</v>
          </cell>
        </row>
        <row r="84">
          <cell r="E84" t="str">
            <v>mm</v>
          </cell>
          <cell r="H84" t="str">
            <v>IN</v>
          </cell>
          <cell r="O84">
            <v>0</v>
          </cell>
          <cell r="S84">
            <v>0</v>
          </cell>
        </row>
        <row r="85">
          <cell r="E85" t="str">
            <v>Kg</v>
          </cell>
          <cell r="H85" t="str">
            <v>LBS</v>
          </cell>
          <cell r="O85">
            <v>261.7811441530086</v>
          </cell>
          <cell r="S85">
            <v>24294.35247196781</v>
          </cell>
        </row>
        <row r="86">
          <cell r="E86" t="str">
            <v>mg/kg</v>
          </cell>
          <cell r="H86" t="str">
            <v>PPM</v>
          </cell>
        </row>
        <row r="87">
          <cell r="H87" t="str">
            <v>PSIG</v>
          </cell>
          <cell r="O87">
            <v>1700</v>
          </cell>
          <cell r="S87">
            <v>900</v>
          </cell>
        </row>
        <row r="88">
          <cell r="O88">
            <v>2400</v>
          </cell>
          <cell r="S88">
            <v>1300</v>
          </cell>
        </row>
      </sheetData>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Page 2"/>
      <sheetName val="Notes"/>
      <sheetName val="Kvalues"/>
      <sheetName val="Lift Pump Sizing"/>
      <sheetName val="Schedule"/>
    </sheetNames>
    <sheetDataSet>
      <sheetData sheetId="0"/>
      <sheetData sheetId="1"/>
      <sheetData sheetId="2"/>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V-4220"/>
      <sheetName val="DS-V-4220"/>
      <sheetName val="calcul"/>
    </sheetNames>
    <sheetDataSet>
      <sheetData sheetId="0" refreshError="1"/>
      <sheetData sheetId="1" refreshError="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8"/>
  <sheetViews>
    <sheetView tabSelected="1" topLeftCell="A19" zoomScaleNormal="100" zoomScaleSheetLayoutView="100" workbookViewId="0">
      <selection activeCell="A31" sqref="A31:G32"/>
    </sheetView>
  </sheetViews>
  <sheetFormatPr defaultRowHeight="14.25"/>
  <cols>
    <col min="1" max="1" width="22.42578125" style="499" customWidth="1"/>
    <col min="2" max="2" width="20.28515625" style="499" customWidth="1"/>
    <col min="3" max="3" width="20.140625" style="499" customWidth="1"/>
    <col min="4" max="4" width="21.140625" style="499" customWidth="1"/>
    <col min="5" max="6" width="12.140625" style="499" customWidth="1"/>
    <col min="7" max="7" width="13.85546875" style="499" customWidth="1"/>
    <col min="257" max="257" width="22.42578125" customWidth="1"/>
    <col min="258" max="258" width="20.28515625" customWidth="1"/>
    <col min="259" max="259" width="20.140625" customWidth="1"/>
    <col min="260" max="260" width="21.140625" customWidth="1"/>
    <col min="261" max="262" width="12.140625" customWidth="1"/>
    <col min="263" max="263" width="13.85546875" customWidth="1"/>
    <col min="513" max="513" width="22.42578125" customWidth="1"/>
    <col min="514" max="514" width="20.28515625" customWidth="1"/>
    <col min="515" max="515" width="20.140625" customWidth="1"/>
    <col min="516" max="516" width="21.140625" customWidth="1"/>
    <col min="517" max="518" width="12.140625" customWidth="1"/>
    <col min="519" max="519" width="13.85546875" customWidth="1"/>
    <col min="769" max="769" width="22.42578125" customWidth="1"/>
    <col min="770" max="770" width="20.28515625" customWidth="1"/>
    <col min="771" max="771" width="20.140625" customWidth="1"/>
    <col min="772" max="772" width="21.140625" customWidth="1"/>
    <col min="773" max="774" width="12.140625" customWidth="1"/>
    <col min="775" max="775" width="13.85546875" customWidth="1"/>
    <col min="1025" max="1025" width="22.42578125" customWidth="1"/>
    <col min="1026" max="1026" width="20.28515625" customWidth="1"/>
    <col min="1027" max="1027" width="20.140625" customWidth="1"/>
    <col min="1028" max="1028" width="21.140625" customWidth="1"/>
    <col min="1029" max="1030" width="12.140625" customWidth="1"/>
    <col min="1031" max="1031" width="13.85546875" customWidth="1"/>
    <col min="1281" max="1281" width="22.42578125" customWidth="1"/>
    <col min="1282" max="1282" width="20.28515625" customWidth="1"/>
    <col min="1283" max="1283" width="20.140625" customWidth="1"/>
    <col min="1284" max="1284" width="21.140625" customWidth="1"/>
    <col min="1285" max="1286" width="12.140625" customWidth="1"/>
    <col min="1287" max="1287" width="13.85546875" customWidth="1"/>
    <col min="1537" max="1537" width="22.42578125" customWidth="1"/>
    <col min="1538" max="1538" width="20.28515625" customWidth="1"/>
    <col min="1539" max="1539" width="20.140625" customWidth="1"/>
    <col min="1540" max="1540" width="21.140625" customWidth="1"/>
    <col min="1541" max="1542" width="12.140625" customWidth="1"/>
    <col min="1543" max="1543" width="13.85546875" customWidth="1"/>
    <col min="1793" max="1793" width="22.42578125" customWidth="1"/>
    <col min="1794" max="1794" width="20.28515625" customWidth="1"/>
    <col min="1795" max="1795" width="20.140625" customWidth="1"/>
    <col min="1796" max="1796" width="21.140625" customWidth="1"/>
    <col min="1797" max="1798" width="12.140625" customWidth="1"/>
    <col min="1799" max="1799" width="13.85546875" customWidth="1"/>
    <col min="2049" max="2049" width="22.42578125" customWidth="1"/>
    <col min="2050" max="2050" width="20.28515625" customWidth="1"/>
    <col min="2051" max="2051" width="20.140625" customWidth="1"/>
    <col min="2052" max="2052" width="21.140625" customWidth="1"/>
    <col min="2053" max="2054" width="12.140625" customWidth="1"/>
    <col min="2055" max="2055" width="13.85546875" customWidth="1"/>
    <col min="2305" max="2305" width="22.42578125" customWidth="1"/>
    <col min="2306" max="2306" width="20.28515625" customWidth="1"/>
    <col min="2307" max="2307" width="20.140625" customWidth="1"/>
    <col min="2308" max="2308" width="21.140625" customWidth="1"/>
    <col min="2309" max="2310" width="12.140625" customWidth="1"/>
    <col min="2311" max="2311" width="13.85546875" customWidth="1"/>
    <col min="2561" max="2561" width="22.42578125" customWidth="1"/>
    <col min="2562" max="2562" width="20.28515625" customWidth="1"/>
    <col min="2563" max="2563" width="20.140625" customWidth="1"/>
    <col min="2564" max="2564" width="21.140625" customWidth="1"/>
    <col min="2565" max="2566" width="12.140625" customWidth="1"/>
    <col min="2567" max="2567" width="13.85546875" customWidth="1"/>
    <col min="2817" max="2817" width="22.42578125" customWidth="1"/>
    <col min="2818" max="2818" width="20.28515625" customWidth="1"/>
    <col min="2819" max="2819" width="20.140625" customWidth="1"/>
    <col min="2820" max="2820" width="21.140625" customWidth="1"/>
    <col min="2821" max="2822" width="12.140625" customWidth="1"/>
    <col min="2823" max="2823" width="13.85546875" customWidth="1"/>
    <col min="3073" max="3073" width="22.42578125" customWidth="1"/>
    <col min="3074" max="3074" width="20.28515625" customWidth="1"/>
    <col min="3075" max="3075" width="20.140625" customWidth="1"/>
    <col min="3076" max="3076" width="21.140625" customWidth="1"/>
    <col min="3077" max="3078" width="12.140625" customWidth="1"/>
    <col min="3079" max="3079" width="13.85546875" customWidth="1"/>
    <col min="3329" max="3329" width="22.42578125" customWidth="1"/>
    <col min="3330" max="3330" width="20.28515625" customWidth="1"/>
    <col min="3331" max="3331" width="20.140625" customWidth="1"/>
    <col min="3332" max="3332" width="21.140625" customWidth="1"/>
    <col min="3333" max="3334" width="12.140625" customWidth="1"/>
    <col min="3335" max="3335" width="13.85546875" customWidth="1"/>
    <col min="3585" max="3585" width="22.42578125" customWidth="1"/>
    <col min="3586" max="3586" width="20.28515625" customWidth="1"/>
    <col min="3587" max="3587" width="20.140625" customWidth="1"/>
    <col min="3588" max="3588" width="21.140625" customWidth="1"/>
    <col min="3589" max="3590" width="12.140625" customWidth="1"/>
    <col min="3591" max="3591" width="13.85546875" customWidth="1"/>
    <col min="3841" max="3841" width="22.42578125" customWidth="1"/>
    <col min="3842" max="3842" width="20.28515625" customWidth="1"/>
    <col min="3843" max="3843" width="20.140625" customWidth="1"/>
    <col min="3844" max="3844" width="21.140625" customWidth="1"/>
    <col min="3845" max="3846" width="12.140625" customWidth="1"/>
    <col min="3847" max="3847" width="13.85546875" customWidth="1"/>
    <col min="4097" max="4097" width="22.42578125" customWidth="1"/>
    <col min="4098" max="4098" width="20.28515625" customWidth="1"/>
    <col min="4099" max="4099" width="20.140625" customWidth="1"/>
    <col min="4100" max="4100" width="21.140625" customWidth="1"/>
    <col min="4101" max="4102" width="12.140625" customWidth="1"/>
    <col min="4103" max="4103" width="13.85546875" customWidth="1"/>
    <col min="4353" max="4353" width="22.42578125" customWidth="1"/>
    <col min="4354" max="4354" width="20.28515625" customWidth="1"/>
    <col min="4355" max="4355" width="20.140625" customWidth="1"/>
    <col min="4356" max="4356" width="21.140625" customWidth="1"/>
    <col min="4357" max="4358" width="12.140625" customWidth="1"/>
    <col min="4359" max="4359" width="13.85546875" customWidth="1"/>
    <col min="4609" max="4609" width="22.42578125" customWidth="1"/>
    <col min="4610" max="4610" width="20.28515625" customWidth="1"/>
    <col min="4611" max="4611" width="20.140625" customWidth="1"/>
    <col min="4612" max="4612" width="21.140625" customWidth="1"/>
    <col min="4613" max="4614" width="12.140625" customWidth="1"/>
    <col min="4615" max="4615" width="13.85546875" customWidth="1"/>
    <col min="4865" max="4865" width="22.42578125" customWidth="1"/>
    <col min="4866" max="4866" width="20.28515625" customWidth="1"/>
    <col min="4867" max="4867" width="20.140625" customWidth="1"/>
    <col min="4868" max="4868" width="21.140625" customWidth="1"/>
    <col min="4869" max="4870" width="12.140625" customWidth="1"/>
    <col min="4871" max="4871" width="13.85546875" customWidth="1"/>
    <col min="5121" max="5121" width="22.42578125" customWidth="1"/>
    <col min="5122" max="5122" width="20.28515625" customWidth="1"/>
    <col min="5123" max="5123" width="20.140625" customWidth="1"/>
    <col min="5124" max="5124" width="21.140625" customWidth="1"/>
    <col min="5125" max="5126" width="12.140625" customWidth="1"/>
    <col min="5127" max="5127" width="13.85546875" customWidth="1"/>
    <col min="5377" max="5377" width="22.42578125" customWidth="1"/>
    <col min="5378" max="5378" width="20.28515625" customWidth="1"/>
    <col min="5379" max="5379" width="20.140625" customWidth="1"/>
    <col min="5380" max="5380" width="21.140625" customWidth="1"/>
    <col min="5381" max="5382" width="12.140625" customWidth="1"/>
    <col min="5383" max="5383" width="13.85546875" customWidth="1"/>
    <col min="5633" max="5633" width="22.42578125" customWidth="1"/>
    <col min="5634" max="5634" width="20.28515625" customWidth="1"/>
    <col min="5635" max="5635" width="20.140625" customWidth="1"/>
    <col min="5636" max="5636" width="21.140625" customWidth="1"/>
    <col min="5637" max="5638" width="12.140625" customWidth="1"/>
    <col min="5639" max="5639" width="13.85546875" customWidth="1"/>
    <col min="5889" max="5889" width="22.42578125" customWidth="1"/>
    <col min="5890" max="5890" width="20.28515625" customWidth="1"/>
    <col min="5891" max="5891" width="20.140625" customWidth="1"/>
    <col min="5892" max="5892" width="21.140625" customWidth="1"/>
    <col min="5893" max="5894" width="12.140625" customWidth="1"/>
    <col min="5895" max="5895" width="13.85546875" customWidth="1"/>
    <col min="6145" max="6145" width="22.42578125" customWidth="1"/>
    <col min="6146" max="6146" width="20.28515625" customWidth="1"/>
    <col min="6147" max="6147" width="20.140625" customWidth="1"/>
    <col min="6148" max="6148" width="21.140625" customWidth="1"/>
    <col min="6149" max="6150" width="12.140625" customWidth="1"/>
    <col min="6151" max="6151" width="13.85546875" customWidth="1"/>
    <col min="6401" max="6401" width="22.42578125" customWidth="1"/>
    <col min="6402" max="6402" width="20.28515625" customWidth="1"/>
    <col min="6403" max="6403" width="20.140625" customWidth="1"/>
    <col min="6404" max="6404" width="21.140625" customWidth="1"/>
    <col min="6405" max="6406" width="12.140625" customWidth="1"/>
    <col min="6407" max="6407" width="13.85546875" customWidth="1"/>
    <col min="6657" max="6657" width="22.42578125" customWidth="1"/>
    <col min="6658" max="6658" width="20.28515625" customWidth="1"/>
    <col min="6659" max="6659" width="20.140625" customWidth="1"/>
    <col min="6660" max="6660" width="21.140625" customWidth="1"/>
    <col min="6661" max="6662" width="12.140625" customWidth="1"/>
    <col min="6663" max="6663" width="13.85546875" customWidth="1"/>
    <col min="6913" max="6913" width="22.42578125" customWidth="1"/>
    <col min="6914" max="6914" width="20.28515625" customWidth="1"/>
    <col min="6915" max="6915" width="20.140625" customWidth="1"/>
    <col min="6916" max="6916" width="21.140625" customWidth="1"/>
    <col min="6917" max="6918" width="12.140625" customWidth="1"/>
    <col min="6919" max="6919" width="13.85546875" customWidth="1"/>
    <col min="7169" max="7169" width="22.42578125" customWidth="1"/>
    <col min="7170" max="7170" width="20.28515625" customWidth="1"/>
    <col min="7171" max="7171" width="20.140625" customWidth="1"/>
    <col min="7172" max="7172" width="21.140625" customWidth="1"/>
    <col min="7173" max="7174" width="12.140625" customWidth="1"/>
    <col min="7175" max="7175" width="13.85546875" customWidth="1"/>
    <col min="7425" max="7425" width="22.42578125" customWidth="1"/>
    <col min="7426" max="7426" width="20.28515625" customWidth="1"/>
    <col min="7427" max="7427" width="20.140625" customWidth="1"/>
    <col min="7428" max="7428" width="21.140625" customWidth="1"/>
    <col min="7429" max="7430" width="12.140625" customWidth="1"/>
    <col min="7431" max="7431" width="13.85546875" customWidth="1"/>
    <col min="7681" max="7681" width="22.42578125" customWidth="1"/>
    <col min="7682" max="7682" width="20.28515625" customWidth="1"/>
    <col min="7683" max="7683" width="20.140625" customWidth="1"/>
    <col min="7684" max="7684" width="21.140625" customWidth="1"/>
    <col min="7685" max="7686" width="12.140625" customWidth="1"/>
    <col min="7687" max="7687" width="13.85546875" customWidth="1"/>
    <col min="7937" max="7937" width="22.42578125" customWidth="1"/>
    <col min="7938" max="7938" width="20.28515625" customWidth="1"/>
    <col min="7939" max="7939" width="20.140625" customWidth="1"/>
    <col min="7940" max="7940" width="21.140625" customWidth="1"/>
    <col min="7941" max="7942" width="12.140625" customWidth="1"/>
    <col min="7943" max="7943" width="13.85546875" customWidth="1"/>
    <col min="8193" max="8193" width="22.42578125" customWidth="1"/>
    <col min="8194" max="8194" width="20.28515625" customWidth="1"/>
    <col min="8195" max="8195" width="20.140625" customWidth="1"/>
    <col min="8196" max="8196" width="21.140625" customWidth="1"/>
    <col min="8197" max="8198" width="12.140625" customWidth="1"/>
    <col min="8199" max="8199" width="13.85546875" customWidth="1"/>
    <col min="8449" max="8449" width="22.42578125" customWidth="1"/>
    <col min="8450" max="8450" width="20.28515625" customWidth="1"/>
    <col min="8451" max="8451" width="20.140625" customWidth="1"/>
    <col min="8452" max="8452" width="21.140625" customWidth="1"/>
    <col min="8453" max="8454" width="12.140625" customWidth="1"/>
    <col min="8455" max="8455" width="13.85546875" customWidth="1"/>
    <col min="8705" max="8705" width="22.42578125" customWidth="1"/>
    <col min="8706" max="8706" width="20.28515625" customWidth="1"/>
    <col min="8707" max="8707" width="20.140625" customWidth="1"/>
    <col min="8708" max="8708" width="21.140625" customWidth="1"/>
    <col min="8709" max="8710" width="12.140625" customWidth="1"/>
    <col min="8711" max="8711" width="13.85546875" customWidth="1"/>
    <col min="8961" max="8961" width="22.42578125" customWidth="1"/>
    <col min="8962" max="8962" width="20.28515625" customWidth="1"/>
    <col min="8963" max="8963" width="20.140625" customWidth="1"/>
    <col min="8964" max="8964" width="21.140625" customWidth="1"/>
    <col min="8965" max="8966" width="12.140625" customWidth="1"/>
    <col min="8967" max="8967" width="13.85546875" customWidth="1"/>
    <col min="9217" max="9217" width="22.42578125" customWidth="1"/>
    <col min="9218" max="9218" width="20.28515625" customWidth="1"/>
    <col min="9219" max="9219" width="20.140625" customWidth="1"/>
    <col min="9220" max="9220" width="21.140625" customWidth="1"/>
    <col min="9221" max="9222" width="12.140625" customWidth="1"/>
    <col min="9223" max="9223" width="13.85546875" customWidth="1"/>
    <col min="9473" max="9473" width="22.42578125" customWidth="1"/>
    <col min="9474" max="9474" width="20.28515625" customWidth="1"/>
    <col min="9475" max="9475" width="20.140625" customWidth="1"/>
    <col min="9476" max="9476" width="21.140625" customWidth="1"/>
    <col min="9477" max="9478" width="12.140625" customWidth="1"/>
    <col min="9479" max="9479" width="13.85546875" customWidth="1"/>
    <col min="9729" max="9729" width="22.42578125" customWidth="1"/>
    <col min="9730" max="9730" width="20.28515625" customWidth="1"/>
    <col min="9731" max="9731" width="20.140625" customWidth="1"/>
    <col min="9732" max="9732" width="21.140625" customWidth="1"/>
    <col min="9733" max="9734" width="12.140625" customWidth="1"/>
    <col min="9735" max="9735" width="13.85546875" customWidth="1"/>
    <col min="9985" max="9985" width="22.42578125" customWidth="1"/>
    <col min="9986" max="9986" width="20.28515625" customWidth="1"/>
    <col min="9987" max="9987" width="20.140625" customWidth="1"/>
    <col min="9988" max="9988" width="21.140625" customWidth="1"/>
    <col min="9989" max="9990" width="12.140625" customWidth="1"/>
    <col min="9991" max="9991" width="13.85546875" customWidth="1"/>
    <col min="10241" max="10241" width="22.42578125" customWidth="1"/>
    <col min="10242" max="10242" width="20.28515625" customWidth="1"/>
    <col min="10243" max="10243" width="20.140625" customWidth="1"/>
    <col min="10244" max="10244" width="21.140625" customWidth="1"/>
    <col min="10245" max="10246" width="12.140625" customWidth="1"/>
    <col min="10247" max="10247" width="13.85546875" customWidth="1"/>
    <col min="10497" max="10497" width="22.42578125" customWidth="1"/>
    <col min="10498" max="10498" width="20.28515625" customWidth="1"/>
    <col min="10499" max="10499" width="20.140625" customWidth="1"/>
    <col min="10500" max="10500" width="21.140625" customWidth="1"/>
    <col min="10501" max="10502" width="12.140625" customWidth="1"/>
    <col min="10503" max="10503" width="13.85546875" customWidth="1"/>
    <col min="10753" max="10753" width="22.42578125" customWidth="1"/>
    <col min="10754" max="10754" width="20.28515625" customWidth="1"/>
    <col min="10755" max="10755" width="20.140625" customWidth="1"/>
    <col min="10756" max="10756" width="21.140625" customWidth="1"/>
    <col min="10757" max="10758" width="12.140625" customWidth="1"/>
    <col min="10759" max="10759" width="13.85546875" customWidth="1"/>
    <col min="11009" max="11009" width="22.42578125" customWidth="1"/>
    <col min="11010" max="11010" width="20.28515625" customWidth="1"/>
    <col min="11011" max="11011" width="20.140625" customWidth="1"/>
    <col min="11012" max="11012" width="21.140625" customWidth="1"/>
    <col min="11013" max="11014" width="12.140625" customWidth="1"/>
    <col min="11015" max="11015" width="13.85546875" customWidth="1"/>
    <col min="11265" max="11265" width="22.42578125" customWidth="1"/>
    <col min="11266" max="11266" width="20.28515625" customWidth="1"/>
    <col min="11267" max="11267" width="20.140625" customWidth="1"/>
    <col min="11268" max="11268" width="21.140625" customWidth="1"/>
    <col min="11269" max="11270" width="12.140625" customWidth="1"/>
    <col min="11271" max="11271" width="13.85546875" customWidth="1"/>
    <col min="11521" max="11521" width="22.42578125" customWidth="1"/>
    <col min="11522" max="11522" width="20.28515625" customWidth="1"/>
    <col min="11523" max="11523" width="20.140625" customWidth="1"/>
    <col min="11524" max="11524" width="21.140625" customWidth="1"/>
    <col min="11525" max="11526" width="12.140625" customWidth="1"/>
    <col min="11527" max="11527" width="13.85546875" customWidth="1"/>
    <col min="11777" max="11777" width="22.42578125" customWidth="1"/>
    <col min="11778" max="11778" width="20.28515625" customWidth="1"/>
    <col min="11779" max="11779" width="20.140625" customWidth="1"/>
    <col min="11780" max="11780" width="21.140625" customWidth="1"/>
    <col min="11781" max="11782" width="12.140625" customWidth="1"/>
    <col min="11783" max="11783" width="13.85546875" customWidth="1"/>
    <col min="12033" max="12033" width="22.42578125" customWidth="1"/>
    <col min="12034" max="12034" width="20.28515625" customWidth="1"/>
    <col min="12035" max="12035" width="20.140625" customWidth="1"/>
    <col min="12036" max="12036" width="21.140625" customWidth="1"/>
    <col min="12037" max="12038" width="12.140625" customWidth="1"/>
    <col min="12039" max="12039" width="13.85546875" customWidth="1"/>
    <col min="12289" max="12289" width="22.42578125" customWidth="1"/>
    <col min="12290" max="12290" width="20.28515625" customWidth="1"/>
    <col min="12291" max="12291" width="20.140625" customWidth="1"/>
    <col min="12292" max="12292" width="21.140625" customWidth="1"/>
    <col min="12293" max="12294" width="12.140625" customWidth="1"/>
    <col min="12295" max="12295" width="13.85546875" customWidth="1"/>
    <col min="12545" max="12545" width="22.42578125" customWidth="1"/>
    <col min="12546" max="12546" width="20.28515625" customWidth="1"/>
    <col min="12547" max="12547" width="20.140625" customWidth="1"/>
    <col min="12548" max="12548" width="21.140625" customWidth="1"/>
    <col min="12549" max="12550" width="12.140625" customWidth="1"/>
    <col min="12551" max="12551" width="13.85546875" customWidth="1"/>
    <col min="12801" max="12801" width="22.42578125" customWidth="1"/>
    <col min="12802" max="12802" width="20.28515625" customWidth="1"/>
    <col min="12803" max="12803" width="20.140625" customWidth="1"/>
    <col min="12804" max="12804" width="21.140625" customWidth="1"/>
    <col min="12805" max="12806" width="12.140625" customWidth="1"/>
    <col min="12807" max="12807" width="13.85546875" customWidth="1"/>
    <col min="13057" max="13057" width="22.42578125" customWidth="1"/>
    <col min="13058" max="13058" width="20.28515625" customWidth="1"/>
    <col min="13059" max="13059" width="20.140625" customWidth="1"/>
    <col min="13060" max="13060" width="21.140625" customWidth="1"/>
    <col min="13061" max="13062" width="12.140625" customWidth="1"/>
    <col min="13063" max="13063" width="13.85546875" customWidth="1"/>
    <col min="13313" max="13313" width="22.42578125" customWidth="1"/>
    <col min="13314" max="13314" width="20.28515625" customWidth="1"/>
    <col min="13315" max="13315" width="20.140625" customWidth="1"/>
    <col min="13316" max="13316" width="21.140625" customWidth="1"/>
    <col min="13317" max="13318" width="12.140625" customWidth="1"/>
    <col min="13319" max="13319" width="13.85546875" customWidth="1"/>
    <col min="13569" max="13569" width="22.42578125" customWidth="1"/>
    <col min="13570" max="13570" width="20.28515625" customWidth="1"/>
    <col min="13571" max="13571" width="20.140625" customWidth="1"/>
    <col min="13572" max="13572" width="21.140625" customWidth="1"/>
    <col min="13573" max="13574" width="12.140625" customWidth="1"/>
    <col min="13575" max="13575" width="13.85546875" customWidth="1"/>
    <col min="13825" max="13825" width="22.42578125" customWidth="1"/>
    <col min="13826" max="13826" width="20.28515625" customWidth="1"/>
    <col min="13827" max="13827" width="20.140625" customWidth="1"/>
    <col min="13828" max="13828" width="21.140625" customWidth="1"/>
    <col min="13829" max="13830" width="12.140625" customWidth="1"/>
    <col min="13831" max="13831" width="13.85546875" customWidth="1"/>
    <col min="14081" max="14081" width="22.42578125" customWidth="1"/>
    <col min="14082" max="14082" width="20.28515625" customWidth="1"/>
    <col min="14083" max="14083" width="20.140625" customWidth="1"/>
    <col min="14084" max="14084" width="21.140625" customWidth="1"/>
    <col min="14085" max="14086" width="12.140625" customWidth="1"/>
    <col min="14087" max="14087" width="13.85546875" customWidth="1"/>
    <col min="14337" max="14337" width="22.42578125" customWidth="1"/>
    <col min="14338" max="14338" width="20.28515625" customWidth="1"/>
    <col min="14339" max="14339" width="20.140625" customWidth="1"/>
    <col min="14340" max="14340" width="21.140625" customWidth="1"/>
    <col min="14341" max="14342" width="12.140625" customWidth="1"/>
    <col min="14343" max="14343" width="13.85546875" customWidth="1"/>
    <col min="14593" max="14593" width="22.42578125" customWidth="1"/>
    <col min="14594" max="14594" width="20.28515625" customWidth="1"/>
    <col min="14595" max="14595" width="20.140625" customWidth="1"/>
    <col min="14596" max="14596" width="21.140625" customWidth="1"/>
    <col min="14597" max="14598" width="12.140625" customWidth="1"/>
    <col min="14599" max="14599" width="13.85546875" customWidth="1"/>
    <col min="14849" max="14849" width="22.42578125" customWidth="1"/>
    <col min="14850" max="14850" width="20.28515625" customWidth="1"/>
    <col min="14851" max="14851" width="20.140625" customWidth="1"/>
    <col min="14852" max="14852" width="21.140625" customWidth="1"/>
    <col min="14853" max="14854" width="12.140625" customWidth="1"/>
    <col min="14855" max="14855" width="13.85546875" customWidth="1"/>
    <col min="15105" max="15105" width="22.42578125" customWidth="1"/>
    <col min="15106" max="15106" width="20.28515625" customWidth="1"/>
    <col min="15107" max="15107" width="20.140625" customWidth="1"/>
    <col min="15108" max="15108" width="21.140625" customWidth="1"/>
    <col min="15109" max="15110" width="12.140625" customWidth="1"/>
    <col min="15111" max="15111" width="13.85546875" customWidth="1"/>
    <col min="15361" max="15361" width="22.42578125" customWidth="1"/>
    <col min="15362" max="15362" width="20.28515625" customWidth="1"/>
    <col min="15363" max="15363" width="20.140625" customWidth="1"/>
    <col min="15364" max="15364" width="21.140625" customWidth="1"/>
    <col min="15365" max="15366" width="12.140625" customWidth="1"/>
    <col min="15367" max="15367" width="13.85546875" customWidth="1"/>
    <col min="15617" max="15617" width="22.42578125" customWidth="1"/>
    <col min="15618" max="15618" width="20.28515625" customWidth="1"/>
    <col min="15619" max="15619" width="20.140625" customWidth="1"/>
    <col min="15620" max="15620" width="21.140625" customWidth="1"/>
    <col min="15621" max="15622" width="12.140625" customWidth="1"/>
    <col min="15623" max="15623" width="13.85546875" customWidth="1"/>
    <col min="15873" max="15873" width="22.42578125" customWidth="1"/>
    <col min="15874" max="15874" width="20.28515625" customWidth="1"/>
    <col min="15875" max="15875" width="20.140625" customWidth="1"/>
    <col min="15876" max="15876" width="21.140625" customWidth="1"/>
    <col min="15877" max="15878" width="12.140625" customWidth="1"/>
    <col min="15879" max="15879" width="13.85546875" customWidth="1"/>
    <col min="16129" max="16129" width="22.42578125" customWidth="1"/>
    <col min="16130" max="16130" width="20.28515625" customWidth="1"/>
    <col min="16131" max="16131" width="20.140625" customWidth="1"/>
    <col min="16132" max="16132" width="21.140625" customWidth="1"/>
    <col min="16133" max="16134" width="12.140625" customWidth="1"/>
    <col min="16135" max="16135" width="13.85546875" customWidth="1"/>
  </cols>
  <sheetData>
    <row r="1" spans="1:7" s="499" customFormat="1" ht="30" customHeight="1">
      <c r="A1" s="544" t="s">
        <v>457</v>
      </c>
      <c r="B1" s="545"/>
      <c r="C1" s="546"/>
      <c r="D1" s="550"/>
      <c r="E1" s="551"/>
      <c r="F1" s="552"/>
      <c r="G1" s="553"/>
    </row>
    <row r="2" spans="1:7" s="499" customFormat="1" ht="18" customHeight="1">
      <c r="A2" s="547"/>
      <c r="B2" s="548"/>
      <c r="C2" s="549"/>
      <c r="D2" s="500" t="s">
        <v>468</v>
      </c>
      <c r="E2" s="554" t="s">
        <v>469</v>
      </c>
      <c r="F2" s="555"/>
      <c r="G2" s="555"/>
    </row>
    <row r="3" spans="1:7" s="499" customFormat="1">
      <c r="A3" s="501" t="s">
        <v>473</v>
      </c>
      <c r="B3" s="501" t="s">
        <v>435</v>
      </c>
      <c r="C3" s="502" t="s">
        <v>436</v>
      </c>
      <c r="D3" s="556" t="s">
        <v>470</v>
      </c>
      <c r="E3" s="557"/>
      <c r="F3" s="557"/>
      <c r="G3" s="558"/>
    </row>
    <row r="4" spans="1:7" s="499" customFormat="1">
      <c r="A4" s="556" t="s">
        <v>437</v>
      </c>
      <c r="B4" s="557"/>
      <c r="C4" s="558"/>
      <c r="D4" s="559" t="s">
        <v>471</v>
      </c>
      <c r="E4" s="560"/>
      <c r="F4" s="560"/>
      <c r="G4" s="561"/>
    </row>
    <row r="5" spans="1:7" s="503" customFormat="1" ht="13.5">
      <c r="A5" s="564"/>
      <c r="B5" s="564"/>
      <c r="C5" s="564"/>
      <c r="D5" s="564"/>
      <c r="E5" s="564"/>
      <c r="F5" s="564"/>
      <c r="G5" s="564"/>
    </row>
    <row r="6" spans="1:7" s="499" customFormat="1" ht="14.45" customHeight="1">
      <c r="A6" s="565"/>
      <c r="B6" s="568" t="s">
        <v>472</v>
      </c>
      <c r="C6" s="569"/>
      <c r="D6" s="569"/>
      <c r="E6" s="570"/>
      <c r="F6" s="577"/>
      <c r="G6" s="578"/>
    </row>
    <row r="7" spans="1:7" s="499" customFormat="1" ht="14.45" customHeight="1">
      <c r="A7" s="566"/>
      <c r="B7" s="571"/>
      <c r="C7" s="572"/>
      <c r="D7" s="572"/>
      <c r="E7" s="573"/>
      <c r="F7" s="579"/>
      <c r="G7" s="580"/>
    </row>
    <row r="8" spans="1:7" s="499" customFormat="1" ht="14.45" customHeight="1">
      <c r="A8" s="566"/>
      <c r="B8" s="571"/>
      <c r="C8" s="572"/>
      <c r="D8" s="572"/>
      <c r="E8" s="573"/>
      <c r="F8" s="579"/>
      <c r="G8" s="580"/>
    </row>
    <row r="9" spans="1:7" s="499" customFormat="1" ht="25.5" customHeight="1">
      <c r="A9" s="566"/>
      <c r="B9" s="574"/>
      <c r="C9" s="575"/>
      <c r="D9" s="575"/>
      <c r="E9" s="576"/>
      <c r="F9" s="579"/>
      <c r="G9" s="580"/>
    </row>
    <row r="10" spans="1:7" s="499" customFormat="1" ht="14.45" customHeight="1">
      <c r="A10" s="566"/>
      <c r="B10" s="583"/>
      <c r="C10" s="584"/>
      <c r="D10" s="584"/>
      <c r="E10" s="585"/>
      <c r="F10" s="579"/>
      <c r="G10" s="580"/>
    </row>
    <row r="11" spans="1:7" s="499" customFormat="1" ht="14.45" customHeight="1">
      <c r="A11" s="566"/>
      <c r="B11" s="586"/>
      <c r="C11" s="587"/>
      <c r="D11" s="587"/>
      <c r="E11" s="588"/>
      <c r="F11" s="579"/>
      <c r="G11" s="580"/>
    </row>
    <row r="12" spans="1:7" s="499" customFormat="1" ht="14.45" customHeight="1">
      <c r="A12" s="567"/>
      <c r="B12" s="589"/>
      <c r="C12" s="590"/>
      <c r="D12" s="590"/>
      <c r="E12" s="591"/>
      <c r="F12" s="581"/>
      <c r="G12" s="582"/>
    </row>
    <row r="13" spans="1:7" s="499" customFormat="1" ht="13.5">
      <c r="A13" s="504"/>
      <c r="B13" s="503"/>
      <c r="C13" s="503"/>
      <c r="D13" s="503"/>
      <c r="E13" s="503"/>
      <c r="F13" s="503"/>
      <c r="G13" s="505"/>
    </row>
    <row r="14" spans="1:7" s="499" customFormat="1" ht="13.5">
      <c r="A14" s="504"/>
      <c r="B14" s="503"/>
      <c r="C14" s="503"/>
      <c r="D14" s="503"/>
      <c r="E14" s="503"/>
      <c r="F14" s="503"/>
      <c r="G14" s="505"/>
    </row>
    <row r="15" spans="1:7" s="499" customFormat="1" ht="13.5">
      <c r="A15" s="504"/>
      <c r="B15" s="503"/>
      <c r="C15" s="503"/>
      <c r="D15" s="503"/>
      <c r="E15" s="503"/>
      <c r="F15" s="503"/>
      <c r="G15" s="505"/>
    </row>
    <row r="16" spans="1:7" s="499" customFormat="1" ht="13.5">
      <c r="A16" s="504"/>
      <c r="B16" s="503"/>
      <c r="C16" s="503"/>
      <c r="D16" s="503"/>
      <c r="E16" s="503"/>
      <c r="F16" s="503"/>
      <c r="G16" s="505"/>
    </row>
    <row r="17" spans="1:7" s="499" customFormat="1" ht="13.5">
      <c r="A17" s="504"/>
      <c r="B17" s="503"/>
      <c r="C17" s="503"/>
      <c r="D17" s="503"/>
      <c r="E17" s="503"/>
      <c r="F17" s="503"/>
      <c r="G17" s="505"/>
    </row>
    <row r="18" spans="1:7" s="499" customFormat="1" ht="13.5">
      <c r="A18" s="504"/>
      <c r="B18" s="503"/>
      <c r="C18" s="503"/>
      <c r="D18" s="503"/>
      <c r="E18" s="503"/>
      <c r="F18" s="503"/>
      <c r="G18" s="505"/>
    </row>
    <row r="19" spans="1:7" s="499" customFormat="1" ht="13.5">
      <c r="A19" s="504"/>
      <c r="B19" s="503"/>
      <c r="C19" s="503"/>
      <c r="D19" s="503"/>
      <c r="E19" s="503"/>
      <c r="F19" s="503"/>
      <c r="G19" s="505"/>
    </row>
    <row r="20" spans="1:7" s="499" customFormat="1" ht="13.5">
      <c r="A20" s="504"/>
      <c r="B20" s="503"/>
      <c r="C20" s="503"/>
      <c r="D20" s="503"/>
      <c r="E20" s="503"/>
      <c r="F20" s="503"/>
      <c r="G20" s="505"/>
    </row>
    <row r="21" spans="1:7" s="499" customFormat="1" ht="13.5">
      <c r="A21" s="504"/>
      <c r="B21" s="503"/>
      <c r="C21" s="503"/>
      <c r="D21" s="503"/>
      <c r="E21" s="503"/>
      <c r="F21" s="503"/>
      <c r="G21" s="505"/>
    </row>
    <row r="22" spans="1:7" s="499" customFormat="1" ht="13.5">
      <c r="A22" s="504"/>
      <c r="B22" s="503"/>
      <c r="C22" s="503"/>
      <c r="D22" s="503"/>
      <c r="E22" s="503"/>
      <c r="F22" s="503"/>
      <c r="G22" s="505"/>
    </row>
    <row r="23" spans="1:7" s="499" customFormat="1" ht="13.5">
      <c r="A23" s="504"/>
      <c r="B23" s="503"/>
      <c r="C23" s="503"/>
      <c r="D23" s="503"/>
      <c r="E23" s="503"/>
      <c r="F23" s="503"/>
      <c r="G23" s="505"/>
    </row>
    <row r="24" spans="1:7" s="499" customFormat="1" ht="13.5">
      <c r="A24" s="504"/>
      <c r="B24" s="503"/>
      <c r="C24" s="503"/>
      <c r="D24" s="503"/>
      <c r="E24" s="503"/>
      <c r="F24" s="503"/>
      <c r="G24" s="505"/>
    </row>
    <row r="25" spans="1:7" s="499" customFormat="1" ht="13.5">
      <c r="A25" s="504"/>
      <c r="B25" s="503"/>
      <c r="C25" s="503"/>
      <c r="D25" s="503"/>
      <c r="E25" s="503"/>
      <c r="F25" s="503"/>
      <c r="G25" s="505"/>
    </row>
    <row r="26" spans="1:7" s="499" customFormat="1" ht="13.5">
      <c r="A26" s="504"/>
      <c r="B26" s="503"/>
      <c r="C26" s="503"/>
      <c r="D26" s="503"/>
      <c r="E26" s="503"/>
      <c r="F26" s="503"/>
      <c r="G26" s="505"/>
    </row>
    <row r="27" spans="1:7" s="499" customFormat="1" ht="13.5">
      <c r="A27" s="504"/>
      <c r="B27" s="503"/>
      <c r="C27" s="503"/>
      <c r="D27" s="503"/>
      <c r="E27" s="503"/>
      <c r="F27" s="503"/>
      <c r="G27" s="505"/>
    </row>
    <row r="28" spans="1:7" s="499" customFormat="1" ht="13.5">
      <c r="A28" s="504"/>
      <c r="B28" s="503"/>
      <c r="C28" s="503"/>
      <c r="D28" s="503"/>
      <c r="E28" s="503"/>
      <c r="F28" s="503"/>
      <c r="G28" s="505"/>
    </row>
    <row r="29" spans="1:7" s="499" customFormat="1" ht="13.5">
      <c r="A29" s="504"/>
      <c r="B29" s="503"/>
      <c r="C29" s="503"/>
      <c r="D29" s="503"/>
      <c r="E29" s="503"/>
      <c r="F29" s="503"/>
      <c r="G29" s="505"/>
    </row>
    <row r="30" spans="1:7" s="499" customFormat="1" ht="13.5">
      <c r="A30" s="504"/>
      <c r="B30" s="503"/>
      <c r="C30" s="503"/>
      <c r="D30" s="503"/>
      <c r="E30" s="503"/>
      <c r="F30" s="503"/>
      <c r="G30" s="505"/>
    </row>
    <row r="31" spans="1:7" s="499" customFormat="1" ht="15" customHeight="1">
      <c r="A31" s="592" t="s">
        <v>457</v>
      </c>
      <c r="B31" s="593"/>
      <c r="C31" s="593"/>
      <c r="D31" s="593"/>
      <c r="E31" s="593"/>
      <c r="F31" s="593"/>
      <c r="G31" s="594"/>
    </row>
    <row r="32" spans="1:7" s="499" customFormat="1" ht="15" customHeight="1">
      <c r="A32" s="592"/>
      <c r="B32" s="593"/>
      <c r="C32" s="593"/>
      <c r="D32" s="593"/>
      <c r="E32" s="593"/>
      <c r="F32" s="593"/>
      <c r="G32" s="594"/>
    </row>
    <row r="33" spans="1:11" s="499" customFormat="1" ht="13.5">
      <c r="A33" s="504"/>
      <c r="B33" s="503"/>
      <c r="C33" s="503"/>
      <c r="D33" s="503"/>
      <c r="E33" s="503"/>
      <c r="F33" s="503"/>
      <c r="G33" s="505"/>
    </row>
    <row r="34" spans="1:11" s="499" customFormat="1" ht="13.5">
      <c r="A34" s="504"/>
      <c r="B34" s="503"/>
      <c r="C34" s="503"/>
      <c r="D34" s="503"/>
      <c r="E34" s="503"/>
      <c r="F34" s="503"/>
      <c r="G34" s="505"/>
    </row>
    <row r="35" spans="1:11" s="499" customFormat="1" ht="15" customHeight="1">
      <c r="A35" s="504"/>
      <c r="B35" s="503"/>
      <c r="C35" s="503"/>
      <c r="D35" s="503"/>
      <c r="E35" s="503"/>
      <c r="F35" s="503"/>
      <c r="G35" s="505"/>
    </row>
    <row r="36" spans="1:11" s="499" customFormat="1" ht="15" customHeight="1">
      <c r="A36" s="504"/>
      <c r="B36" s="503"/>
      <c r="C36" s="503"/>
      <c r="D36" s="503"/>
      <c r="E36" s="503"/>
      <c r="F36" s="503"/>
      <c r="G36" s="505"/>
    </row>
    <row r="37" spans="1:11" s="499" customFormat="1" ht="15" customHeight="1">
      <c r="A37" s="504"/>
      <c r="B37" s="503"/>
      <c r="C37" s="506"/>
      <c r="D37" s="503"/>
      <c r="E37" s="503"/>
      <c r="F37" s="503"/>
      <c r="G37" s="505"/>
    </row>
    <row r="38" spans="1:11" s="499" customFormat="1" ht="15" customHeight="1">
      <c r="A38" s="504"/>
      <c r="B38" s="503"/>
      <c r="C38" s="506"/>
      <c r="D38" s="503"/>
      <c r="E38" s="503"/>
      <c r="F38" s="503"/>
      <c r="G38" s="505"/>
    </row>
    <row r="39" spans="1:11" s="499" customFormat="1" ht="15" customHeight="1">
      <c r="A39" s="507"/>
      <c r="B39" s="508"/>
      <c r="C39" s="509"/>
      <c r="D39" s="510"/>
      <c r="E39" s="503"/>
      <c r="F39" s="503"/>
      <c r="G39" s="505"/>
    </row>
    <row r="40" spans="1:11" s="503" customFormat="1" ht="15" customHeight="1">
      <c r="A40" s="511"/>
      <c r="B40" s="512"/>
      <c r="C40" s="512"/>
      <c r="D40" s="512"/>
      <c r="E40" s="512"/>
      <c r="F40" s="512"/>
      <c r="G40" s="513"/>
    </row>
    <row r="41" spans="1:11" s="503" customFormat="1" ht="15" customHeight="1">
      <c r="A41" s="514"/>
      <c r="B41" s="515"/>
      <c r="C41" s="515"/>
      <c r="D41" s="515"/>
      <c r="E41" s="515"/>
      <c r="F41" s="515"/>
      <c r="G41" s="516"/>
    </row>
    <row r="42" spans="1:11" s="503" customFormat="1" ht="15" customHeight="1">
      <c r="A42" s="504"/>
      <c r="C42" s="506"/>
      <c r="G42" s="505"/>
    </row>
    <row r="43" spans="1:11" s="503" customFormat="1" ht="15" customHeight="1">
      <c r="A43" s="504"/>
      <c r="C43" s="506"/>
      <c r="G43" s="505"/>
    </row>
    <row r="44" spans="1:11" s="503" customFormat="1" ht="15" customHeight="1">
      <c r="A44" s="507"/>
      <c r="B44" s="508"/>
      <c r="C44" s="509"/>
      <c r="D44" s="510"/>
      <c r="G44" s="505"/>
    </row>
    <row r="45" spans="1:11" s="503" customFormat="1" ht="15" customHeight="1">
      <c r="A45" s="511"/>
      <c r="B45" s="512"/>
      <c r="C45" s="512"/>
      <c r="D45" s="512"/>
      <c r="E45" s="512"/>
      <c r="F45" s="512"/>
      <c r="G45" s="513"/>
      <c r="H45" s="517"/>
      <c r="I45" s="517"/>
      <c r="J45" s="517"/>
      <c r="K45" s="517"/>
    </row>
    <row r="46" spans="1:11" s="499" customFormat="1" ht="15" customHeight="1">
      <c r="A46" s="518"/>
      <c r="B46" s="519"/>
      <c r="C46" s="519"/>
      <c r="D46" s="519"/>
      <c r="E46" s="519"/>
      <c r="F46" s="519"/>
      <c r="G46" s="520"/>
    </row>
    <row r="47" spans="1:11" s="503" customFormat="1" ht="15" customHeight="1">
      <c r="A47" s="504"/>
      <c r="C47" s="506"/>
      <c r="G47" s="505"/>
    </row>
    <row r="48" spans="1:11" s="503" customFormat="1" ht="15" customHeight="1">
      <c r="A48" s="504"/>
      <c r="C48" s="506"/>
      <c r="G48" s="505"/>
    </row>
    <row r="49" spans="1:7" s="503" customFormat="1" ht="15" customHeight="1">
      <c r="A49" s="521"/>
      <c r="B49" s="521"/>
      <c r="C49" s="522"/>
      <c r="D49" s="523"/>
      <c r="E49" s="536"/>
      <c r="F49" s="536"/>
      <c r="G49" s="524"/>
    </row>
    <row r="50" spans="1:7" s="503" customFormat="1" ht="15" customHeight="1">
      <c r="A50" s="521"/>
      <c r="B50" s="521"/>
      <c r="C50" s="522"/>
      <c r="D50" s="523"/>
      <c r="E50" s="536"/>
      <c r="F50" s="536"/>
      <c r="G50" s="524"/>
    </row>
    <row r="51" spans="1:7" s="499" customFormat="1" ht="15" customHeight="1">
      <c r="A51" s="541" t="s">
        <v>474</v>
      </c>
      <c r="B51" s="541" t="s">
        <v>440</v>
      </c>
      <c r="C51" s="542">
        <v>43691</v>
      </c>
      <c r="D51" s="543" t="s">
        <v>440</v>
      </c>
      <c r="E51" s="543" t="s">
        <v>475</v>
      </c>
      <c r="F51" s="543" t="s">
        <v>476</v>
      </c>
      <c r="G51" s="543" t="s">
        <v>477</v>
      </c>
    </row>
    <row r="52" spans="1:7" s="499" customFormat="1">
      <c r="A52" s="541" t="s">
        <v>478</v>
      </c>
      <c r="B52" s="541" t="s">
        <v>441</v>
      </c>
      <c r="C52" s="542">
        <v>43637</v>
      </c>
      <c r="D52" s="543" t="s">
        <v>441</v>
      </c>
      <c r="E52" s="543" t="s">
        <v>475</v>
      </c>
      <c r="F52" s="543" t="s">
        <v>476</v>
      </c>
      <c r="G52" s="543" t="s">
        <v>477</v>
      </c>
    </row>
    <row r="53" spans="1:7" s="499" customFormat="1" ht="24" customHeight="1">
      <c r="A53" s="525" t="s">
        <v>7</v>
      </c>
      <c r="B53" s="525" t="s">
        <v>442</v>
      </c>
      <c r="C53" s="525" t="s">
        <v>0</v>
      </c>
      <c r="D53" s="525" t="s">
        <v>443</v>
      </c>
      <c r="E53" s="525" t="s">
        <v>444</v>
      </c>
      <c r="F53" s="525" t="s">
        <v>445</v>
      </c>
      <c r="G53" s="525" t="s">
        <v>446</v>
      </c>
    </row>
    <row r="54" spans="1:7" s="499" customFormat="1" ht="36.75" customHeight="1">
      <c r="A54" s="562"/>
      <c r="B54" s="562"/>
      <c r="C54" s="562"/>
      <c r="D54" s="562"/>
      <c r="E54" s="562"/>
      <c r="F54" s="562"/>
      <c r="G54" s="562"/>
    </row>
    <row r="55" spans="1:7" s="499" customFormat="1" ht="13.5"/>
    <row r="56" spans="1:7" s="499" customFormat="1" ht="13.5"/>
    <row r="57" spans="1:7" s="499" customFormat="1" ht="15" customHeight="1">
      <c r="A57" s="563"/>
      <c r="B57" s="563"/>
      <c r="C57" s="563"/>
      <c r="D57" s="563"/>
      <c r="E57" s="563"/>
      <c r="F57" s="563"/>
      <c r="G57" s="563"/>
    </row>
    <row r="58" spans="1:7" s="499" customFormat="1" ht="25.5" customHeight="1">
      <c r="A58" s="563"/>
      <c r="B58" s="563"/>
      <c r="C58" s="563"/>
      <c r="D58" s="563"/>
      <c r="E58" s="563"/>
      <c r="F58" s="563"/>
      <c r="G58" s="563"/>
    </row>
  </sheetData>
  <mergeCells count="14">
    <mergeCell ref="A54:G54"/>
    <mergeCell ref="A57:G58"/>
    <mergeCell ref="A5:G5"/>
    <mergeCell ref="A6:A12"/>
    <mergeCell ref="B6:E9"/>
    <mergeCell ref="F6:G12"/>
    <mergeCell ref="B10:E12"/>
    <mergeCell ref="A31:G32"/>
    <mergeCell ref="A1:C2"/>
    <mergeCell ref="D1:G1"/>
    <mergeCell ref="E2:G2"/>
    <mergeCell ref="D3:G3"/>
    <mergeCell ref="A4:C4"/>
    <mergeCell ref="D4:G4"/>
  </mergeCells>
  <phoneticPr fontId="120" type="noConversion"/>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21"/>
  <sheetViews>
    <sheetView view="pageLayout" zoomScale="55" zoomScaleNormal="75" zoomScaleSheetLayoutView="85" zoomScalePageLayoutView="55" workbookViewId="0">
      <selection activeCell="C10" sqref="C10:C11"/>
    </sheetView>
  </sheetViews>
  <sheetFormatPr defaultRowHeight="12.75"/>
  <cols>
    <col min="1" max="1" width="2.85546875" style="278" customWidth="1"/>
    <col min="2" max="2" width="1.42578125" style="6" customWidth="1"/>
    <col min="3" max="3" width="29.85546875" style="6" customWidth="1"/>
    <col min="4" max="4" width="4.42578125" style="6" customWidth="1"/>
    <col min="5" max="5" width="10" style="6" customWidth="1"/>
    <col min="6" max="6" width="6.5703125" style="6" customWidth="1"/>
    <col min="7" max="7" width="2.140625" style="6" customWidth="1"/>
    <col min="8" max="8" width="10.85546875" style="6" customWidth="1"/>
    <col min="9" max="9" width="10" style="6" customWidth="1"/>
    <col min="10" max="10" width="0.85546875" style="6" customWidth="1"/>
    <col min="11" max="11" width="2.7109375" style="6" customWidth="1"/>
    <col min="12" max="12" width="9.7109375" style="6" customWidth="1"/>
    <col min="13" max="13" width="8.42578125" style="6" customWidth="1"/>
    <col min="14" max="14" width="2.7109375" style="6" customWidth="1"/>
    <col min="15" max="15" width="13" style="6" customWidth="1"/>
    <col min="16" max="16" width="3.7109375" style="6" customWidth="1"/>
    <col min="17" max="17" width="11.28515625" style="6" customWidth="1"/>
    <col min="18" max="18" width="1.7109375" style="6" customWidth="1"/>
    <col min="19" max="19" width="11.5703125" style="6" customWidth="1"/>
    <col min="20" max="20" width="9.28515625" style="6" customWidth="1"/>
    <col min="21" max="21" width="3" style="278" customWidth="1"/>
    <col min="22" max="22" width="0.85546875" style="6" customWidth="1"/>
    <col min="23" max="23" width="17" style="6" customWidth="1"/>
    <col min="24" max="24" width="34.7109375" style="6" customWidth="1"/>
    <col min="25" max="25" width="2.5703125" style="6" customWidth="1"/>
    <col min="26" max="26" width="30.7109375" style="6" customWidth="1"/>
    <col min="27" max="27" width="3.140625" style="6" customWidth="1"/>
    <col min="28" max="28" width="22" style="6" customWidth="1"/>
    <col min="29" max="29" width="2.7109375" style="6" customWidth="1"/>
    <col min="30" max="30" width="7.7109375" style="6" customWidth="1"/>
    <col min="31" max="31" width="10.7109375" style="6" customWidth="1"/>
    <col min="32" max="32" width="0.85546875" style="6" customWidth="1"/>
    <col min="33" max="33" width="6.7109375" style="6" customWidth="1"/>
    <col min="34" max="34" width="0.85546875" style="6" customWidth="1"/>
    <col min="35" max="35" width="6.7109375" style="6" customWidth="1"/>
    <col min="36" max="36" width="3.7109375" style="6" customWidth="1"/>
    <col min="37" max="37" width="6.7109375" style="6" customWidth="1"/>
    <col min="38" max="38" width="2.28515625" style="6" customWidth="1"/>
    <col min="39" max="256" width="9.140625" style="6"/>
    <col min="257" max="257" width="2.85546875" style="6" customWidth="1"/>
    <col min="258" max="258" width="1.42578125" style="6" customWidth="1"/>
    <col min="259" max="259" width="29.85546875" style="6" customWidth="1"/>
    <col min="260" max="260" width="1.42578125" style="6" customWidth="1"/>
    <col min="261" max="261" width="10" style="6" customWidth="1"/>
    <col min="262" max="262" width="6.5703125" style="6" customWidth="1"/>
    <col min="263" max="263" width="2.140625" style="6" customWidth="1"/>
    <col min="264" max="264" width="10.85546875" style="6" customWidth="1"/>
    <col min="265" max="265" width="10" style="6" customWidth="1"/>
    <col min="266" max="266" width="0.85546875" style="6" customWidth="1"/>
    <col min="267" max="267" width="2.7109375" style="6" customWidth="1"/>
    <col min="268" max="268" width="9.7109375" style="6" customWidth="1"/>
    <col min="269" max="269" width="8.42578125" style="6" customWidth="1"/>
    <col min="270" max="270" width="1.85546875" style="6" customWidth="1"/>
    <col min="271" max="271" width="13" style="6" customWidth="1"/>
    <col min="272" max="272" width="3.7109375" style="6" customWidth="1"/>
    <col min="273" max="273" width="11.28515625" style="6" customWidth="1"/>
    <col min="274" max="274" width="1.7109375" style="6" customWidth="1"/>
    <col min="275" max="275" width="9.7109375" style="6" customWidth="1"/>
    <col min="276" max="276" width="9.28515625" style="6" customWidth="1"/>
    <col min="277" max="277" width="3" style="6" customWidth="1"/>
    <col min="278" max="278" width="0.85546875" style="6" customWidth="1"/>
    <col min="279" max="279" width="17" style="6" customWidth="1"/>
    <col min="280" max="280" width="34.7109375" style="6" customWidth="1"/>
    <col min="281" max="281" width="2.5703125" style="6" customWidth="1"/>
    <col min="282" max="282" width="30.7109375" style="6" customWidth="1"/>
    <col min="283" max="283" width="3.140625" style="6" customWidth="1"/>
    <col min="284" max="284" width="22" style="6" customWidth="1"/>
    <col min="285" max="285" width="2.7109375" style="6" customWidth="1"/>
    <col min="286" max="286" width="7.7109375" style="6" customWidth="1"/>
    <col min="287" max="287" width="10.7109375" style="6" customWidth="1"/>
    <col min="288" max="288" width="0.85546875" style="6" customWidth="1"/>
    <col min="289" max="289" width="6.7109375" style="6" customWidth="1"/>
    <col min="290" max="290" width="0.85546875" style="6" customWidth="1"/>
    <col min="291" max="291" width="6.7109375" style="6" customWidth="1"/>
    <col min="292" max="292" width="3.7109375" style="6" customWidth="1"/>
    <col min="293" max="293" width="6.7109375" style="6" customWidth="1"/>
    <col min="294" max="294" width="2.28515625" style="6" customWidth="1"/>
    <col min="295" max="512" width="9.140625" style="6"/>
    <col min="513" max="513" width="2.85546875" style="6" customWidth="1"/>
    <col min="514" max="514" width="1.42578125" style="6" customWidth="1"/>
    <col min="515" max="515" width="29.85546875" style="6" customWidth="1"/>
    <col min="516" max="516" width="1.42578125" style="6" customWidth="1"/>
    <col min="517" max="517" width="10" style="6" customWidth="1"/>
    <col min="518" max="518" width="6.5703125" style="6" customWidth="1"/>
    <col min="519" max="519" width="2.140625" style="6" customWidth="1"/>
    <col min="520" max="520" width="10.85546875" style="6" customWidth="1"/>
    <col min="521" max="521" width="10" style="6" customWidth="1"/>
    <col min="522" max="522" width="0.85546875" style="6" customWidth="1"/>
    <col min="523" max="523" width="2.7109375" style="6" customWidth="1"/>
    <col min="524" max="524" width="9.7109375" style="6" customWidth="1"/>
    <col min="525" max="525" width="8.42578125" style="6" customWidth="1"/>
    <col min="526" max="526" width="1.85546875" style="6" customWidth="1"/>
    <col min="527" max="527" width="13" style="6" customWidth="1"/>
    <col min="528" max="528" width="3.7109375" style="6" customWidth="1"/>
    <col min="529" max="529" width="11.28515625" style="6" customWidth="1"/>
    <col min="530" max="530" width="1.7109375" style="6" customWidth="1"/>
    <col min="531" max="531" width="9.7109375" style="6" customWidth="1"/>
    <col min="532" max="532" width="9.28515625" style="6" customWidth="1"/>
    <col min="533" max="533" width="3" style="6" customWidth="1"/>
    <col min="534" max="534" width="0.85546875" style="6" customWidth="1"/>
    <col min="535" max="535" width="17" style="6" customWidth="1"/>
    <col min="536" max="536" width="34.7109375" style="6" customWidth="1"/>
    <col min="537" max="537" width="2.5703125" style="6" customWidth="1"/>
    <col min="538" max="538" width="30.7109375" style="6" customWidth="1"/>
    <col min="539" max="539" width="3.140625" style="6" customWidth="1"/>
    <col min="540" max="540" width="22" style="6" customWidth="1"/>
    <col min="541" max="541" width="2.7109375" style="6" customWidth="1"/>
    <col min="542" max="542" width="7.7109375" style="6" customWidth="1"/>
    <col min="543" max="543" width="10.7109375" style="6" customWidth="1"/>
    <col min="544" max="544" width="0.85546875" style="6" customWidth="1"/>
    <col min="545" max="545" width="6.7109375" style="6" customWidth="1"/>
    <col min="546" max="546" width="0.85546875" style="6" customWidth="1"/>
    <col min="547" max="547" width="6.7109375" style="6" customWidth="1"/>
    <col min="548" max="548" width="3.7109375" style="6" customWidth="1"/>
    <col min="549" max="549" width="6.7109375" style="6" customWidth="1"/>
    <col min="550" max="550" width="2.28515625" style="6" customWidth="1"/>
    <col min="551" max="768" width="9.140625" style="6"/>
    <col min="769" max="769" width="2.85546875" style="6" customWidth="1"/>
    <col min="770" max="770" width="1.42578125" style="6" customWidth="1"/>
    <col min="771" max="771" width="29.85546875" style="6" customWidth="1"/>
    <col min="772" max="772" width="1.42578125" style="6" customWidth="1"/>
    <col min="773" max="773" width="10" style="6" customWidth="1"/>
    <col min="774" max="774" width="6.5703125" style="6" customWidth="1"/>
    <col min="775" max="775" width="2.140625" style="6" customWidth="1"/>
    <col min="776" max="776" width="10.85546875" style="6" customWidth="1"/>
    <col min="777" max="777" width="10" style="6" customWidth="1"/>
    <col min="778" max="778" width="0.85546875" style="6" customWidth="1"/>
    <col min="779" max="779" width="2.7109375" style="6" customWidth="1"/>
    <col min="780" max="780" width="9.7109375" style="6" customWidth="1"/>
    <col min="781" max="781" width="8.42578125" style="6" customWidth="1"/>
    <col min="782" max="782" width="1.85546875" style="6" customWidth="1"/>
    <col min="783" max="783" width="13" style="6" customWidth="1"/>
    <col min="784" max="784" width="3.7109375" style="6" customWidth="1"/>
    <col min="785" max="785" width="11.28515625" style="6" customWidth="1"/>
    <col min="786" max="786" width="1.7109375" style="6" customWidth="1"/>
    <col min="787" max="787" width="9.7109375" style="6" customWidth="1"/>
    <col min="788" max="788" width="9.28515625" style="6" customWidth="1"/>
    <col min="789" max="789" width="3" style="6" customWidth="1"/>
    <col min="790" max="790" width="0.85546875" style="6" customWidth="1"/>
    <col min="791" max="791" width="17" style="6" customWidth="1"/>
    <col min="792" max="792" width="34.7109375" style="6" customWidth="1"/>
    <col min="793" max="793" width="2.5703125" style="6" customWidth="1"/>
    <col min="794" max="794" width="30.7109375" style="6" customWidth="1"/>
    <col min="795" max="795" width="3.140625" style="6" customWidth="1"/>
    <col min="796" max="796" width="22" style="6" customWidth="1"/>
    <col min="797" max="797" width="2.7109375" style="6" customWidth="1"/>
    <col min="798" max="798" width="7.7109375" style="6" customWidth="1"/>
    <col min="799" max="799" width="10.7109375" style="6" customWidth="1"/>
    <col min="800" max="800" width="0.85546875" style="6" customWidth="1"/>
    <col min="801" max="801" width="6.7109375" style="6" customWidth="1"/>
    <col min="802" max="802" width="0.85546875" style="6" customWidth="1"/>
    <col min="803" max="803" width="6.7109375" style="6" customWidth="1"/>
    <col min="804" max="804" width="3.7109375" style="6" customWidth="1"/>
    <col min="805" max="805" width="6.7109375" style="6" customWidth="1"/>
    <col min="806" max="806" width="2.28515625" style="6" customWidth="1"/>
    <col min="807" max="1024" width="9.140625" style="6"/>
    <col min="1025" max="1025" width="2.85546875" style="6" customWidth="1"/>
    <col min="1026" max="1026" width="1.42578125" style="6" customWidth="1"/>
    <col min="1027" max="1027" width="29.85546875" style="6" customWidth="1"/>
    <col min="1028" max="1028" width="1.42578125" style="6" customWidth="1"/>
    <col min="1029" max="1029" width="10" style="6" customWidth="1"/>
    <col min="1030" max="1030" width="6.5703125" style="6" customWidth="1"/>
    <col min="1031" max="1031" width="2.140625" style="6" customWidth="1"/>
    <col min="1032" max="1032" width="10.85546875" style="6" customWidth="1"/>
    <col min="1033" max="1033" width="10" style="6" customWidth="1"/>
    <col min="1034" max="1034" width="0.85546875" style="6" customWidth="1"/>
    <col min="1035" max="1035" width="2.7109375" style="6" customWidth="1"/>
    <col min="1036" max="1036" width="9.7109375" style="6" customWidth="1"/>
    <col min="1037" max="1037" width="8.42578125" style="6" customWidth="1"/>
    <col min="1038" max="1038" width="1.85546875" style="6" customWidth="1"/>
    <col min="1039" max="1039" width="13" style="6" customWidth="1"/>
    <col min="1040" max="1040" width="3.7109375" style="6" customWidth="1"/>
    <col min="1041" max="1041" width="11.28515625" style="6" customWidth="1"/>
    <col min="1042" max="1042" width="1.7109375" style="6" customWidth="1"/>
    <col min="1043" max="1043" width="9.7109375" style="6" customWidth="1"/>
    <col min="1044" max="1044" width="9.28515625" style="6" customWidth="1"/>
    <col min="1045" max="1045" width="3" style="6" customWidth="1"/>
    <col min="1046" max="1046" width="0.85546875" style="6" customWidth="1"/>
    <col min="1047" max="1047" width="17" style="6" customWidth="1"/>
    <col min="1048" max="1048" width="34.7109375" style="6" customWidth="1"/>
    <col min="1049" max="1049" width="2.5703125" style="6" customWidth="1"/>
    <col min="1050" max="1050" width="30.7109375" style="6" customWidth="1"/>
    <col min="1051" max="1051" width="3.140625" style="6" customWidth="1"/>
    <col min="1052" max="1052" width="22" style="6" customWidth="1"/>
    <col min="1053" max="1053" width="2.7109375" style="6" customWidth="1"/>
    <col min="1054" max="1054" width="7.7109375" style="6" customWidth="1"/>
    <col min="1055" max="1055" width="10.7109375" style="6" customWidth="1"/>
    <col min="1056" max="1056" width="0.85546875" style="6" customWidth="1"/>
    <col min="1057" max="1057" width="6.7109375" style="6" customWidth="1"/>
    <col min="1058" max="1058" width="0.85546875" style="6" customWidth="1"/>
    <col min="1059" max="1059" width="6.7109375" style="6" customWidth="1"/>
    <col min="1060" max="1060" width="3.7109375" style="6" customWidth="1"/>
    <col min="1061" max="1061" width="6.7109375" style="6" customWidth="1"/>
    <col min="1062" max="1062" width="2.28515625" style="6" customWidth="1"/>
    <col min="1063" max="1280" width="9.140625" style="6"/>
    <col min="1281" max="1281" width="2.85546875" style="6" customWidth="1"/>
    <col min="1282" max="1282" width="1.42578125" style="6" customWidth="1"/>
    <col min="1283" max="1283" width="29.85546875" style="6" customWidth="1"/>
    <col min="1284" max="1284" width="1.42578125" style="6" customWidth="1"/>
    <col min="1285" max="1285" width="10" style="6" customWidth="1"/>
    <col min="1286" max="1286" width="6.5703125" style="6" customWidth="1"/>
    <col min="1287" max="1287" width="2.140625" style="6" customWidth="1"/>
    <col min="1288" max="1288" width="10.85546875" style="6" customWidth="1"/>
    <col min="1289" max="1289" width="10" style="6" customWidth="1"/>
    <col min="1290" max="1290" width="0.85546875" style="6" customWidth="1"/>
    <col min="1291" max="1291" width="2.7109375" style="6" customWidth="1"/>
    <col min="1292" max="1292" width="9.7109375" style="6" customWidth="1"/>
    <col min="1293" max="1293" width="8.42578125" style="6" customWidth="1"/>
    <col min="1294" max="1294" width="1.85546875" style="6" customWidth="1"/>
    <col min="1295" max="1295" width="13" style="6" customWidth="1"/>
    <col min="1296" max="1296" width="3.7109375" style="6" customWidth="1"/>
    <col min="1297" max="1297" width="11.28515625" style="6" customWidth="1"/>
    <col min="1298" max="1298" width="1.7109375" style="6" customWidth="1"/>
    <col min="1299" max="1299" width="9.7109375" style="6" customWidth="1"/>
    <col min="1300" max="1300" width="9.28515625" style="6" customWidth="1"/>
    <col min="1301" max="1301" width="3" style="6" customWidth="1"/>
    <col min="1302" max="1302" width="0.85546875" style="6" customWidth="1"/>
    <col min="1303" max="1303" width="17" style="6" customWidth="1"/>
    <col min="1304" max="1304" width="34.7109375" style="6" customWidth="1"/>
    <col min="1305" max="1305" width="2.5703125" style="6" customWidth="1"/>
    <col min="1306" max="1306" width="30.7109375" style="6" customWidth="1"/>
    <col min="1307" max="1307" width="3.140625" style="6" customWidth="1"/>
    <col min="1308" max="1308" width="22" style="6" customWidth="1"/>
    <col min="1309" max="1309" width="2.7109375" style="6" customWidth="1"/>
    <col min="1310" max="1310" width="7.7109375" style="6" customWidth="1"/>
    <col min="1311" max="1311" width="10.7109375" style="6" customWidth="1"/>
    <col min="1312" max="1312" width="0.85546875" style="6" customWidth="1"/>
    <col min="1313" max="1313" width="6.7109375" style="6" customWidth="1"/>
    <col min="1314" max="1314" width="0.85546875" style="6" customWidth="1"/>
    <col min="1315" max="1315" width="6.7109375" style="6" customWidth="1"/>
    <col min="1316" max="1316" width="3.7109375" style="6" customWidth="1"/>
    <col min="1317" max="1317" width="6.7109375" style="6" customWidth="1"/>
    <col min="1318" max="1318" width="2.28515625" style="6" customWidth="1"/>
    <col min="1319" max="1536" width="9.140625" style="6"/>
    <col min="1537" max="1537" width="2.85546875" style="6" customWidth="1"/>
    <col min="1538" max="1538" width="1.42578125" style="6" customWidth="1"/>
    <col min="1539" max="1539" width="29.85546875" style="6" customWidth="1"/>
    <col min="1540" max="1540" width="1.42578125" style="6" customWidth="1"/>
    <col min="1541" max="1541" width="10" style="6" customWidth="1"/>
    <col min="1542" max="1542" width="6.5703125" style="6" customWidth="1"/>
    <col min="1543" max="1543" width="2.140625" style="6" customWidth="1"/>
    <col min="1544" max="1544" width="10.85546875" style="6" customWidth="1"/>
    <col min="1545" max="1545" width="10" style="6" customWidth="1"/>
    <col min="1546" max="1546" width="0.85546875" style="6" customWidth="1"/>
    <col min="1547" max="1547" width="2.7109375" style="6" customWidth="1"/>
    <col min="1548" max="1548" width="9.7109375" style="6" customWidth="1"/>
    <col min="1549" max="1549" width="8.42578125" style="6" customWidth="1"/>
    <col min="1550" max="1550" width="1.85546875" style="6" customWidth="1"/>
    <col min="1551" max="1551" width="13" style="6" customWidth="1"/>
    <col min="1552" max="1552" width="3.7109375" style="6" customWidth="1"/>
    <col min="1553" max="1553" width="11.28515625" style="6" customWidth="1"/>
    <col min="1554" max="1554" width="1.7109375" style="6" customWidth="1"/>
    <col min="1555" max="1555" width="9.7109375" style="6" customWidth="1"/>
    <col min="1556" max="1556" width="9.28515625" style="6" customWidth="1"/>
    <col min="1557" max="1557" width="3" style="6" customWidth="1"/>
    <col min="1558" max="1558" width="0.85546875" style="6" customWidth="1"/>
    <col min="1559" max="1559" width="17" style="6" customWidth="1"/>
    <col min="1560" max="1560" width="34.7109375" style="6" customWidth="1"/>
    <col min="1561" max="1561" width="2.5703125" style="6" customWidth="1"/>
    <col min="1562" max="1562" width="30.7109375" style="6" customWidth="1"/>
    <col min="1563" max="1563" width="3.140625" style="6" customWidth="1"/>
    <col min="1564" max="1564" width="22" style="6" customWidth="1"/>
    <col min="1565" max="1565" width="2.7109375" style="6" customWidth="1"/>
    <col min="1566" max="1566" width="7.7109375" style="6" customWidth="1"/>
    <col min="1567" max="1567" width="10.7109375" style="6" customWidth="1"/>
    <col min="1568" max="1568" width="0.85546875" style="6" customWidth="1"/>
    <col min="1569" max="1569" width="6.7109375" style="6" customWidth="1"/>
    <col min="1570" max="1570" width="0.85546875" style="6" customWidth="1"/>
    <col min="1571" max="1571" width="6.7109375" style="6" customWidth="1"/>
    <col min="1572" max="1572" width="3.7109375" style="6" customWidth="1"/>
    <col min="1573" max="1573" width="6.7109375" style="6" customWidth="1"/>
    <col min="1574" max="1574" width="2.28515625" style="6" customWidth="1"/>
    <col min="1575" max="1792" width="9.140625" style="6"/>
    <col min="1793" max="1793" width="2.85546875" style="6" customWidth="1"/>
    <col min="1794" max="1794" width="1.42578125" style="6" customWidth="1"/>
    <col min="1795" max="1795" width="29.85546875" style="6" customWidth="1"/>
    <col min="1796" max="1796" width="1.42578125" style="6" customWidth="1"/>
    <col min="1797" max="1797" width="10" style="6" customWidth="1"/>
    <col min="1798" max="1798" width="6.5703125" style="6" customWidth="1"/>
    <col min="1799" max="1799" width="2.140625" style="6" customWidth="1"/>
    <col min="1800" max="1800" width="10.85546875" style="6" customWidth="1"/>
    <col min="1801" max="1801" width="10" style="6" customWidth="1"/>
    <col min="1802" max="1802" width="0.85546875" style="6" customWidth="1"/>
    <col min="1803" max="1803" width="2.7109375" style="6" customWidth="1"/>
    <col min="1804" max="1804" width="9.7109375" style="6" customWidth="1"/>
    <col min="1805" max="1805" width="8.42578125" style="6" customWidth="1"/>
    <col min="1806" max="1806" width="1.85546875" style="6" customWidth="1"/>
    <col min="1807" max="1807" width="13" style="6" customWidth="1"/>
    <col min="1808" max="1808" width="3.7109375" style="6" customWidth="1"/>
    <col min="1809" max="1809" width="11.28515625" style="6" customWidth="1"/>
    <col min="1810" max="1810" width="1.7109375" style="6" customWidth="1"/>
    <col min="1811" max="1811" width="9.7109375" style="6" customWidth="1"/>
    <col min="1812" max="1812" width="9.28515625" style="6" customWidth="1"/>
    <col min="1813" max="1813" width="3" style="6" customWidth="1"/>
    <col min="1814" max="1814" width="0.85546875" style="6" customWidth="1"/>
    <col min="1815" max="1815" width="17" style="6" customWidth="1"/>
    <col min="1816" max="1816" width="34.7109375" style="6" customWidth="1"/>
    <col min="1817" max="1817" width="2.5703125" style="6" customWidth="1"/>
    <col min="1818" max="1818" width="30.7109375" style="6" customWidth="1"/>
    <col min="1819" max="1819" width="3.140625" style="6" customWidth="1"/>
    <col min="1820" max="1820" width="22" style="6" customWidth="1"/>
    <col min="1821" max="1821" width="2.7109375" style="6" customWidth="1"/>
    <col min="1822" max="1822" width="7.7109375" style="6" customWidth="1"/>
    <col min="1823" max="1823" width="10.7109375" style="6" customWidth="1"/>
    <col min="1824" max="1824" width="0.85546875" style="6" customWidth="1"/>
    <col min="1825" max="1825" width="6.7109375" style="6" customWidth="1"/>
    <col min="1826" max="1826" width="0.85546875" style="6" customWidth="1"/>
    <col min="1827" max="1827" width="6.7109375" style="6" customWidth="1"/>
    <col min="1828" max="1828" width="3.7109375" style="6" customWidth="1"/>
    <col min="1829" max="1829" width="6.7109375" style="6" customWidth="1"/>
    <col min="1830" max="1830" width="2.28515625" style="6" customWidth="1"/>
    <col min="1831" max="2048" width="9.140625" style="6"/>
    <col min="2049" max="2049" width="2.85546875" style="6" customWidth="1"/>
    <col min="2050" max="2050" width="1.42578125" style="6" customWidth="1"/>
    <col min="2051" max="2051" width="29.85546875" style="6" customWidth="1"/>
    <col min="2052" max="2052" width="1.42578125" style="6" customWidth="1"/>
    <col min="2053" max="2053" width="10" style="6" customWidth="1"/>
    <col min="2054" max="2054" width="6.5703125" style="6" customWidth="1"/>
    <col min="2055" max="2055" width="2.140625" style="6" customWidth="1"/>
    <col min="2056" max="2056" width="10.85546875" style="6" customWidth="1"/>
    <col min="2057" max="2057" width="10" style="6" customWidth="1"/>
    <col min="2058" max="2058" width="0.85546875" style="6" customWidth="1"/>
    <col min="2059" max="2059" width="2.7109375" style="6" customWidth="1"/>
    <col min="2060" max="2060" width="9.7109375" style="6" customWidth="1"/>
    <col min="2061" max="2061" width="8.42578125" style="6" customWidth="1"/>
    <col min="2062" max="2062" width="1.85546875" style="6" customWidth="1"/>
    <col min="2063" max="2063" width="13" style="6" customWidth="1"/>
    <col min="2064" max="2064" width="3.7109375" style="6" customWidth="1"/>
    <col min="2065" max="2065" width="11.28515625" style="6" customWidth="1"/>
    <col min="2066" max="2066" width="1.7109375" style="6" customWidth="1"/>
    <col min="2067" max="2067" width="9.7109375" style="6" customWidth="1"/>
    <col min="2068" max="2068" width="9.28515625" style="6" customWidth="1"/>
    <col min="2069" max="2069" width="3" style="6" customWidth="1"/>
    <col min="2070" max="2070" width="0.85546875" style="6" customWidth="1"/>
    <col min="2071" max="2071" width="17" style="6" customWidth="1"/>
    <col min="2072" max="2072" width="34.7109375" style="6" customWidth="1"/>
    <col min="2073" max="2073" width="2.5703125" style="6" customWidth="1"/>
    <col min="2074" max="2074" width="30.7109375" style="6" customWidth="1"/>
    <col min="2075" max="2075" width="3.140625" style="6" customWidth="1"/>
    <col min="2076" max="2076" width="22" style="6" customWidth="1"/>
    <col min="2077" max="2077" width="2.7109375" style="6" customWidth="1"/>
    <col min="2078" max="2078" width="7.7109375" style="6" customWidth="1"/>
    <col min="2079" max="2079" width="10.7109375" style="6" customWidth="1"/>
    <col min="2080" max="2080" width="0.85546875" style="6" customWidth="1"/>
    <col min="2081" max="2081" width="6.7109375" style="6" customWidth="1"/>
    <col min="2082" max="2082" width="0.85546875" style="6" customWidth="1"/>
    <col min="2083" max="2083" width="6.7109375" style="6" customWidth="1"/>
    <col min="2084" max="2084" width="3.7109375" style="6" customWidth="1"/>
    <col min="2085" max="2085" width="6.7109375" style="6" customWidth="1"/>
    <col min="2086" max="2086" width="2.28515625" style="6" customWidth="1"/>
    <col min="2087" max="2304" width="9.140625" style="6"/>
    <col min="2305" max="2305" width="2.85546875" style="6" customWidth="1"/>
    <col min="2306" max="2306" width="1.42578125" style="6" customWidth="1"/>
    <col min="2307" max="2307" width="29.85546875" style="6" customWidth="1"/>
    <col min="2308" max="2308" width="1.42578125" style="6" customWidth="1"/>
    <col min="2309" max="2309" width="10" style="6" customWidth="1"/>
    <col min="2310" max="2310" width="6.5703125" style="6" customWidth="1"/>
    <col min="2311" max="2311" width="2.140625" style="6" customWidth="1"/>
    <col min="2312" max="2312" width="10.85546875" style="6" customWidth="1"/>
    <col min="2313" max="2313" width="10" style="6" customWidth="1"/>
    <col min="2314" max="2314" width="0.85546875" style="6" customWidth="1"/>
    <col min="2315" max="2315" width="2.7109375" style="6" customWidth="1"/>
    <col min="2316" max="2316" width="9.7109375" style="6" customWidth="1"/>
    <col min="2317" max="2317" width="8.42578125" style="6" customWidth="1"/>
    <col min="2318" max="2318" width="1.85546875" style="6" customWidth="1"/>
    <col min="2319" max="2319" width="13" style="6" customWidth="1"/>
    <col min="2320" max="2320" width="3.7109375" style="6" customWidth="1"/>
    <col min="2321" max="2321" width="11.28515625" style="6" customWidth="1"/>
    <col min="2322" max="2322" width="1.7109375" style="6" customWidth="1"/>
    <col min="2323" max="2323" width="9.7109375" style="6" customWidth="1"/>
    <col min="2324" max="2324" width="9.28515625" style="6" customWidth="1"/>
    <col min="2325" max="2325" width="3" style="6" customWidth="1"/>
    <col min="2326" max="2326" width="0.85546875" style="6" customWidth="1"/>
    <col min="2327" max="2327" width="17" style="6" customWidth="1"/>
    <col min="2328" max="2328" width="34.7109375" style="6" customWidth="1"/>
    <col min="2329" max="2329" width="2.5703125" style="6" customWidth="1"/>
    <col min="2330" max="2330" width="30.7109375" style="6" customWidth="1"/>
    <col min="2331" max="2331" width="3.140625" style="6" customWidth="1"/>
    <col min="2332" max="2332" width="22" style="6" customWidth="1"/>
    <col min="2333" max="2333" width="2.7109375" style="6" customWidth="1"/>
    <col min="2334" max="2334" width="7.7109375" style="6" customWidth="1"/>
    <col min="2335" max="2335" width="10.7109375" style="6" customWidth="1"/>
    <col min="2336" max="2336" width="0.85546875" style="6" customWidth="1"/>
    <col min="2337" max="2337" width="6.7109375" style="6" customWidth="1"/>
    <col min="2338" max="2338" width="0.85546875" style="6" customWidth="1"/>
    <col min="2339" max="2339" width="6.7109375" style="6" customWidth="1"/>
    <col min="2340" max="2340" width="3.7109375" style="6" customWidth="1"/>
    <col min="2341" max="2341" width="6.7109375" style="6" customWidth="1"/>
    <col min="2342" max="2342" width="2.28515625" style="6" customWidth="1"/>
    <col min="2343" max="2560" width="9.140625" style="6"/>
    <col min="2561" max="2561" width="2.85546875" style="6" customWidth="1"/>
    <col min="2562" max="2562" width="1.42578125" style="6" customWidth="1"/>
    <col min="2563" max="2563" width="29.85546875" style="6" customWidth="1"/>
    <col min="2564" max="2564" width="1.42578125" style="6" customWidth="1"/>
    <col min="2565" max="2565" width="10" style="6" customWidth="1"/>
    <col min="2566" max="2566" width="6.5703125" style="6" customWidth="1"/>
    <col min="2567" max="2567" width="2.140625" style="6" customWidth="1"/>
    <col min="2568" max="2568" width="10.85546875" style="6" customWidth="1"/>
    <col min="2569" max="2569" width="10" style="6" customWidth="1"/>
    <col min="2570" max="2570" width="0.85546875" style="6" customWidth="1"/>
    <col min="2571" max="2571" width="2.7109375" style="6" customWidth="1"/>
    <col min="2572" max="2572" width="9.7109375" style="6" customWidth="1"/>
    <col min="2573" max="2573" width="8.42578125" style="6" customWidth="1"/>
    <col min="2574" max="2574" width="1.85546875" style="6" customWidth="1"/>
    <col min="2575" max="2575" width="13" style="6" customWidth="1"/>
    <col min="2576" max="2576" width="3.7109375" style="6" customWidth="1"/>
    <col min="2577" max="2577" width="11.28515625" style="6" customWidth="1"/>
    <col min="2578" max="2578" width="1.7109375" style="6" customWidth="1"/>
    <col min="2579" max="2579" width="9.7109375" style="6" customWidth="1"/>
    <col min="2580" max="2580" width="9.28515625" style="6" customWidth="1"/>
    <col min="2581" max="2581" width="3" style="6" customWidth="1"/>
    <col min="2582" max="2582" width="0.85546875" style="6" customWidth="1"/>
    <col min="2583" max="2583" width="17" style="6" customWidth="1"/>
    <col min="2584" max="2584" width="34.7109375" style="6" customWidth="1"/>
    <col min="2585" max="2585" width="2.5703125" style="6" customWidth="1"/>
    <col min="2586" max="2586" width="30.7109375" style="6" customWidth="1"/>
    <col min="2587" max="2587" width="3.140625" style="6" customWidth="1"/>
    <col min="2588" max="2588" width="22" style="6" customWidth="1"/>
    <col min="2589" max="2589" width="2.7109375" style="6" customWidth="1"/>
    <col min="2590" max="2590" width="7.7109375" style="6" customWidth="1"/>
    <col min="2591" max="2591" width="10.7109375" style="6" customWidth="1"/>
    <col min="2592" max="2592" width="0.85546875" style="6" customWidth="1"/>
    <col min="2593" max="2593" width="6.7109375" style="6" customWidth="1"/>
    <col min="2594" max="2594" width="0.85546875" style="6" customWidth="1"/>
    <col min="2595" max="2595" width="6.7109375" style="6" customWidth="1"/>
    <col min="2596" max="2596" width="3.7109375" style="6" customWidth="1"/>
    <col min="2597" max="2597" width="6.7109375" style="6" customWidth="1"/>
    <col min="2598" max="2598" width="2.28515625" style="6" customWidth="1"/>
    <col min="2599" max="2816" width="9.140625" style="6"/>
    <col min="2817" max="2817" width="2.85546875" style="6" customWidth="1"/>
    <col min="2818" max="2818" width="1.42578125" style="6" customWidth="1"/>
    <col min="2819" max="2819" width="29.85546875" style="6" customWidth="1"/>
    <col min="2820" max="2820" width="1.42578125" style="6" customWidth="1"/>
    <col min="2821" max="2821" width="10" style="6" customWidth="1"/>
    <col min="2822" max="2822" width="6.5703125" style="6" customWidth="1"/>
    <col min="2823" max="2823" width="2.140625" style="6" customWidth="1"/>
    <col min="2824" max="2824" width="10.85546875" style="6" customWidth="1"/>
    <col min="2825" max="2825" width="10" style="6" customWidth="1"/>
    <col min="2826" max="2826" width="0.85546875" style="6" customWidth="1"/>
    <col min="2827" max="2827" width="2.7109375" style="6" customWidth="1"/>
    <col min="2828" max="2828" width="9.7109375" style="6" customWidth="1"/>
    <col min="2829" max="2829" width="8.42578125" style="6" customWidth="1"/>
    <col min="2830" max="2830" width="1.85546875" style="6" customWidth="1"/>
    <col min="2831" max="2831" width="13" style="6" customWidth="1"/>
    <col min="2832" max="2832" width="3.7109375" style="6" customWidth="1"/>
    <col min="2833" max="2833" width="11.28515625" style="6" customWidth="1"/>
    <col min="2834" max="2834" width="1.7109375" style="6" customWidth="1"/>
    <col min="2835" max="2835" width="9.7109375" style="6" customWidth="1"/>
    <col min="2836" max="2836" width="9.28515625" style="6" customWidth="1"/>
    <col min="2837" max="2837" width="3" style="6" customWidth="1"/>
    <col min="2838" max="2838" width="0.85546875" style="6" customWidth="1"/>
    <col min="2839" max="2839" width="17" style="6" customWidth="1"/>
    <col min="2840" max="2840" width="34.7109375" style="6" customWidth="1"/>
    <col min="2841" max="2841" width="2.5703125" style="6" customWidth="1"/>
    <col min="2842" max="2842" width="30.7109375" style="6" customWidth="1"/>
    <col min="2843" max="2843" width="3.140625" style="6" customWidth="1"/>
    <col min="2844" max="2844" width="22" style="6" customWidth="1"/>
    <col min="2845" max="2845" width="2.7109375" style="6" customWidth="1"/>
    <col min="2846" max="2846" width="7.7109375" style="6" customWidth="1"/>
    <col min="2847" max="2847" width="10.7109375" style="6" customWidth="1"/>
    <col min="2848" max="2848" width="0.85546875" style="6" customWidth="1"/>
    <col min="2849" max="2849" width="6.7109375" style="6" customWidth="1"/>
    <col min="2850" max="2850" width="0.85546875" style="6" customWidth="1"/>
    <col min="2851" max="2851" width="6.7109375" style="6" customWidth="1"/>
    <col min="2852" max="2852" width="3.7109375" style="6" customWidth="1"/>
    <col min="2853" max="2853" width="6.7109375" style="6" customWidth="1"/>
    <col min="2854" max="2854" width="2.28515625" style="6" customWidth="1"/>
    <col min="2855" max="3072" width="9.140625" style="6"/>
    <col min="3073" max="3073" width="2.85546875" style="6" customWidth="1"/>
    <col min="3074" max="3074" width="1.42578125" style="6" customWidth="1"/>
    <col min="3075" max="3075" width="29.85546875" style="6" customWidth="1"/>
    <col min="3076" max="3076" width="1.42578125" style="6" customWidth="1"/>
    <col min="3077" max="3077" width="10" style="6" customWidth="1"/>
    <col min="3078" max="3078" width="6.5703125" style="6" customWidth="1"/>
    <col min="3079" max="3079" width="2.140625" style="6" customWidth="1"/>
    <col min="3080" max="3080" width="10.85546875" style="6" customWidth="1"/>
    <col min="3081" max="3081" width="10" style="6" customWidth="1"/>
    <col min="3082" max="3082" width="0.85546875" style="6" customWidth="1"/>
    <col min="3083" max="3083" width="2.7109375" style="6" customWidth="1"/>
    <col min="3084" max="3084" width="9.7109375" style="6" customWidth="1"/>
    <col min="3085" max="3085" width="8.42578125" style="6" customWidth="1"/>
    <col min="3086" max="3086" width="1.85546875" style="6" customWidth="1"/>
    <col min="3087" max="3087" width="13" style="6" customWidth="1"/>
    <col min="3088" max="3088" width="3.7109375" style="6" customWidth="1"/>
    <col min="3089" max="3089" width="11.28515625" style="6" customWidth="1"/>
    <col min="3090" max="3090" width="1.7109375" style="6" customWidth="1"/>
    <col min="3091" max="3091" width="9.7109375" style="6" customWidth="1"/>
    <col min="3092" max="3092" width="9.28515625" style="6" customWidth="1"/>
    <col min="3093" max="3093" width="3" style="6" customWidth="1"/>
    <col min="3094" max="3094" width="0.85546875" style="6" customWidth="1"/>
    <col min="3095" max="3095" width="17" style="6" customWidth="1"/>
    <col min="3096" max="3096" width="34.7109375" style="6" customWidth="1"/>
    <col min="3097" max="3097" width="2.5703125" style="6" customWidth="1"/>
    <col min="3098" max="3098" width="30.7109375" style="6" customWidth="1"/>
    <col min="3099" max="3099" width="3.140625" style="6" customWidth="1"/>
    <col min="3100" max="3100" width="22" style="6" customWidth="1"/>
    <col min="3101" max="3101" width="2.7109375" style="6" customWidth="1"/>
    <col min="3102" max="3102" width="7.7109375" style="6" customWidth="1"/>
    <col min="3103" max="3103" width="10.7109375" style="6" customWidth="1"/>
    <col min="3104" max="3104" width="0.85546875" style="6" customWidth="1"/>
    <col min="3105" max="3105" width="6.7109375" style="6" customWidth="1"/>
    <col min="3106" max="3106" width="0.85546875" style="6" customWidth="1"/>
    <col min="3107" max="3107" width="6.7109375" style="6" customWidth="1"/>
    <col min="3108" max="3108" width="3.7109375" style="6" customWidth="1"/>
    <col min="3109" max="3109" width="6.7109375" style="6" customWidth="1"/>
    <col min="3110" max="3110" width="2.28515625" style="6" customWidth="1"/>
    <col min="3111" max="3328" width="9.140625" style="6"/>
    <col min="3329" max="3329" width="2.85546875" style="6" customWidth="1"/>
    <col min="3330" max="3330" width="1.42578125" style="6" customWidth="1"/>
    <col min="3331" max="3331" width="29.85546875" style="6" customWidth="1"/>
    <col min="3332" max="3332" width="1.42578125" style="6" customWidth="1"/>
    <col min="3333" max="3333" width="10" style="6" customWidth="1"/>
    <col min="3334" max="3334" width="6.5703125" style="6" customWidth="1"/>
    <col min="3335" max="3335" width="2.140625" style="6" customWidth="1"/>
    <col min="3336" max="3336" width="10.85546875" style="6" customWidth="1"/>
    <col min="3337" max="3337" width="10" style="6" customWidth="1"/>
    <col min="3338" max="3338" width="0.85546875" style="6" customWidth="1"/>
    <col min="3339" max="3339" width="2.7109375" style="6" customWidth="1"/>
    <col min="3340" max="3340" width="9.7109375" style="6" customWidth="1"/>
    <col min="3341" max="3341" width="8.42578125" style="6" customWidth="1"/>
    <col min="3342" max="3342" width="1.85546875" style="6" customWidth="1"/>
    <col min="3343" max="3343" width="13" style="6" customWidth="1"/>
    <col min="3344" max="3344" width="3.7109375" style="6" customWidth="1"/>
    <col min="3345" max="3345" width="11.28515625" style="6" customWidth="1"/>
    <col min="3346" max="3346" width="1.7109375" style="6" customWidth="1"/>
    <col min="3347" max="3347" width="9.7109375" style="6" customWidth="1"/>
    <col min="3348" max="3348" width="9.28515625" style="6" customWidth="1"/>
    <col min="3349" max="3349" width="3" style="6" customWidth="1"/>
    <col min="3350" max="3350" width="0.85546875" style="6" customWidth="1"/>
    <col min="3351" max="3351" width="17" style="6" customWidth="1"/>
    <col min="3352" max="3352" width="34.7109375" style="6" customWidth="1"/>
    <col min="3353" max="3353" width="2.5703125" style="6" customWidth="1"/>
    <col min="3354" max="3354" width="30.7109375" style="6" customWidth="1"/>
    <col min="3355" max="3355" width="3.140625" style="6" customWidth="1"/>
    <col min="3356" max="3356" width="22" style="6" customWidth="1"/>
    <col min="3357" max="3357" width="2.7109375" style="6" customWidth="1"/>
    <col min="3358" max="3358" width="7.7109375" style="6" customWidth="1"/>
    <col min="3359" max="3359" width="10.7109375" style="6" customWidth="1"/>
    <col min="3360" max="3360" width="0.85546875" style="6" customWidth="1"/>
    <col min="3361" max="3361" width="6.7109375" style="6" customWidth="1"/>
    <col min="3362" max="3362" width="0.85546875" style="6" customWidth="1"/>
    <col min="3363" max="3363" width="6.7109375" style="6" customWidth="1"/>
    <col min="3364" max="3364" width="3.7109375" style="6" customWidth="1"/>
    <col min="3365" max="3365" width="6.7109375" style="6" customWidth="1"/>
    <col min="3366" max="3366" width="2.28515625" style="6" customWidth="1"/>
    <col min="3367" max="3584" width="9.140625" style="6"/>
    <col min="3585" max="3585" width="2.85546875" style="6" customWidth="1"/>
    <col min="3586" max="3586" width="1.42578125" style="6" customWidth="1"/>
    <col min="3587" max="3587" width="29.85546875" style="6" customWidth="1"/>
    <col min="3588" max="3588" width="1.42578125" style="6" customWidth="1"/>
    <col min="3589" max="3589" width="10" style="6" customWidth="1"/>
    <col min="3590" max="3590" width="6.5703125" style="6" customWidth="1"/>
    <col min="3591" max="3591" width="2.140625" style="6" customWidth="1"/>
    <col min="3592" max="3592" width="10.85546875" style="6" customWidth="1"/>
    <col min="3593" max="3593" width="10" style="6" customWidth="1"/>
    <col min="3594" max="3594" width="0.85546875" style="6" customWidth="1"/>
    <col min="3595" max="3595" width="2.7109375" style="6" customWidth="1"/>
    <col min="3596" max="3596" width="9.7109375" style="6" customWidth="1"/>
    <col min="3597" max="3597" width="8.42578125" style="6" customWidth="1"/>
    <col min="3598" max="3598" width="1.85546875" style="6" customWidth="1"/>
    <col min="3599" max="3599" width="13" style="6" customWidth="1"/>
    <col min="3600" max="3600" width="3.7109375" style="6" customWidth="1"/>
    <col min="3601" max="3601" width="11.28515625" style="6" customWidth="1"/>
    <col min="3602" max="3602" width="1.7109375" style="6" customWidth="1"/>
    <col min="3603" max="3603" width="9.7109375" style="6" customWidth="1"/>
    <col min="3604" max="3604" width="9.28515625" style="6" customWidth="1"/>
    <col min="3605" max="3605" width="3" style="6" customWidth="1"/>
    <col min="3606" max="3606" width="0.85546875" style="6" customWidth="1"/>
    <col min="3607" max="3607" width="17" style="6" customWidth="1"/>
    <col min="3608" max="3608" width="34.7109375" style="6" customWidth="1"/>
    <col min="3609" max="3609" width="2.5703125" style="6" customWidth="1"/>
    <col min="3610" max="3610" width="30.7109375" style="6" customWidth="1"/>
    <col min="3611" max="3611" width="3.140625" style="6" customWidth="1"/>
    <col min="3612" max="3612" width="22" style="6" customWidth="1"/>
    <col min="3613" max="3613" width="2.7109375" style="6" customWidth="1"/>
    <col min="3614" max="3614" width="7.7109375" style="6" customWidth="1"/>
    <col min="3615" max="3615" width="10.7109375" style="6" customWidth="1"/>
    <col min="3616" max="3616" width="0.85546875" style="6" customWidth="1"/>
    <col min="3617" max="3617" width="6.7109375" style="6" customWidth="1"/>
    <col min="3618" max="3618" width="0.85546875" style="6" customWidth="1"/>
    <col min="3619" max="3619" width="6.7109375" style="6" customWidth="1"/>
    <col min="3620" max="3620" width="3.7109375" style="6" customWidth="1"/>
    <col min="3621" max="3621" width="6.7109375" style="6" customWidth="1"/>
    <col min="3622" max="3622" width="2.28515625" style="6" customWidth="1"/>
    <col min="3623" max="3840" width="9.140625" style="6"/>
    <col min="3841" max="3841" width="2.85546875" style="6" customWidth="1"/>
    <col min="3842" max="3842" width="1.42578125" style="6" customWidth="1"/>
    <col min="3843" max="3843" width="29.85546875" style="6" customWidth="1"/>
    <col min="3844" max="3844" width="1.42578125" style="6" customWidth="1"/>
    <col min="3845" max="3845" width="10" style="6" customWidth="1"/>
    <col min="3846" max="3846" width="6.5703125" style="6" customWidth="1"/>
    <col min="3847" max="3847" width="2.140625" style="6" customWidth="1"/>
    <col min="3848" max="3848" width="10.85546875" style="6" customWidth="1"/>
    <col min="3849" max="3849" width="10" style="6" customWidth="1"/>
    <col min="3850" max="3850" width="0.85546875" style="6" customWidth="1"/>
    <col min="3851" max="3851" width="2.7109375" style="6" customWidth="1"/>
    <col min="3852" max="3852" width="9.7109375" style="6" customWidth="1"/>
    <col min="3853" max="3853" width="8.42578125" style="6" customWidth="1"/>
    <col min="3854" max="3854" width="1.85546875" style="6" customWidth="1"/>
    <col min="3855" max="3855" width="13" style="6" customWidth="1"/>
    <col min="3856" max="3856" width="3.7109375" style="6" customWidth="1"/>
    <col min="3857" max="3857" width="11.28515625" style="6" customWidth="1"/>
    <col min="3858" max="3858" width="1.7109375" style="6" customWidth="1"/>
    <col min="3859" max="3859" width="9.7109375" style="6" customWidth="1"/>
    <col min="3860" max="3860" width="9.28515625" style="6" customWidth="1"/>
    <col min="3861" max="3861" width="3" style="6" customWidth="1"/>
    <col min="3862" max="3862" width="0.85546875" style="6" customWidth="1"/>
    <col min="3863" max="3863" width="17" style="6" customWidth="1"/>
    <col min="3864" max="3864" width="34.7109375" style="6" customWidth="1"/>
    <col min="3865" max="3865" width="2.5703125" style="6" customWidth="1"/>
    <col min="3866" max="3866" width="30.7109375" style="6" customWidth="1"/>
    <col min="3867" max="3867" width="3.140625" style="6" customWidth="1"/>
    <col min="3868" max="3868" width="22" style="6" customWidth="1"/>
    <col min="3869" max="3869" width="2.7109375" style="6" customWidth="1"/>
    <col min="3870" max="3870" width="7.7109375" style="6" customWidth="1"/>
    <col min="3871" max="3871" width="10.7109375" style="6" customWidth="1"/>
    <col min="3872" max="3872" width="0.85546875" style="6" customWidth="1"/>
    <col min="3873" max="3873" width="6.7109375" style="6" customWidth="1"/>
    <col min="3874" max="3874" width="0.85546875" style="6" customWidth="1"/>
    <col min="3875" max="3875" width="6.7109375" style="6" customWidth="1"/>
    <col min="3876" max="3876" width="3.7109375" style="6" customWidth="1"/>
    <col min="3877" max="3877" width="6.7109375" style="6" customWidth="1"/>
    <col min="3878" max="3878" width="2.28515625" style="6" customWidth="1"/>
    <col min="3879" max="4096" width="9.140625" style="6"/>
    <col min="4097" max="4097" width="2.85546875" style="6" customWidth="1"/>
    <col min="4098" max="4098" width="1.42578125" style="6" customWidth="1"/>
    <col min="4099" max="4099" width="29.85546875" style="6" customWidth="1"/>
    <col min="4100" max="4100" width="1.42578125" style="6" customWidth="1"/>
    <col min="4101" max="4101" width="10" style="6" customWidth="1"/>
    <col min="4102" max="4102" width="6.5703125" style="6" customWidth="1"/>
    <col min="4103" max="4103" width="2.140625" style="6" customWidth="1"/>
    <col min="4104" max="4104" width="10.85546875" style="6" customWidth="1"/>
    <col min="4105" max="4105" width="10" style="6" customWidth="1"/>
    <col min="4106" max="4106" width="0.85546875" style="6" customWidth="1"/>
    <col min="4107" max="4107" width="2.7109375" style="6" customWidth="1"/>
    <col min="4108" max="4108" width="9.7109375" style="6" customWidth="1"/>
    <col min="4109" max="4109" width="8.42578125" style="6" customWidth="1"/>
    <col min="4110" max="4110" width="1.85546875" style="6" customWidth="1"/>
    <col min="4111" max="4111" width="13" style="6" customWidth="1"/>
    <col min="4112" max="4112" width="3.7109375" style="6" customWidth="1"/>
    <col min="4113" max="4113" width="11.28515625" style="6" customWidth="1"/>
    <col min="4114" max="4114" width="1.7109375" style="6" customWidth="1"/>
    <col min="4115" max="4115" width="9.7109375" style="6" customWidth="1"/>
    <col min="4116" max="4116" width="9.28515625" style="6" customWidth="1"/>
    <col min="4117" max="4117" width="3" style="6" customWidth="1"/>
    <col min="4118" max="4118" width="0.85546875" style="6" customWidth="1"/>
    <col min="4119" max="4119" width="17" style="6" customWidth="1"/>
    <col min="4120" max="4120" width="34.7109375" style="6" customWidth="1"/>
    <col min="4121" max="4121" width="2.5703125" style="6" customWidth="1"/>
    <col min="4122" max="4122" width="30.7109375" style="6" customWidth="1"/>
    <col min="4123" max="4123" width="3.140625" style="6" customWidth="1"/>
    <col min="4124" max="4124" width="22" style="6" customWidth="1"/>
    <col min="4125" max="4125" width="2.7109375" style="6" customWidth="1"/>
    <col min="4126" max="4126" width="7.7109375" style="6" customWidth="1"/>
    <col min="4127" max="4127" width="10.7109375" style="6" customWidth="1"/>
    <col min="4128" max="4128" width="0.85546875" style="6" customWidth="1"/>
    <col min="4129" max="4129" width="6.7109375" style="6" customWidth="1"/>
    <col min="4130" max="4130" width="0.85546875" style="6" customWidth="1"/>
    <col min="4131" max="4131" width="6.7109375" style="6" customWidth="1"/>
    <col min="4132" max="4132" width="3.7109375" style="6" customWidth="1"/>
    <col min="4133" max="4133" width="6.7109375" style="6" customWidth="1"/>
    <col min="4134" max="4134" width="2.28515625" style="6" customWidth="1"/>
    <col min="4135" max="4352" width="9.140625" style="6"/>
    <col min="4353" max="4353" width="2.85546875" style="6" customWidth="1"/>
    <col min="4354" max="4354" width="1.42578125" style="6" customWidth="1"/>
    <col min="4355" max="4355" width="29.85546875" style="6" customWidth="1"/>
    <col min="4356" max="4356" width="1.42578125" style="6" customWidth="1"/>
    <col min="4357" max="4357" width="10" style="6" customWidth="1"/>
    <col min="4358" max="4358" width="6.5703125" style="6" customWidth="1"/>
    <col min="4359" max="4359" width="2.140625" style="6" customWidth="1"/>
    <col min="4360" max="4360" width="10.85546875" style="6" customWidth="1"/>
    <col min="4361" max="4361" width="10" style="6" customWidth="1"/>
    <col min="4362" max="4362" width="0.85546875" style="6" customWidth="1"/>
    <col min="4363" max="4363" width="2.7109375" style="6" customWidth="1"/>
    <col min="4364" max="4364" width="9.7109375" style="6" customWidth="1"/>
    <col min="4365" max="4365" width="8.42578125" style="6" customWidth="1"/>
    <col min="4366" max="4366" width="1.85546875" style="6" customWidth="1"/>
    <col min="4367" max="4367" width="13" style="6" customWidth="1"/>
    <col min="4368" max="4368" width="3.7109375" style="6" customWidth="1"/>
    <col min="4369" max="4369" width="11.28515625" style="6" customWidth="1"/>
    <col min="4370" max="4370" width="1.7109375" style="6" customWidth="1"/>
    <col min="4371" max="4371" width="9.7109375" style="6" customWidth="1"/>
    <col min="4372" max="4372" width="9.28515625" style="6" customWidth="1"/>
    <col min="4373" max="4373" width="3" style="6" customWidth="1"/>
    <col min="4374" max="4374" width="0.85546875" style="6" customWidth="1"/>
    <col min="4375" max="4375" width="17" style="6" customWidth="1"/>
    <col min="4376" max="4376" width="34.7109375" style="6" customWidth="1"/>
    <col min="4377" max="4377" width="2.5703125" style="6" customWidth="1"/>
    <col min="4378" max="4378" width="30.7109375" style="6" customWidth="1"/>
    <col min="4379" max="4379" width="3.140625" style="6" customWidth="1"/>
    <col min="4380" max="4380" width="22" style="6" customWidth="1"/>
    <col min="4381" max="4381" width="2.7109375" style="6" customWidth="1"/>
    <col min="4382" max="4382" width="7.7109375" style="6" customWidth="1"/>
    <col min="4383" max="4383" width="10.7109375" style="6" customWidth="1"/>
    <col min="4384" max="4384" width="0.85546875" style="6" customWidth="1"/>
    <col min="4385" max="4385" width="6.7109375" style="6" customWidth="1"/>
    <col min="4386" max="4386" width="0.85546875" style="6" customWidth="1"/>
    <col min="4387" max="4387" width="6.7109375" style="6" customWidth="1"/>
    <col min="4388" max="4388" width="3.7109375" style="6" customWidth="1"/>
    <col min="4389" max="4389" width="6.7109375" style="6" customWidth="1"/>
    <col min="4390" max="4390" width="2.28515625" style="6" customWidth="1"/>
    <col min="4391" max="4608" width="9.140625" style="6"/>
    <col min="4609" max="4609" width="2.85546875" style="6" customWidth="1"/>
    <col min="4610" max="4610" width="1.42578125" style="6" customWidth="1"/>
    <col min="4611" max="4611" width="29.85546875" style="6" customWidth="1"/>
    <col min="4612" max="4612" width="1.42578125" style="6" customWidth="1"/>
    <col min="4613" max="4613" width="10" style="6" customWidth="1"/>
    <col min="4614" max="4614" width="6.5703125" style="6" customWidth="1"/>
    <col min="4615" max="4615" width="2.140625" style="6" customWidth="1"/>
    <col min="4616" max="4616" width="10.85546875" style="6" customWidth="1"/>
    <col min="4617" max="4617" width="10" style="6" customWidth="1"/>
    <col min="4618" max="4618" width="0.85546875" style="6" customWidth="1"/>
    <col min="4619" max="4619" width="2.7109375" style="6" customWidth="1"/>
    <col min="4620" max="4620" width="9.7109375" style="6" customWidth="1"/>
    <col min="4621" max="4621" width="8.42578125" style="6" customWidth="1"/>
    <col min="4622" max="4622" width="1.85546875" style="6" customWidth="1"/>
    <col min="4623" max="4623" width="13" style="6" customWidth="1"/>
    <col min="4624" max="4624" width="3.7109375" style="6" customWidth="1"/>
    <col min="4625" max="4625" width="11.28515625" style="6" customWidth="1"/>
    <col min="4626" max="4626" width="1.7109375" style="6" customWidth="1"/>
    <col min="4627" max="4627" width="9.7109375" style="6" customWidth="1"/>
    <col min="4628" max="4628" width="9.28515625" style="6" customWidth="1"/>
    <col min="4629" max="4629" width="3" style="6" customWidth="1"/>
    <col min="4630" max="4630" width="0.85546875" style="6" customWidth="1"/>
    <col min="4631" max="4631" width="17" style="6" customWidth="1"/>
    <col min="4632" max="4632" width="34.7109375" style="6" customWidth="1"/>
    <col min="4633" max="4633" width="2.5703125" style="6" customWidth="1"/>
    <col min="4634" max="4634" width="30.7109375" style="6" customWidth="1"/>
    <col min="4635" max="4635" width="3.140625" style="6" customWidth="1"/>
    <col min="4636" max="4636" width="22" style="6" customWidth="1"/>
    <col min="4637" max="4637" width="2.7109375" style="6" customWidth="1"/>
    <col min="4638" max="4638" width="7.7109375" style="6" customWidth="1"/>
    <col min="4639" max="4639" width="10.7109375" style="6" customWidth="1"/>
    <col min="4640" max="4640" width="0.85546875" style="6" customWidth="1"/>
    <col min="4641" max="4641" width="6.7109375" style="6" customWidth="1"/>
    <col min="4642" max="4642" width="0.85546875" style="6" customWidth="1"/>
    <col min="4643" max="4643" width="6.7109375" style="6" customWidth="1"/>
    <col min="4644" max="4644" width="3.7109375" style="6" customWidth="1"/>
    <col min="4645" max="4645" width="6.7109375" style="6" customWidth="1"/>
    <col min="4646" max="4646" width="2.28515625" style="6" customWidth="1"/>
    <col min="4647" max="4864" width="9.140625" style="6"/>
    <col min="4865" max="4865" width="2.85546875" style="6" customWidth="1"/>
    <col min="4866" max="4866" width="1.42578125" style="6" customWidth="1"/>
    <col min="4867" max="4867" width="29.85546875" style="6" customWidth="1"/>
    <col min="4868" max="4868" width="1.42578125" style="6" customWidth="1"/>
    <col min="4869" max="4869" width="10" style="6" customWidth="1"/>
    <col min="4870" max="4870" width="6.5703125" style="6" customWidth="1"/>
    <col min="4871" max="4871" width="2.140625" style="6" customWidth="1"/>
    <col min="4872" max="4872" width="10.85546875" style="6" customWidth="1"/>
    <col min="4873" max="4873" width="10" style="6" customWidth="1"/>
    <col min="4874" max="4874" width="0.85546875" style="6" customWidth="1"/>
    <col min="4875" max="4875" width="2.7109375" style="6" customWidth="1"/>
    <col min="4876" max="4876" width="9.7109375" style="6" customWidth="1"/>
    <col min="4877" max="4877" width="8.42578125" style="6" customWidth="1"/>
    <col min="4878" max="4878" width="1.85546875" style="6" customWidth="1"/>
    <col min="4879" max="4879" width="13" style="6" customWidth="1"/>
    <col min="4880" max="4880" width="3.7109375" style="6" customWidth="1"/>
    <col min="4881" max="4881" width="11.28515625" style="6" customWidth="1"/>
    <col min="4882" max="4882" width="1.7109375" style="6" customWidth="1"/>
    <col min="4883" max="4883" width="9.7109375" style="6" customWidth="1"/>
    <col min="4884" max="4884" width="9.28515625" style="6" customWidth="1"/>
    <col min="4885" max="4885" width="3" style="6" customWidth="1"/>
    <col min="4886" max="4886" width="0.85546875" style="6" customWidth="1"/>
    <col min="4887" max="4887" width="17" style="6" customWidth="1"/>
    <col min="4888" max="4888" width="34.7109375" style="6" customWidth="1"/>
    <col min="4889" max="4889" width="2.5703125" style="6" customWidth="1"/>
    <col min="4890" max="4890" width="30.7109375" style="6" customWidth="1"/>
    <col min="4891" max="4891" width="3.140625" style="6" customWidth="1"/>
    <col min="4892" max="4892" width="22" style="6" customWidth="1"/>
    <col min="4893" max="4893" width="2.7109375" style="6" customWidth="1"/>
    <col min="4894" max="4894" width="7.7109375" style="6" customWidth="1"/>
    <col min="4895" max="4895" width="10.7109375" style="6" customWidth="1"/>
    <col min="4896" max="4896" width="0.85546875" style="6" customWidth="1"/>
    <col min="4897" max="4897" width="6.7109375" style="6" customWidth="1"/>
    <col min="4898" max="4898" width="0.85546875" style="6" customWidth="1"/>
    <col min="4899" max="4899" width="6.7109375" style="6" customWidth="1"/>
    <col min="4900" max="4900" width="3.7109375" style="6" customWidth="1"/>
    <col min="4901" max="4901" width="6.7109375" style="6" customWidth="1"/>
    <col min="4902" max="4902" width="2.28515625" style="6" customWidth="1"/>
    <col min="4903" max="5120" width="9.140625" style="6"/>
    <col min="5121" max="5121" width="2.85546875" style="6" customWidth="1"/>
    <col min="5122" max="5122" width="1.42578125" style="6" customWidth="1"/>
    <col min="5123" max="5123" width="29.85546875" style="6" customWidth="1"/>
    <col min="5124" max="5124" width="1.42578125" style="6" customWidth="1"/>
    <col min="5125" max="5125" width="10" style="6" customWidth="1"/>
    <col min="5126" max="5126" width="6.5703125" style="6" customWidth="1"/>
    <col min="5127" max="5127" width="2.140625" style="6" customWidth="1"/>
    <col min="5128" max="5128" width="10.85546875" style="6" customWidth="1"/>
    <col min="5129" max="5129" width="10" style="6" customWidth="1"/>
    <col min="5130" max="5130" width="0.85546875" style="6" customWidth="1"/>
    <col min="5131" max="5131" width="2.7109375" style="6" customWidth="1"/>
    <col min="5132" max="5132" width="9.7109375" style="6" customWidth="1"/>
    <col min="5133" max="5133" width="8.42578125" style="6" customWidth="1"/>
    <col min="5134" max="5134" width="1.85546875" style="6" customWidth="1"/>
    <col min="5135" max="5135" width="13" style="6" customWidth="1"/>
    <col min="5136" max="5136" width="3.7109375" style="6" customWidth="1"/>
    <col min="5137" max="5137" width="11.28515625" style="6" customWidth="1"/>
    <col min="5138" max="5138" width="1.7109375" style="6" customWidth="1"/>
    <col min="5139" max="5139" width="9.7109375" style="6" customWidth="1"/>
    <col min="5140" max="5140" width="9.28515625" style="6" customWidth="1"/>
    <col min="5141" max="5141" width="3" style="6" customWidth="1"/>
    <col min="5142" max="5142" width="0.85546875" style="6" customWidth="1"/>
    <col min="5143" max="5143" width="17" style="6" customWidth="1"/>
    <col min="5144" max="5144" width="34.7109375" style="6" customWidth="1"/>
    <col min="5145" max="5145" width="2.5703125" style="6" customWidth="1"/>
    <col min="5146" max="5146" width="30.7109375" style="6" customWidth="1"/>
    <col min="5147" max="5147" width="3.140625" style="6" customWidth="1"/>
    <col min="5148" max="5148" width="22" style="6" customWidth="1"/>
    <col min="5149" max="5149" width="2.7109375" style="6" customWidth="1"/>
    <col min="5150" max="5150" width="7.7109375" style="6" customWidth="1"/>
    <col min="5151" max="5151" width="10.7109375" style="6" customWidth="1"/>
    <col min="5152" max="5152" width="0.85546875" style="6" customWidth="1"/>
    <col min="5153" max="5153" width="6.7109375" style="6" customWidth="1"/>
    <col min="5154" max="5154" width="0.85546875" style="6" customWidth="1"/>
    <col min="5155" max="5155" width="6.7109375" style="6" customWidth="1"/>
    <col min="5156" max="5156" width="3.7109375" style="6" customWidth="1"/>
    <col min="5157" max="5157" width="6.7109375" style="6" customWidth="1"/>
    <col min="5158" max="5158" width="2.28515625" style="6" customWidth="1"/>
    <col min="5159" max="5376" width="9.140625" style="6"/>
    <col min="5377" max="5377" width="2.85546875" style="6" customWidth="1"/>
    <col min="5378" max="5378" width="1.42578125" style="6" customWidth="1"/>
    <col min="5379" max="5379" width="29.85546875" style="6" customWidth="1"/>
    <col min="5380" max="5380" width="1.42578125" style="6" customWidth="1"/>
    <col min="5381" max="5381" width="10" style="6" customWidth="1"/>
    <col min="5382" max="5382" width="6.5703125" style="6" customWidth="1"/>
    <col min="5383" max="5383" width="2.140625" style="6" customWidth="1"/>
    <col min="5384" max="5384" width="10.85546875" style="6" customWidth="1"/>
    <col min="5385" max="5385" width="10" style="6" customWidth="1"/>
    <col min="5386" max="5386" width="0.85546875" style="6" customWidth="1"/>
    <col min="5387" max="5387" width="2.7109375" style="6" customWidth="1"/>
    <col min="5388" max="5388" width="9.7109375" style="6" customWidth="1"/>
    <col min="5389" max="5389" width="8.42578125" style="6" customWidth="1"/>
    <col min="5390" max="5390" width="1.85546875" style="6" customWidth="1"/>
    <col min="5391" max="5391" width="13" style="6" customWidth="1"/>
    <col min="5392" max="5392" width="3.7109375" style="6" customWidth="1"/>
    <col min="5393" max="5393" width="11.28515625" style="6" customWidth="1"/>
    <col min="5394" max="5394" width="1.7109375" style="6" customWidth="1"/>
    <col min="5395" max="5395" width="9.7109375" style="6" customWidth="1"/>
    <col min="5396" max="5396" width="9.28515625" style="6" customWidth="1"/>
    <col min="5397" max="5397" width="3" style="6" customWidth="1"/>
    <col min="5398" max="5398" width="0.85546875" style="6" customWidth="1"/>
    <col min="5399" max="5399" width="17" style="6" customWidth="1"/>
    <col min="5400" max="5400" width="34.7109375" style="6" customWidth="1"/>
    <col min="5401" max="5401" width="2.5703125" style="6" customWidth="1"/>
    <col min="5402" max="5402" width="30.7109375" style="6" customWidth="1"/>
    <col min="5403" max="5403" width="3.140625" style="6" customWidth="1"/>
    <col min="5404" max="5404" width="22" style="6" customWidth="1"/>
    <col min="5405" max="5405" width="2.7109375" style="6" customWidth="1"/>
    <col min="5406" max="5406" width="7.7109375" style="6" customWidth="1"/>
    <col min="5407" max="5407" width="10.7109375" style="6" customWidth="1"/>
    <col min="5408" max="5408" width="0.85546875" style="6" customWidth="1"/>
    <col min="5409" max="5409" width="6.7109375" style="6" customWidth="1"/>
    <col min="5410" max="5410" width="0.85546875" style="6" customWidth="1"/>
    <col min="5411" max="5411" width="6.7109375" style="6" customWidth="1"/>
    <col min="5412" max="5412" width="3.7109375" style="6" customWidth="1"/>
    <col min="5413" max="5413" width="6.7109375" style="6" customWidth="1"/>
    <col min="5414" max="5414" width="2.28515625" style="6" customWidth="1"/>
    <col min="5415" max="5632" width="9.140625" style="6"/>
    <col min="5633" max="5633" width="2.85546875" style="6" customWidth="1"/>
    <col min="5634" max="5634" width="1.42578125" style="6" customWidth="1"/>
    <col min="5635" max="5635" width="29.85546875" style="6" customWidth="1"/>
    <col min="5636" max="5636" width="1.42578125" style="6" customWidth="1"/>
    <col min="5637" max="5637" width="10" style="6" customWidth="1"/>
    <col min="5638" max="5638" width="6.5703125" style="6" customWidth="1"/>
    <col min="5639" max="5639" width="2.140625" style="6" customWidth="1"/>
    <col min="5640" max="5640" width="10.85546875" style="6" customWidth="1"/>
    <col min="5641" max="5641" width="10" style="6" customWidth="1"/>
    <col min="5642" max="5642" width="0.85546875" style="6" customWidth="1"/>
    <col min="5643" max="5643" width="2.7109375" style="6" customWidth="1"/>
    <col min="5644" max="5644" width="9.7109375" style="6" customWidth="1"/>
    <col min="5645" max="5645" width="8.42578125" style="6" customWidth="1"/>
    <col min="5646" max="5646" width="1.85546875" style="6" customWidth="1"/>
    <col min="5647" max="5647" width="13" style="6" customWidth="1"/>
    <col min="5648" max="5648" width="3.7109375" style="6" customWidth="1"/>
    <col min="5649" max="5649" width="11.28515625" style="6" customWidth="1"/>
    <col min="5650" max="5650" width="1.7109375" style="6" customWidth="1"/>
    <col min="5651" max="5651" width="9.7109375" style="6" customWidth="1"/>
    <col min="5652" max="5652" width="9.28515625" style="6" customWidth="1"/>
    <col min="5653" max="5653" width="3" style="6" customWidth="1"/>
    <col min="5654" max="5654" width="0.85546875" style="6" customWidth="1"/>
    <col min="5655" max="5655" width="17" style="6" customWidth="1"/>
    <col min="5656" max="5656" width="34.7109375" style="6" customWidth="1"/>
    <col min="5657" max="5657" width="2.5703125" style="6" customWidth="1"/>
    <col min="5658" max="5658" width="30.7109375" style="6" customWidth="1"/>
    <col min="5659" max="5659" width="3.140625" style="6" customWidth="1"/>
    <col min="5660" max="5660" width="22" style="6" customWidth="1"/>
    <col min="5661" max="5661" width="2.7109375" style="6" customWidth="1"/>
    <col min="5662" max="5662" width="7.7109375" style="6" customWidth="1"/>
    <col min="5663" max="5663" width="10.7109375" style="6" customWidth="1"/>
    <col min="5664" max="5664" width="0.85546875" style="6" customWidth="1"/>
    <col min="5665" max="5665" width="6.7109375" style="6" customWidth="1"/>
    <col min="5666" max="5666" width="0.85546875" style="6" customWidth="1"/>
    <col min="5667" max="5667" width="6.7109375" style="6" customWidth="1"/>
    <col min="5668" max="5668" width="3.7109375" style="6" customWidth="1"/>
    <col min="5669" max="5669" width="6.7109375" style="6" customWidth="1"/>
    <col min="5670" max="5670" width="2.28515625" style="6" customWidth="1"/>
    <col min="5671" max="5888" width="9.140625" style="6"/>
    <col min="5889" max="5889" width="2.85546875" style="6" customWidth="1"/>
    <col min="5890" max="5890" width="1.42578125" style="6" customWidth="1"/>
    <col min="5891" max="5891" width="29.85546875" style="6" customWidth="1"/>
    <col min="5892" max="5892" width="1.42578125" style="6" customWidth="1"/>
    <col min="5893" max="5893" width="10" style="6" customWidth="1"/>
    <col min="5894" max="5894" width="6.5703125" style="6" customWidth="1"/>
    <col min="5895" max="5895" width="2.140625" style="6" customWidth="1"/>
    <col min="5896" max="5896" width="10.85546875" style="6" customWidth="1"/>
    <col min="5897" max="5897" width="10" style="6" customWidth="1"/>
    <col min="5898" max="5898" width="0.85546875" style="6" customWidth="1"/>
    <col min="5899" max="5899" width="2.7109375" style="6" customWidth="1"/>
    <col min="5900" max="5900" width="9.7109375" style="6" customWidth="1"/>
    <col min="5901" max="5901" width="8.42578125" style="6" customWidth="1"/>
    <col min="5902" max="5902" width="1.85546875" style="6" customWidth="1"/>
    <col min="5903" max="5903" width="13" style="6" customWidth="1"/>
    <col min="5904" max="5904" width="3.7109375" style="6" customWidth="1"/>
    <col min="5905" max="5905" width="11.28515625" style="6" customWidth="1"/>
    <col min="5906" max="5906" width="1.7109375" style="6" customWidth="1"/>
    <col min="5907" max="5907" width="9.7109375" style="6" customWidth="1"/>
    <col min="5908" max="5908" width="9.28515625" style="6" customWidth="1"/>
    <col min="5909" max="5909" width="3" style="6" customWidth="1"/>
    <col min="5910" max="5910" width="0.85546875" style="6" customWidth="1"/>
    <col min="5911" max="5911" width="17" style="6" customWidth="1"/>
    <col min="5912" max="5912" width="34.7109375" style="6" customWidth="1"/>
    <col min="5913" max="5913" width="2.5703125" style="6" customWidth="1"/>
    <col min="5914" max="5914" width="30.7109375" style="6" customWidth="1"/>
    <col min="5915" max="5915" width="3.140625" style="6" customWidth="1"/>
    <col min="5916" max="5916" width="22" style="6" customWidth="1"/>
    <col min="5917" max="5917" width="2.7109375" style="6" customWidth="1"/>
    <col min="5918" max="5918" width="7.7109375" style="6" customWidth="1"/>
    <col min="5919" max="5919" width="10.7109375" style="6" customWidth="1"/>
    <col min="5920" max="5920" width="0.85546875" style="6" customWidth="1"/>
    <col min="5921" max="5921" width="6.7109375" style="6" customWidth="1"/>
    <col min="5922" max="5922" width="0.85546875" style="6" customWidth="1"/>
    <col min="5923" max="5923" width="6.7109375" style="6" customWidth="1"/>
    <col min="5924" max="5924" width="3.7109375" style="6" customWidth="1"/>
    <col min="5925" max="5925" width="6.7109375" style="6" customWidth="1"/>
    <col min="5926" max="5926" width="2.28515625" style="6" customWidth="1"/>
    <col min="5927" max="6144" width="9.140625" style="6"/>
    <col min="6145" max="6145" width="2.85546875" style="6" customWidth="1"/>
    <col min="6146" max="6146" width="1.42578125" style="6" customWidth="1"/>
    <col min="6147" max="6147" width="29.85546875" style="6" customWidth="1"/>
    <col min="6148" max="6148" width="1.42578125" style="6" customWidth="1"/>
    <col min="6149" max="6149" width="10" style="6" customWidth="1"/>
    <col min="6150" max="6150" width="6.5703125" style="6" customWidth="1"/>
    <col min="6151" max="6151" width="2.140625" style="6" customWidth="1"/>
    <col min="6152" max="6152" width="10.85546875" style="6" customWidth="1"/>
    <col min="6153" max="6153" width="10" style="6" customWidth="1"/>
    <col min="6154" max="6154" width="0.85546875" style="6" customWidth="1"/>
    <col min="6155" max="6155" width="2.7109375" style="6" customWidth="1"/>
    <col min="6156" max="6156" width="9.7109375" style="6" customWidth="1"/>
    <col min="6157" max="6157" width="8.42578125" style="6" customWidth="1"/>
    <col min="6158" max="6158" width="1.85546875" style="6" customWidth="1"/>
    <col min="6159" max="6159" width="13" style="6" customWidth="1"/>
    <col min="6160" max="6160" width="3.7109375" style="6" customWidth="1"/>
    <col min="6161" max="6161" width="11.28515625" style="6" customWidth="1"/>
    <col min="6162" max="6162" width="1.7109375" style="6" customWidth="1"/>
    <col min="6163" max="6163" width="9.7109375" style="6" customWidth="1"/>
    <col min="6164" max="6164" width="9.28515625" style="6" customWidth="1"/>
    <col min="6165" max="6165" width="3" style="6" customWidth="1"/>
    <col min="6166" max="6166" width="0.85546875" style="6" customWidth="1"/>
    <col min="6167" max="6167" width="17" style="6" customWidth="1"/>
    <col min="6168" max="6168" width="34.7109375" style="6" customWidth="1"/>
    <col min="6169" max="6169" width="2.5703125" style="6" customWidth="1"/>
    <col min="6170" max="6170" width="30.7109375" style="6" customWidth="1"/>
    <col min="6171" max="6171" width="3.140625" style="6" customWidth="1"/>
    <col min="6172" max="6172" width="22" style="6" customWidth="1"/>
    <col min="6173" max="6173" width="2.7109375" style="6" customWidth="1"/>
    <col min="6174" max="6174" width="7.7109375" style="6" customWidth="1"/>
    <col min="6175" max="6175" width="10.7109375" style="6" customWidth="1"/>
    <col min="6176" max="6176" width="0.85546875" style="6" customWidth="1"/>
    <col min="6177" max="6177" width="6.7109375" style="6" customWidth="1"/>
    <col min="6178" max="6178" width="0.85546875" style="6" customWidth="1"/>
    <col min="6179" max="6179" width="6.7109375" style="6" customWidth="1"/>
    <col min="6180" max="6180" width="3.7109375" style="6" customWidth="1"/>
    <col min="6181" max="6181" width="6.7109375" style="6" customWidth="1"/>
    <col min="6182" max="6182" width="2.28515625" style="6" customWidth="1"/>
    <col min="6183" max="6400" width="9.140625" style="6"/>
    <col min="6401" max="6401" width="2.85546875" style="6" customWidth="1"/>
    <col min="6402" max="6402" width="1.42578125" style="6" customWidth="1"/>
    <col min="6403" max="6403" width="29.85546875" style="6" customWidth="1"/>
    <col min="6404" max="6404" width="1.42578125" style="6" customWidth="1"/>
    <col min="6405" max="6405" width="10" style="6" customWidth="1"/>
    <col min="6406" max="6406" width="6.5703125" style="6" customWidth="1"/>
    <col min="6407" max="6407" width="2.140625" style="6" customWidth="1"/>
    <col min="6408" max="6408" width="10.85546875" style="6" customWidth="1"/>
    <col min="6409" max="6409" width="10" style="6" customWidth="1"/>
    <col min="6410" max="6410" width="0.85546875" style="6" customWidth="1"/>
    <col min="6411" max="6411" width="2.7109375" style="6" customWidth="1"/>
    <col min="6412" max="6412" width="9.7109375" style="6" customWidth="1"/>
    <col min="6413" max="6413" width="8.42578125" style="6" customWidth="1"/>
    <col min="6414" max="6414" width="1.85546875" style="6" customWidth="1"/>
    <col min="6415" max="6415" width="13" style="6" customWidth="1"/>
    <col min="6416" max="6416" width="3.7109375" style="6" customWidth="1"/>
    <col min="6417" max="6417" width="11.28515625" style="6" customWidth="1"/>
    <col min="6418" max="6418" width="1.7109375" style="6" customWidth="1"/>
    <col min="6419" max="6419" width="9.7109375" style="6" customWidth="1"/>
    <col min="6420" max="6420" width="9.28515625" style="6" customWidth="1"/>
    <col min="6421" max="6421" width="3" style="6" customWidth="1"/>
    <col min="6422" max="6422" width="0.85546875" style="6" customWidth="1"/>
    <col min="6423" max="6423" width="17" style="6" customWidth="1"/>
    <col min="6424" max="6424" width="34.7109375" style="6" customWidth="1"/>
    <col min="6425" max="6425" width="2.5703125" style="6" customWidth="1"/>
    <col min="6426" max="6426" width="30.7109375" style="6" customWidth="1"/>
    <col min="6427" max="6427" width="3.140625" style="6" customWidth="1"/>
    <col min="6428" max="6428" width="22" style="6" customWidth="1"/>
    <col min="6429" max="6429" width="2.7109375" style="6" customWidth="1"/>
    <col min="6430" max="6430" width="7.7109375" style="6" customWidth="1"/>
    <col min="6431" max="6431" width="10.7109375" style="6" customWidth="1"/>
    <col min="6432" max="6432" width="0.85546875" style="6" customWidth="1"/>
    <col min="6433" max="6433" width="6.7109375" style="6" customWidth="1"/>
    <col min="6434" max="6434" width="0.85546875" style="6" customWidth="1"/>
    <col min="6435" max="6435" width="6.7109375" style="6" customWidth="1"/>
    <col min="6436" max="6436" width="3.7109375" style="6" customWidth="1"/>
    <col min="6437" max="6437" width="6.7109375" style="6" customWidth="1"/>
    <col min="6438" max="6438" width="2.28515625" style="6" customWidth="1"/>
    <col min="6439" max="6656" width="9.140625" style="6"/>
    <col min="6657" max="6657" width="2.85546875" style="6" customWidth="1"/>
    <col min="6658" max="6658" width="1.42578125" style="6" customWidth="1"/>
    <col min="6659" max="6659" width="29.85546875" style="6" customWidth="1"/>
    <col min="6660" max="6660" width="1.42578125" style="6" customWidth="1"/>
    <col min="6661" max="6661" width="10" style="6" customWidth="1"/>
    <col min="6662" max="6662" width="6.5703125" style="6" customWidth="1"/>
    <col min="6663" max="6663" width="2.140625" style="6" customWidth="1"/>
    <col min="6664" max="6664" width="10.85546875" style="6" customWidth="1"/>
    <col min="6665" max="6665" width="10" style="6" customWidth="1"/>
    <col min="6666" max="6666" width="0.85546875" style="6" customWidth="1"/>
    <col min="6667" max="6667" width="2.7109375" style="6" customWidth="1"/>
    <col min="6668" max="6668" width="9.7109375" style="6" customWidth="1"/>
    <col min="6669" max="6669" width="8.42578125" style="6" customWidth="1"/>
    <col min="6670" max="6670" width="1.85546875" style="6" customWidth="1"/>
    <col min="6671" max="6671" width="13" style="6" customWidth="1"/>
    <col min="6672" max="6672" width="3.7109375" style="6" customWidth="1"/>
    <col min="6673" max="6673" width="11.28515625" style="6" customWidth="1"/>
    <col min="6674" max="6674" width="1.7109375" style="6" customWidth="1"/>
    <col min="6675" max="6675" width="9.7109375" style="6" customWidth="1"/>
    <col min="6676" max="6676" width="9.28515625" style="6" customWidth="1"/>
    <col min="6677" max="6677" width="3" style="6" customWidth="1"/>
    <col min="6678" max="6678" width="0.85546875" style="6" customWidth="1"/>
    <col min="6679" max="6679" width="17" style="6" customWidth="1"/>
    <col min="6680" max="6680" width="34.7109375" style="6" customWidth="1"/>
    <col min="6681" max="6681" width="2.5703125" style="6" customWidth="1"/>
    <col min="6682" max="6682" width="30.7109375" style="6" customWidth="1"/>
    <col min="6683" max="6683" width="3.140625" style="6" customWidth="1"/>
    <col min="6684" max="6684" width="22" style="6" customWidth="1"/>
    <col min="6685" max="6685" width="2.7109375" style="6" customWidth="1"/>
    <col min="6686" max="6686" width="7.7109375" style="6" customWidth="1"/>
    <col min="6687" max="6687" width="10.7109375" style="6" customWidth="1"/>
    <col min="6688" max="6688" width="0.85546875" style="6" customWidth="1"/>
    <col min="6689" max="6689" width="6.7109375" style="6" customWidth="1"/>
    <col min="6690" max="6690" width="0.85546875" style="6" customWidth="1"/>
    <col min="6691" max="6691" width="6.7109375" style="6" customWidth="1"/>
    <col min="6692" max="6692" width="3.7109375" style="6" customWidth="1"/>
    <col min="6693" max="6693" width="6.7109375" style="6" customWidth="1"/>
    <col min="6694" max="6694" width="2.28515625" style="6" customWidth="1"/>
    <col min="6695" max="6912" width="9.140625" style="6"/>
    <col min="6913" max="6913" width="2.85546875" style="6" customWidth="1"/>
    <col min="6914" max="6914" width="1.42578125" style="6" customWidth="1"/>
    <col min="6915" max="6915" width="29.85546875" style="6" customWidth="1"/>
    <col min="6916" max="6916" width="1.42578125" style="6" customWidth="1"/>
    <col min="6917" max="6917" width="10" style="6" customWidth="1"/>
    <col min="6918" max="6918" width="6.5703125" style="6" customWidth="1"/>
    <col min="6919" max="6919" width="2.140625" style="6" customWidth="1"/>
    <col min="6920" max="6920" width="10.85546875" style="6" customWidth="1"/>
    <col min="6921" max="6921" width="10" style="6" customWidth="1"/>
    <col min="6922" max="6922" width="0.85546875" style="6" customWidth="1"/>
    <col min="6923" max="6923" width="2.7109375" style="6" customWidth="1"/>
    <col min="6924" max="6924" width="9.7109375" style="6" customWidth="1"/>
    <col min="6925" max="6925" width="8.42578125" style="6" customWidth="1"/>
    <col min="6926" max="6926" width="1.85546875" style="6" customWidth="1"/>
    <col min="6927" max="6927" width="13" style="6" customWidth="1"/>
    <col min="6928" max="6928" width="3.7109375" style="6" customWidth="1"/>
    <col min="6929" max="6929" width="11.28515625" style="6" customWidth="1"/>
    <col min="6930" max="6930" width="1.7109375" style="6" customWidth="1"/>
    <col min="6931" max="6931" width="9.7109375" style="6" customWidth="1"/>
    <col min="6932" max="6932" width="9.28515625" style="6" customWidth="1"/>
    <col min="6933" max="6933" width="3" style="6" customWidth="1"/>
    <col min="6934" max="6934" width="0.85546875" style="6" customWidth="1"/>
    <col min="6935" max="6935" width="17" style="6" customWidth="1"/>
    <col min="6936" max="6936" width="34.7109375" style="6" customWidth="1"/>
    <col min="6937" max="6937" width="2.5703125" style="6" customWidth="1"/>
    <col min="6938" max="6938" width="30.7109375" style="6" customWidth="1"/>
    <col min="6939" max="6939" width="3.140625" style="6" customWidth="1"/>
    <col min="6940" max="6940" width="22" style="6" customWidth="1"/>
    <col min="6941" max="6941" width="2.7109375" style="6" customWidth="1"/>
    <col min="6942" max="6942" width="7.7109375" style="6" customWidth="1"/>
    <col min="6943" max="6943" width="10.7109375" style="6" customWidth="1"/>
    <col min="6944" max="6944" width="0.85546875" style="6" customWidth="1"/>
    <col min="6945" max="6945" width="6.7109375" style="6" customWidth="1"/>
    <col min="6946" max="6946" width="0.85546875" style="6" customWidth="1"/>
    <col min="6947" max="6947" width="6.7109375" style="6" customWidth="1"/>
    <col min="6948" max="6948" width="3.7109375" style="6" customWidth="1"/>
    <col min="6949" max="6949" width="6.7109375" style="6" customWidth="1"/>
    <col min="6950" max="6950" width="2.28515625" style="6" customWidth="1"/>
    <col min="6951" max="7168" width="9.140625" style="6"/>
    <col min="7169" max="7169" width="2.85546875" style="6" customWidth="1"/>
    <col min="7170" max="7170" width="1.42578125" style="6" customWidth="1"/>
    <col min="7171" max="7171" width="29.85546875" style="6" customWidth="1"/>
    <col min="7172" max="7172" width="1.42578125" style="6" customWidth="1"/>
    <col min="7173" max="7173" width="10" style="6" customWidth="1"/>
    <col min="7174" max="7174" width="6.5703125" style="6" customWidth="1"/>
    <col min="7175" max="7175" width="2.140625" style="6" customWidth="1"/>
    <col min="7176" max="7176" width="10.85546875" style="6" customWidth="1"/>
    <col min="7177" max="7177" width="10" style="6" customWidth="1"/>
    <col min="7178" max="7178" width="0.85546875" style="6" customWidth="1"/>
    <col min="7179" max="7179" width="2.7109375" style="6" customWidth="1"/>
    <col min="7180" max="7180" width="9.7109375" style="6" customWidth="1"/>
    <col min="7181" max="7181" width="8.42578125" style="6" customWidth="1"/>
    <col min="7182" max="7182" width="1.85546875" style="6" customWidth="1"/>
    <col min="7183" max="7183" width="13" style="6" customWidth="1"/>
    <col min="7184" max="7184" width="3.7109375" style="6" customWidth="1"/>
    <col min="7185" max="7185" width="11.28515625" style="6" customWidth="1"/>
    <col min="7186" max="7186" width="1.7109375" style="6" customWidth="1"/>
    <col min="7187" max="7187" width="9.7109375" style="6" customWidth="1"/>
    <col min="7188" max="7188" width="9.28515625" style="6" customWidth="1"/>
    <col min="7189" max="7189" width="3" style="6" customWidth="1"/>
    <col min="7190" max="7190" width="0.85546875" style="6" customWidth="1"/>
    <col min="7191" max="7191" width="17" style="6" customWidth="1"/>
    <col min="7192" max="7192" width="34.7109375" style="6" customWidth="1"/>
    <col min="7193" max="7193" width="2.5703125" style="6" customWidth="1"/>
    <col min="7194" max="7194" width="30.7109375" style="6" customWidth="1"/>
    <col min="7195" max="7195" width="3.140625" style="6" customWidth="1"/>
    <col min="7196" max="7196" width="22" style="6" customWidth="1"/>
    <col min="7197" max="7197" width="2.7109375" style="6" customWidth="1"/>
    <col min="7198" max="7198" width="7.7109375" style="6" customWidth="1"/>
    <col min="7199" max="7199" width="10.7109375" style="6" customWidth="1"/>
    <col min="7200" max="7200" width="0.85546875" style="6" customWidth="1"/>
    <col min="7201" max="7201" width="6.7109375" style="6" customWidth="1"/>
    <col min="7202" max="7202" width="0.85546875" style="6" customWidth="1"/>
    <col min="7203" max="7203" width="6.7109375" style="6" customWidth="1"/>
    <col min="7204" max="7204" width="3.7109375" style="6" customWidth="1"/>
    <col min="7205" max="7205" width="6.7109375" style="6" customWidth="1"/>
    <col min="7206" max="7206" width="2.28515625" style="6" customWidth="1"/>
    <col min="7207" max="7424" width="9.140625" style="6"/>
    <col min="7425" max="7425" width="2.85546875" style="6" customWidth="1"/>
    <col min="7426" max="7426" width="1.42578125" style="6" customWidth="1"/>
    <col min="7427" max="7427" width="29.85546875" style="6" customWidth="1"/>
    <col min="7428" max="7428" width="1.42578125" style="6" customWidth="1"/>
    <col min="7429" max="7429" width="10" style="6" customWidth="1"/>
    <col min="7430" max="7430" width="6.5703125" style="6" customWidth="1"/>
    <col min="7431" max="7431" width="2.140625" style="6" customWidth="1"/>
    <col min="7432" max="7432" width="10.85546875" style="6" customWidth="1"/>
    <col min="7433" max="7433" width="10" style="6" customWidth="1"/>
    <col min="7434" max="7434" width="0.85546875" style="6" customWidth="1"/>
    <col min="7435" max="7435" width="2.7109375" style="6" customWidth="1"/>
    <col min="7436" max="7436" width="9.7109375" style="6" customWidth="1"/>
    <col min="7437" max="7437" width="8.42578125" style="6" customWidth="1"/>
    <col min="7438" max="7438" width="1.85546875" style="6" customWidth="1"/>
    <col min="7439" max="7439" width="13" style="6" customWidth="1"/>
    <col min="7440" max="7440" width="3.7109375" style="6" customWidth="1"/>
    <col min="7441" max="7441" width="11.28515625" style="6" customWidth="1"/>
    <col min="7442" max="7442" width="1.7109375" style="6" customWidth="1"/>
    <col min="7443" max="7443" width="9.7109375" style="6" customWidth="1"/>
    <col min="7444" max="7444" width="9.28515625" style="6" customWidth="1"/>
    <col min="7445" max="7445" width="3" style="6" customWidth="1"/>
    <col min="7446" max="7446" width="0.85546875" style="6" customWidth="1"/>
    <col min="7447" max="7447" width="17" style="6" customWidth="1"/>
    <col min="7448" max="7448" width="34.7109375" style="6" customWidth="1"/>
    <col min="7449" max="7449" width="2.5703125" style="6" customWidth="1"/>
    <col min="7450" max="7450" width="30.7109375" style="6" customWidth="1"/>
    <col min="7451" max="7451" width="3.140625" style="6" customWidth="1"/>
    <col min="7452" max="7452" width="22" style="6" customWidth="1"/>
    <col min="7453" max="7453" width="2.7109375" style="6" customWidth="1"/>
    <col min="7454" max="7454" width="7.7109375" style="6" customWidth="1"/>
    <col min="7455" max="7455" width="10.7109375" style="6" customWidth="1"/>
    <col min="7456" max="7456" width="0.85546875" style="6" customWidth="1"/>
    <col min="7457" max="7457" width="6.7109375" style="6" customWidth="1"/>
    <col min="7458" max="7458" width="0.85546875" style="6" customWidth="1"/>
    <col min="7459" max="7459" width="6.7109375" style="6" customWidth="1"/>
    <col min="7460" max="7460" width="3.7109375" style="6" customWidth="1"/>
    <col min="7461" max="7461" width="6.7109375" style="6" customWidth="1"/>
    <col min="7462" max="7462" width="2.28515625" style="6" customWidth="1"/>
    <col min="7463" max="7680" width="9.140625" style="6"/>
    <col min="7681" max="7681" width="2.85546875" style="6" customWidth="1"/>
    <col min="7682" max="7682" width="1.42578125" style="6" customWidth="1"/>
    <col min="7683" max="7683" width="29.85546875" style="6" customWidth="1"/>
    <col min="7684" max="7684" width="1.42578125" style="6" customWidth="1"/>
    <col min="7685" max="7685" width="10" style="6" customWidth="1"/>
    <col min="7686" max="7686" width="6.5703125" style="6" customWidth="1"/>
    <col min="7687" max="7687" width="2.140625" style="6" customWidth="1"/>
    <col min="7688" max="7688" width="10.85546875" style="6" customWidth="1"/>
    <col min="7689" max="7689" width="10" style="6" customWidth="1"/>
    <col min="7690" max="7690" width="0.85546875" style="6" customWidth="1"/>
    <col min="7691" max="7691" width="2.7109375" style="6" customWidth="1"/>
    <col min="7692" max="7692" width="9.7109375" style="6" customWidth="1"/>
    <col min="7693" max="7693" width="8.42578125" style="6" customWidth="1"/>
    <col min="7694" max="7694" width="1.85546875" style="6" customWidth="1"/>
    <col min="7695" max="7695" width="13" style="6" customWidth="1"/>
    <col min="7696" max="7696" width="3.7109375" style="6" customWidth="1"/>
    <col min="7697" max="7697" width="11.28515625" style="6" customWidth="1"/>
    <col min="7698" max="7698" width="1.7109375" style="6" customWidth="1"/>
    <col min="7699" max="7699" width="9.7109375" style="6" customWidth="1"/>
    <col min="7700" max="7700" width="9.28515625" style="6" customWidth="1"/>
    <col min="7701" max="7701" width="3" style="6" customWidth="1"/>
    <col min="7702" max="7702" width="0.85546875" style="6" customWidth="1"/>
    <col min="7703" max="7703" width="17" style="6" customWidth="1"/>
    <col min="7704" max="7704" width="34.7109375" style="6" customWidth="1"/>
    <col min="7705" max="7705" width="2.5703125" style="6" customWidth="1"/>
    <col min="7706" max="7706" width="30.7109375" style="6" customWidth="1"/>
    <col min="7707" max="7707" width="3.140625" style="6" customWidth="1"/>
    <col min="7708" max="7708" width="22" style="6" customWidth="1"/>
    <col min="7709" max="7709" width="2.7109375" style="6" customWidth="1"/>
    <col min="7710" max="7710" width="7.7109375" style="6" customWidth="1"/>
    <col min="7711" max="7711" width="10.7109375" style="6" customWidth="1"/>
    <col min="7712" max="7712" width="0.85546875" style="6" customWidth="1"/>
    <col min="7713" max="7713" width="6.7109375" style="6" customWidth="1"/>
    <col min="7714" max="7714" width="0.85546875" style="6" customWidth="1"/>
    <col min="7715" max="7715" width="6.7109375" style="6" customWidth="1"/>
    <col min="7716" max="7716" width="3.7109375" style="6" customWidth="1"/>
    <col min="7717" max="7717" width="6.7109375" style="6" customWidth="1"/>
    <col min="7718" max="7718" width="2.28515625" style="6" customWidth="1"/>
    <col min="7719" max="7936" width="9.140625" style="6"/>
    <col min="7937" max="7937" width="2.85546875" style="6" customWidth="1"/>
    <col min="7938" max="7938" width="1.42578125" style="6" customWidth="1"/>
    <col min="7939" max="7939" width="29.85546875" style="6" customWidth="1"/>
    <col min="7940" max="7940" width="1.42578125" style="6" customWidth="1"/>
    <col min="7941" max="7941" width="10" style="6" customWidth="1"/>
    <col min="7942" max="7942" width="6.5703125" style="6" customWidth="1"/>
    <col min="7943" max="7943" width="2.140625" style="6" customWidth="1"/>
    <col min="7944" max="7944" width="10.85546875" style="6" customWidth="1"/>
    <col min="7945" max="7945" width="10" style="6" customWidth="1"/>
    <col min="7946" max="7946" width="0.85546875" style="6" customWidth="1"/>
    <col min="7947" max="7947" width="2.7109375" style="6" customWidth="1"/>
    <col min="7948" max="7948" width="9.7109375" style="6" customWidth="1"/>
    <col min="7949" max="7949" width="8.42578125" style="6" customWidth="1"/>
    <col min="7950" max="7950" width="1.85546875" style="6" customWidth="1"/>
    <col min="7951" max="7951" width="13" style="6" customWidth="1"/>
    <col min="7952" max="7952" width="3.7109375" style="6" customWidth="1"/>
    <col min="7953" max="7953" width="11.28515625" style="6" customWidth="1"/>
    <col min="7954" max="7954" width="1.7109375" style="6" customWidth="1"/>
    <col min="7955" max="7955" width="9.7109375" style="6" customWidth="1"/>
    <col min="7956" max="7956" width="9.28515625" style="6" customWidth="1"/>
    <col min="7957" max="7957" width="3" style="6" customWidth="1"/>
    <col min="7958" max="7958" width="0.85546875" style="6" customWidth="1"/>
    <col min="7959" max="7959" width="17" style="6" customWidth="1"/>
    <col min="7960" max="7960" width="34.7109375" style="6" customWidth="1"/>
    <col min="7961" max="7961" width="2.5703125" style="6" customWidth="1"/>
    <col min="7962" max="7962" width="30.7109375" style="6" customWidth="1"/>
    <col min="7963" max="7963" width="3.140625" style="6" customWidth="1"/>
    <col min="7964" max="7964" width="22" style="6" customWidth="1"/>
    <col min="7965" max="7965" width="2.7109375" style="6" customWidth="1"/>
    <col min="7966" max="7966" width="7.7109375" style="6" customWidth="1"/>
    <col min="7967" max="7967" width="10.7109375" style="6" customWidth="1"/>
    <col min="7968" max="7968" width="0.85546875" style="6" customWidth="1"/>
    <col min="7969" max="7969" width="6.7109375" style="6" customWidth="1"/>
    <col min="7970" max="7970" width="0.85546875" style="6" customWidth="1"/>
    <col min="7971" max="7971" width="6.7109375" style="6" customWidth="1"/>
    <col min="7972" max="7972" width="3.7109375" style="6" customWidth="1"/>
    <col min="7973" max="7973" width="6.7109375" style="6" customWidth="1"/>
    <col min="7974" max="7974" width="2.28515625" style="6" customWidth="1"/>
    <col min="7975" max="8192" width="9.140625" style="6"/>
    <col min="8193" max="8193" width="2.85546875" style="6" customWidth="1"/>
    <col min="8194" max="8194" width="1.42578125" style="6" customWidth="1"/>
    <col min="8195" max="8195" width="29.85546875" style="6" customWidth="1"/>
    <col min="8196" max="8196" width="1.42578125" style="6" customWidth="1"/>
    <col min="8197" max="8197" width="10" style="6" customWidth="1"/>
    <col min="8198" max="8198" width="6.5703125" style="6" customWidth="1"/>
    <col min="8199" max="8199" width="2.140625" style="6" customWidth="1"/>
    <col min="8200" max="8200" width="10.85546875" style="6" customWidth="1"/>
    <col min="8201" max="8201" width="10" style="6" customWidth="1"/>
    <col min="8202" max="8202" width="0.85546875" style="6" customWidth="1"/>
    <col min="8203" max="8203" width="2.7109375" style="6" customWidth="1"/>
    <col min="8204" max="8204" width="9.7109375" style="6" customWidth="1"/>
    <col min="8205" max="8205" width="8.42578125" style="6" customWidth="1"/>
    <col min="8206" max="8206" width="1.85546875" style="6" customWidth="1"/>
    <col min="8207" max="8207" width="13" style="6" customWidth="1"/>
    <col min="8208" max="8208" width="3.7109375" style="6" customWidth="1"/>
    <col min="8209" max="8209" width="11.28515625" style="6" customWidth="1"/>
    <col min="8210" max="8210" width="1.7109375" style="6" customWidth="1"/>
    <col min="8211" max="8211" width="9.7109375" style="6" customWidth="1"/>
    <col min="8212" max="8212" width="9.28515625" style="6" customWidth="1"/>
    <col min="8213" max="8213" width="3" style="6" customWidth="1"/>
    <col min="8214" max="8214" width="0.85546875" style="6" customWidth="1"/>
    <col min="8215" max="8215" width="17" style="6" customWidth="1"/>
    <col min="8216" max="8216" width="34.7109375" style="6" customWidth="1"/>
    <col min="8217" max="8217" width="2.5703125" style="6" customWidth="1"/>
    <col min="8218" max="8218" width="30.7109375" style="6" customWidth="1"/>
    <col min="8219" max="8219" width="3.140625" style="6" customWidth="1"/>
    <col min="8220" max="8220" width="22" style="6" customWidth="1"/>
    <col min="8221" max="8221" width="2.7109375" style="6" customWidth="1"/>
    <col min="8222" max="8222" width="7.7109375" style="6" customWidth="1"/>
    <col min="8223" max="8223" width="10.7109375" style="6" customWidth="1"/>
    <col min="8224" max="8224" width="0.85546875" style="6" customWidth="1"/>
    <col min="8225" max="8225" width="6.7109375" style="6" customWidth="1"/>
    <col min="8226" max="8226" width="0.85546875" style="6" customWidth="1"/>
    <col min="8227" max="8227" width="6.7109375" style="6" customWidth="1"/>
    <col min="8228" max="8228" width="3.7109375" style="6" customWidth="1"/>
    <col min="8229" max="8229" width="6.7109375" style="6" customWidth="1"/>
    <col min="8230" max="8230" width="2.28515625" style="6" customWidth="1"/>
    <col min="8231" max="8448" width="9.140625" style="6"/>
    <col min="8449" max="8449" width="2.85546875" style="6" customWidth="1"/>
    <col min="8450" max="8450" width="1.42578125" style="6" customWidth="1"/>
    <col min="8451" max="8451" width="29.85546875" style="6" customWidth="1"/>
    <col min="8452" max="8452" width="1.42578125" style="6" customWidth="1"/>
    <col min="8453" max="8453" width="10" style="6" customWidth="1"/>
    <col min="8454" max="8454" width="6.5703125" style="6" customWidth="1"/>
    <col min="8455" max="8455" width="2.140625" style="6" customWidth="1"/>
    <col min="8456" max="8456" width="10.85546875" style="6" customWidth="1"/>
    <col min="8457" max="8457" width="10" style="6" customWidth="1"/>
    <col min="8458" max="8458" width="0.85546875" style="6" customWidth="1"/>
    <col min="8459" max="8459" width="2.7109375" style="6" customWidth="1"/>
    <col min="8460" max="8460" width="9.7109375" style="6" customWidth="1"/>
    <col min="8461" max="8461" width="8.42578125" style="6" customWidth="1"/>
    <col min="8462" max="8462" width="1.85546875" style="6" customWidth="1"/>
    <col min="8463" max="8463" width="13" style="6" customWidth="1"/>
    <col min="8464" max="8464" width="3.7109375" style="6" customWidth="1"/>
    <col min="8465" max="8465" width="11.28515625" style="6" customWidth="1"/>
    <col min="8466" max="8466" width="1.7109375" style="6" customWidth="1"/>
    <col min="8467" max="8467" width="9.7109375" style="6" customWidth="1"/>
    <col min="8468" max="8468" width="9.28515625" style="6" customWidth="1"/>
    <col min="8469" max="8469" width="3" style="6" customWidth="1"/>
    <col min="8470" max="8470" width="0.85546875" style="6" customWidth="1"/>
    <col min="8471" max="8471" width="17" style="6" customWidth="1"/>
    <col min="8472" max="8472" width="34.7109375" style="6" customWidth="1"/>
    <col min="8473" max="8473" width="2.5703125" style="6" customWidth="1"/>
    <col min="8474" max="8474" width="30.7109375" style="6" customWidth="1"/>
    <col min="8475" max="8475" width="3.140625" style="6" customWidth="1"/>
    <col min="8476" max="8476" width="22" style="6" customWidth="1"/>
    <col min="8477" max="8477" width="2.7109375" style="6" customWidth="1"/>
    <col min="8478" max="8478" width="7.7109375" style="6" customWidth="1"/>
    <col min="8479" max="8479" width="10.7109375" style="6" customWidth="1"/>
    <col min="8480" max="8480" width="0.85546875" style="6" customWidth="1"/>
    <col min="8481" max="8481" width="6.7109375" style="6" customWidth="1"/>
    <col min="8482" max="8482" width="0.85546875" style="6" customWidth="1"/>
    <col min="8483" max="8483" width="6.7109375" style="6" customWidth="1"/>
    <col min="8484" max="8484" width="3.7109375" style="6" customWidth="1"/>
    <col min="8485" max="8485" width="6.7109375" style="6" customWidth="1"/>
    <col min="8486" max="8486" width="2.28515625" style="6" customWidth="1"/>
    <col min="8487" max="8704" width="9.140625" style="6"/>
    <col min="8705" max="8705" width="2.85546875" style="6" customWidth="1"/>
    <col min="8706" max="8706" width="1.42578125" style="6" customWidth="1"/>
    <col min="8707" max="8707" width="29.85546875" style="6" customWidth="1"/>
    <col min="8708" max="8708" width="1.42578125" style="6" customWidth="1"/>
    <col min="8709" max="8709" width="10" style="6" customWidth="1"/>
    <col min="8710" max="8710" width="6.5703125" style="6" customWidth="1"/>
    <col min="8711" max="8711" width="2.140625" style="6" customWidth="1"/>
    <col min="8712" max="8712" width="10.85546875" style="6" customWidth="1"/>
    <col min="8713" max="8713" width="10" style="6" customWidth="1"/>
    <col min="8714" max="8714" width="0.85546875" style="6" customWidth="1"/>
    <col min="8715" max="8715" width="2.7109375" style="6" customWidth="1"/>
    <col min="8716" max="8716" width="9.7109375" style="6" customWidth="1"/>
    <col min="8717" max="8717" width="8.42578125" style="6" customWidth="1"/>
    <col min="8718" max="8718" width="1.85546875" style="6" customWidth="1"/>
    <col min="8719" max="8719" width="13" style="6" customWidth="1"/>
    <col min="8720" max="8720" width="3.7109375" style="6" customWidth="1"/>
    <col min="8721" max="8721" width="11.28515625" style="6" customWidth="1"/>
    <col min="8722" max="8722" width="1.7109375" style="6" customWidth="1"/>
    <col min="8723" max="8723" width="9.7109375" style="6" customWidth="1"/>
    <col min="8724" max="8724" width="9.28515625" style="6" customWidth="1"/>
    <col min="8725" max="8725" width="3" style="6" customWidth="1"/>
    <col min="8726" max="8726" width="0.85546875" style="6" customWidth="1"/>
    <col min="8727" max="8727" width="17" style="6" customWidth="1"/>
    <col min="8728" max="8728" width="34.7109375" style="6" customWidth="1"/>
    <col min="8729" max="8729" width="2.5703125" style="6" customWidth="1"/>
    <col min="8730" max="8730" width="30.7109375" style="6" customWidth="1"/>
    <col min="8731" max="8731" width="3.140625" style="6" customWidth="1"/>
    <col min="8732" max="8732" width="22" style="6" customWidth="1"/>
    <col min="8733" max="8733" width="2.7109375" style="6" customWidth="1"/>
    <col min="8734" max="8734" width="7.7109375" style="6" customWidth="1"/>
    <col min="8735" max="8735" width="10.7109375" style="6" customWidth="1"/>
    <col min="8736" max="8736" width="0.85546875" style="6" customWidth="1"/>
    <col min="8737" max="8737" width="6.7109375" style="6" customWidth="1"/>
    <col min="8738" max="8738" width="0.85546875" style="6" customWidth="1"/>
    <col min="8739" max="8739" width="6.7109375" style="6" customWidth="1"/>
    <col min="8740" max="8740" width="3.7109375" style="6" customWidth="1"/>
    <col min="8741" max="8741" width="6.7109375" style="6" customWidth="1"/>
    <col min="8742" max="8742" width="2.28515625" style="6" customWidth="1"/>
    <col min="8743" max="8960" width="9.140625" style="6"/>
    <col min="8961" max="8961" width="2.85546875" style="6" customWidth="1"/>
    <col min="8962" max="8962" width="1.42578125" style="6" customWidth="1"/>
    <col min="8963" max="8963" width="29.85546875" style="6" customWidth="1"/>
    <col min="8964" max="8964" width="1.42578125" style="6" customWidth="1"/>
    <col min="8965" max="8965" width="10" style="6" customWidth="1"/>
    <col min="8966" max="8966" width="6.5703125" style="6" customWidth="1"/>
    <col min="8967" max="8967" width="2.140625" style="6" customWidth="1"/>
    <col min="8968" max="8968" width="10.85546875" style="6" customWidth="1"/>
    <col min="8969" max="8969" width="10" style="6" customWidth="1"/>
    <col min="8970" max="8970" width="0.85546875" style="6" customWidth="1"/>
    <col min="8971" max="8971" width="2.7109375" style="6" customWidth="1"/>
    <col min="8972" max="8972" width="9.7109375" style="6" customWidth="1"/>
    <col min="8973" max="8973" width="8.42578125" style="6" customWidth="1"/>
    <col min="8974" max="8974" width="1.85546875" style="6" customWidth="1"/>
    <col min="8975" max="8975" width="13" style="6" customWidth="1"/>
    <col min="8976" max="8976" width="3.7109375" style="6" customWidth="1"/>
    <col min="8977" max="8977" width="11.28515625" style="6" customWidth="1"/>
    <col min="8978" max="8978" width="1.7109375" style="6" customWidth="1"/>
    <col min="8979" max="8979" width="9.7109375" style="6" customWidth="1"/>
    <col min="8980" max="8980" width="9.28515625" style="6" customWidth="1"/>
    <col min="8981" max="8981" width="3" style="6" customWidth="1"/>
    <col min="8982" max="8982" width="0.85546875" style="6" customWidth="1"/>
    <col min="8983" max="8983" width="17" style="6" customWidth="1"/>
    <col min="8984" max="8984" width="34.7109375" style="6" customWidth="1"/>
    <col min="8985" max="8985" width="2.5703125" style="6" customWidth="1"/>
    <col min="8986" max="8986" width="30.7109375" style="6" customWidth="1"/>
    <col min="8987" max="8987" width="3.140625" style="6" customWidth="1"/>
    <col min="8988" max="8988" width="22" style="6" customWidth="1"/>
    <col min="8989" max="8989" width="2.7109375" style="6" customWidth="1"/>
    <col min="8990" max="8990" width="7.7109375" style="6" customWidth="1"/>
    <col min="8991" max="8991" width="10.7109375" style="6" customWidth="1"/>
    <col min="8992" max="8992" width="0.85546875" style="6" customWidth="1"/>
    <col min="8993" max="8993" width="6.7109375" style="6" customWidth="1"/>
    <col min="8994" max="8994" width="0.85546875" style="6" customWidth="1"/>
    <col min="8995" max="8995" width="6.7109375" style="6" customWidth="1"/>
    <col min="8996" max="8996" width="3.7109375" style="6" customWidth="1"/>
    <col min="8997" max="8997" width="6.7109375" style="6" customWidth="1"/>
    <col min="8998" max="8998" width="2.28515625" style="6" customWidth="1"/>
    <col min="8999" max="9216" width="9.140625" style="6"/>
    <col min="9217" max="9217" width="2.85546875" style="6" customWidth="1"/>
    <col min="9218" max="9218" width="1.42578125" style="6" customWidth="1"/>
    <col min="9219" max="9219" width="29.85546875" style="6" customWidth="1"/>
    <col min="9220" max="9220" width="1.42578125" style="6" customWidth="1"/>
    <col min="9221" max="9221" width="10" style="6" customWidth="1"/>
    <col min="9222" max="9222" width="6.5703125" style="6" customWidth="1"/>
    <col min="9223" max="9223" width="2.140625" style="6" customWidth="1"/>
    <col min="9224" max="9224" width="10.85546875" style="6" customWidth="1"/>
    <col min="9225" max="9225" width="10" style="6" customWidth="1"/>
    <col min="9226" max="9226" width="0.85546875" style="6" customWidth="1"/>
    <col min="9227" max="9227" width="2.7109375" style="6" customWidth="1"/>
    <col min="9228" max="9228" width="9.7109375" style="6" customWidth="1"/>
    <col min="9229" max="9229" width="8.42578125" style="6" customWidth="1"/>
    <col min="9230" max="9230" width="1.85546875" style="6" customWidth="1"/>
    <col min="9231" max="9231" width="13" style="6" customWidth="1"/>
    <col min="9232" max="9232" width="3.7109375" style="6" customWidth="1"/>
    <col min="9233" max="9233" width="11.28515625" style="6" customWidth="1"/>
    <col min="9234" max="9234" width="1.7109375" style="6" customWidth="1"/>
    <col min="9235" max="9235" width="9.7109375" style="6" customWidth="1"/>
    <col min="9236" max="9236" width="9.28515625" style="6" customWidth="1"/>
    <col min="9237" max="9237" width="3" style="6" customWidth="1"/>
    <col min="9238" max="9238" width="0.85546875" style="6" customWidth="1"/>
    <col min="9239" max="9239" width="17" style="6" customWidth="1"/>
    <col min="9240" max="9240" width="34.7109375" style="6" customWidth="1"/>
    <col min="9241" max="9241" width="2.5703125" style="6" customWidth="1"/>
    <col min="9242" max="9242" width="30.7109375" style="6" customWidth="1"/>
    <col min="9243" max="9243" width="3.140625" style="6" customWidth="1"/>
    <col min="9244" max="9244" width="22" style="6" customWidth="1"/>
    <col min="9245" max="9245" width="2.7109375" style="6" customWidth="1"/>
    <col min="9246" max="9246" width="7.7109375" style="6" customWidth="1"/>
    <col min="9247" max="9247" width="10.7109375" style="6" customWidth="1"/>
    <col min="9248" max="9248" width="0.85546875" style="6" customWidth="1"/>
    <col min="9249" max="9249" width="6.7109375" style="6" customWidth="1"/>
    <col min="9250" max="9250" width="0.85546875" style="6" customWidth="1"/>
    <col min="9251" max="9251" width="6.7109375" style="6" customWidth="1"/>
    <col min="9252" max="9252" width="3.7109375" style="6" customWidth="1"/>
    <col min="9253" max="9253" width="6.7109375" style="6" customWidth="1"/>
    <col min="9254" max="9254" width="2.28515625" style="6" customWidth="1"/>
    <col min="9255" max="9472" width="9.140625" style="6"/>
    <col min="9473" max="9473" width="2.85546875" style="6" customWidth="1"/>
    <col min="9474" max="9474" width="1.42578125" style="6" customWidth="1"/>
    <col min="9475" max="9475" width="29.85546875" style="6" customWidth="1"/>
    <col min="9476" max="9476" width="1.42578125" style="6" customWidth="1"/>
    <col min="9477" max="9477" width="10" style="6" customWidth="1"/>
    <col min="9478" max="9478" width="6.5703125" style="6" customWidth="1"/>
    <col min="9479" max="9479" width="2.140625" style="6" customWidth="1"/>
    <col min="9480" max="9480" width="10.85546875" style="6" customWidth="1"/>
    <col min="9481" max="9481" width="10" style="6" customWidth="1"/>
    <col min="9482" max="9482" width="0.85546875" style="6" customWidth="1"/>
    <col min="9483" max="9483" width="2.7109375" style="6" customWidth="1"/>
    <col min="9484" max="9484" width="9.7109375" style="6" customWidth="1"/>
    <col min="9485" max="9485" width="8.42578125" style="6" customWidth="1"/>
    <col min="9486" max="9486" width="1.85546875" style="6" customWidth="1"/>
    <col min="9487" max="9487" width="13" style="6" customWidth="1"/>
    <col min="9488" max="9488" width="3.7109375" style="6" customWidth="1"/>
    <col min="9489" max="9489" width="11.28515625" style="6" customWidth="1"/>
    <col min="9490" max="9490" width="1.7109375" style="6" customWidth="1"/>
    <col min="9491" max="9491" width="9.7109375" style="6" customWidth="1"/>
    <col min="9492" max="9492" width="9.28515625" style="6" customWidth="1"/>
    <col min="9493" max="9493" width="3" style="6" customWidth="1"/>
    <col min="9494" max="9494" width="0.85546875" style="6" customWidth="1"/>
    <col min="9495" max="9495" width="17" style="6" customWidth="1"/>
    <col min="9496" max="9496" width="34.7109375" style="6" customWidth="1"/>
    <col min="9497" max="9497" width="2.5703125" style="6" customWidth="1"/>
    <col min="9498" max="9498" width="30.7109375" style="6" customWidth="1"/>
    <col min="9499" max="9499" width="3.140625" style="6" customWidth="1"/>
    <col min="9500" max="9500" width="22" style="6" customWidth="1"/>
    <col min="9501" max="9501" width="2.7109375" style="6" customWidth="1"/>
    <col min="9502" max="9502" width="7.7109375" style="6" customWidth="1"/>
    <col min="9503" max="9503" width="10.7109375" style="6" customWidth="1"/>
    <col min="9504" max="9504" width="0.85546875" style="6" customWidth="1"/>
    <col min="9505" max="9505" width="6.7109375" style="6" customWidth="1"/>
    <col min="9506" max="9506" width="0.85546875" style="6" customWidth="1"/>
    <col min="9507" max="9507" width="6.7109375" style="6" customWidth="1"/>
    <col min="9508" max="9508" width="3.7109375" style="6" customWidth="1"/>
    <col min="9509" max="9509" width="6.7109375" style="6" customWidth="1"/>
    <col min="9510" max="9510" width="2.28515625" style="6" customWidth="1"/>
    <col min="9511" max="9728" width="9.140625" style="6"/>
    <col min="9729" max="9729" width="2.85546875" style="6" customWidth="1"/>
    <col min="9730" max="9730" width="1.42578125" style="6" customWidth="1"/>
    <col min="9731" max="9731" width="29.85546875" style="6" customWidth="1"/>
    <col min="9732" max="9732" width="1.42578125" style="6" customWidth="1"/>
    <col min="9733" max="9733" width="10" style="6" customWidth="1"/>
    <col min="9734" max="9734" width="6.5703125" style="6" customWidth="1"/>
    <col min="9735" max="9735" width="2.140625" style="6" customWidth="1"/>
    <col min="9736" max="9736" width="10.85546875" style="6" customWidth="1"/>
    <col min="9737" max="9737" width="10" style="6" customWidth="1"/>
    <col min="9738" max="9738" width="0.85546875" style="6" customWidth="1"/>
    <col min="9739" max="9739" width="2.7109375" style="6" customWidth="1"/>
    <col min="9740" max="9740" width="9.7109375" style="6" customWidth="1"/>
    <col min="9741" max="9741" width="8.42578125" style="6" customWidth="1"/>
    <col min="9742" max="9742" width="1.85546875" style="6" customWidth="1"/>
    <col min="9743" max="9743" width="13" style="6" customWidth="1"/>
    <col min="9744" max="9744" width="3.7109375" style="6" customWidth="1"/>
    <col min="9745" max="9745" width="11.28515625" style="6" customWidth="1"/>
    <col min="9746" max="9746" width="1.7109375" style="6" customWidth="1"/>
    <col min="9747" max="9747" width="9.7109375" style="6" customWidth="1"/>
    <col min="9748" max="9748" width="9.28515625" style="6" customWidth="1"/>
    <col min="9749" max="9749" width="3" style="6" customWidth="1"/>
    <col min="9750" max="9750" width="0.85546875" style="6" customWidth="1"/>
    <col min="9751" max="9751" width="17" style="6" customWidth="1"/>
    <col min="9752" max="9752" width="34.7109375" style="6" customWidth="1"/>
    <col min="9753" max="9753" width="2.5703125" style="6" customWidth="1"/>
    <col min="9754" max="9754" width="30.7109375" style="6" customWidth="1"/>
    <col min="9755" max="9755" width="3.140625" style="6" customWidth="1"/>
    <col min="9756" max="9756" width="22" style="6" customWidth="1"/>
    <col min="9757" max="9757" width="2.7109375" style="6" customWidth="1"/>
    <col min="9758" max="9758" width="7.7109375" style="6" customWidth="1"/>
    <col min="9759" max="9759" width="10.7109375" style="6" customWidth="1"/>
    <col min="9760" max="9760" width="0.85546875" style="6" customWidth="1"/>
    <col min="9761" max="9761" width="6.7109375" style="6" customWidth="1"/>
    <col min="9762" max="9762" width="0.85546875" style="6" customWidth="1"/>
    <col min="9763" max="9763" width="6.7109375" style="6" customWidth="1"/>
    <col min="9764" max="9764" width="3.7109375" style="6" customWidth="1"/>
    <col min="9765" max="9765" width="6.7109375" style="6" customWidth="1"/>
    <col min="9766" max="9766" width="2.28515625" style="6" customWidth="1"/>
    <col min="9767" max="9984" width="9.140625" style="6"/>
    <col min="9985" max="9985" width="2.85546875" style="6" customWidth="1"/>
    <col min="9986" max="9986" width="1.42578125" style="6" customWidth="1"/>
    <col min="9987" max="9987" width="29.85546875" style="6" customWidth="1"/>
    <col min="9988" max="9988" width="1.42578125" style="6" customWidth="1"/>
    <col min="9989" max="9989" width="10" style="6" customWidth="1"/>
    <col min="9990" max="9990" width="6.5703125" style="6" customWidth="1"/>
    <col min="9991" max="9991" width="2.140625" style="6" customWidth="1"/>
    <col min="9992" max="9992" width="10.85546875" style="6" customWidth="1"/>
    <col min="9993" max="9993" width="10" style="6" customWidth="1"/>
    <col min="9994" max="9994" width="0.85546875" style="6" customWidth="1"/>
    <col min="9995" max="9995" width="2.7109375" style="6" customWidth="1"/>
    <col min="9996" max="9996" width="9.7109375" style="6" customWidth="1"/>
    <col min="9997" max="9997" width="8.42578125" style="6" customWidth="1"/>
    <col min="9998" max="9998" width="1.85546875" style="6" customWidth="1"/>
    <col min="9999" max="9999" width="13" style="6" customWidth="1"/>
    <col min="10000" max="10000" width="3.7109375" style="6" customWidth="1"/>
    <col min="10001" max="10001" width="11.28515625" style="6" customWidth="1"/>
    <col min="10002" max="10002" width="1.7109375" style="6" customWidth="1"/>
    <col min="10003" max="10003" width="9.7109375" style="6" customWidth="1"/>
    <col min="10004" max="10004" width="9.28515625" style="6" customWidth="1"/>
    <col min="10005" max="10005" width="3" style="6" customWidth="1"/>
    <col min="10006" max="10006" width="0.85546875" style="6" customWidth="1"/>
    <col min="10007" max="10007" width="17" style="6" customWidth="1"/>
    <col min="10008" max="10008" width="34.7109375" style="6" customWidth="1"/>
    <col min="10009" max="10009" width="2.5703125" style="6" customWidth="1"/>
    <col min="10010" max="10010" width="30.7109375" style="6" customWidth="1"/>
    <col min="10011" max="10011" width="3.140625" style="6" customWidth="1"/>
    <col min="10012" max="10012" width="22" style="6" customWidth="1"/>
    <col min="10013" max="10013" width="2.7109375" style="6" customWidth="1"/>
    <col min="10014" max="10014" width="7.7109375" style="6" customWidth="1"/>
    <col min="10015" max="10015" width="10.7109375" style="6" customWidth="1"/>
    <col min="10016" max="10016" width="0.85546875" style="6" customWidth="1"/>
    <col min="10017" max="10017" width="6.7109375" style="6" customWidth="1"/>
    <col min="10018" max="10018" width="0.85546875" style="6" customWidth="1"/>
    <col min="10019" max="10019" width="6.7109375" style="6" customWidth="1"/>
    <col min="10020" max="10020" width="3.7109375" style="6" customWidth="1"/>
    <col min="10021" max="10021" width="6.7109375" style="6" customWidth="1"/>
    <col min="10022" max="10022" width="2.28515625" style="6" customWidth="1"/>
    <col min="10023" max="10240" width="9.140625" style="6"/>
    <col min="10241" max="10241" width="2.85546875" style="6" customWidth="1"/>
    <col min="10242" max="10242" width="1.42578125" style="6" customWidth="1"/>
    <col min="10243" max="10243" width="29.85546875" style="6" customWidth="1"/>
    <col min="10244" max="10244" width="1.42578125" style="6" customWidth="1"/>
    <col min="10245" max="10245" width="10" style="6" customWidth="1"/>
    <col min="10246" max="10246" width="6.5703125" style="6" customWidth="1"/>
    <col min="10247" max="10247" width="2.140625" style="6" customWidth="1"/>
    <col min="10248" max="10248" width="10.85546875" style="6" customWidth="1"/>
    <col min="10249" max="10249" width="10" style="6" customWidth="1"/>
    <col min="10250" max="10250" width="0.85546875" style="6" customWidth="1"/>
    <col min="10251" max="10251" width="2.7109375" style="6" customWidth="1"/>
    <col min="10252" max="10252" width="9.7109375" style="6" customWidth="1"/>
    <col min="10253" max="10253" width="8.42578125" style="6" customWidth="1"/>
    <col min="10254" max="10254" width="1.85546875" style="6" customWidth="1"/>
    <col min="10255" max="10255" width="13" style="6" customWidth="1"/>
    <col min="10256" max="10256" width="3.7109375" style="6" customWidth="1"/>
    <col min="10257" max="10257" width="11.28515625" style="6" customWidth="1"/>
    <col min="10258" max="10258" width="1.7109375" style="6" customWidth="1"/>
    <col min="10259" max="10259" width="9.7109375" style="6" customWidth="1"/>
    <col min="10260" max="10260" width="9.28515625" style="6" customWidth="1"/>
    <col min="10261" max="10261" width="3" style="6" customWidth="1"/>
    <col min="10262" max="10262" width="0.85546875" style="6" customWidth="1"/>
    <col min="10263" max="10263" width="17" style="6" customWidth="1"/>
    <col min="10264" max="10264" width="34.7109375" style="6" customWidth="1"/>
    <col min="10265" max="10265" width="2.5703125" style="6" customWidth="1"/>
    <col min="10266" max="10266" width="30.7109375" style="6" customWidth="1"/>
    <col min="10267" max="10267" width="3.140625" style="6" customWidth="1"/>
    <col min="10268" max="10268" width="22" style="6" customWidth="1"/>
    <col min="10269" max="10269" width="2.7109375" style="6" customWidth="1"/>
    <col min="10270" max="10270" width="7.7109375" style="6" customWidth="1"/>
    <col min="10271" max="10271" width="10.7109375" style="6" customWidth="1"/>
    <col min="10272" max="10272" width="0.85546875" style="6" customWidth="1"/>
    <col min="10273" max="10273" width="6.7109375" style="6" customWidth="1"/>
    <col min="10274" max="10274" width="0.85546875" style="6" customWidth="1"/>
    <col min="10275" max="10275" width="6.7109375" style="6" customWidth="1"/>
    <col min="10276" max="10276" width="3.7109375" style="6" customWidth="1"/>
    <col min="10277" max="10277" width="6.7109375" style="6" customWidth="1"/>
    <col min="10278" max="10278" width="2.28515625" style="6" customWidth="1"/>
    <col min="10279" max="10496" width="9.140625" style="6"/>
    <col min="10497" max="10497" width="2.85546875" style="6" customWidth="1"/>
    <col min="10498" max="10498" width="1.42578125" style="6" customWidth="1"/>
    <col min="10499" max="10499" width="29.85546875" style="6" customWidth="1"/>
    <col min="10500" max="10500" width="1.42578125" style="6" customWidth="1"/>
    <col min="10501" max="10501" width="10" style="6" customWidth="1"/>
    <col min="10502" max="10502" width="6.5703125" style="6" customWidth="1"/>
    <col min="10503" max="10503" width="2.140625" style="6" customWidth="1"/>
    <col min="10504" max="10504" width="10.85546875" style="6" customWidth="1"/>
    <col min="10505" max="10505" width="10" style="6" customWidth="1"/>
    <col min="10506" max="10506" width="0.85546875" style="6" customWidth="1"/>
    <col min="10507" max="10507" width="2.7109375" style="6" customWidth="1"/>
    <col min="10508" max="10508" width="9.7109375" style="6" customWidth="1"/>
    <col min="10509" max="10509" width="8.42578125" style="6" customWidth="1"/>
    <col min="10510" max="10510" width="1.85546875" style="6" customWidth="1"/>
    <col min="10511" max="10511" width="13" style="6" customWidth="1"/>
    <col min="10512" max="10512" width="3.7109375" style="6" customWidth="1"/>
    <col min="10513" max="10513" width="11.28515625" style="6" customWidth="1"/>
    <col min="10514" max="10514" width="1.7109375" style="6" customWidth="1"/>
    <col min="10515" max="10515" width="9.7109375" style="6" customWidth="1"/>
    <col min="10516" max="10516" width="9.28515625" style="6" customWidth="1"/>
    <col min="10517" max="10517" width="3" style="6" customWidth="1"/>
    <col min="10518" max="10518" width="0.85546875" style="6" customWidth="1"/>
    <col min="10519" max="10519" width="17" style="6" customWidth="1"/>
    <col min="10520" max="10520" width="34.7109375" style="6" customWidth="1"/>
    <col min="10521" max="10521" width="2.5703125" style="6" customWidth="1"/>
    <col min="10522" max="10522" width="30.7109375" style="6" customWidth="1"/>
    <col min="10523" max="10523" width="3.140625" style="6" customWidth="1"/>
    <col min="10524" max="10524" width="22" style="6" customWidth="1"/>
    <col min="10525" max="10525" width="2.7109375" style="6" customWidth="1"/>
    <col min="10526" max="10526" width="7.7109375" style="6" customWidth="1"/>
    <col min="10527" max="10527" width="10.7109375" style="6" customWidth="1"/>
    <col min="10528" max="10528" width="0.85546875" style="6" customWidth="1"/>
    <col min="10529" max="10529" width="6.7109375" style="6" customWidth="1"/>
    <col min="10530" max="10530" width="0.85546875" style="6" customWidth="1"/>
    <col min="10531" max="10531" width="6.7109375" style="6" customWidth="1"/>
    <col min="10532" max="10532" width="3.7109375" style="6" customWidth="1"/>
    <col min="10533" max="10533" width="6.7109375" style="6" customWidth="1"/>
    <col min="10534" max="10534" width="2.28515625" style="6" customWidth="1"/>
    <col min="10535" max="10752" width="9.140625" style="6"/>
    <col min="10753" max="10753" width="2.85546875" style="6" customWidth="1"/>
    <col min="10754" max="10754" width="1.42578125" style="6" customWidth="1"/>
    <col min="10755" max="10755" width="29.85546875" style="6" customWidth="1"/>
    <col min="10756" max="10756" width="1.42578125" style="6" customWidth="1"/>
    <col min="10757" max="10757" width="10" style="6" customWidth="1"/>
    <col min="10758" max="10758" width="6.5703125" style="6" customWidth="1"/>
    <col min="10759" max="10759" width="2.140625" style="6" customWidth="1"/>
    <col min="10760" max="10760" width="10.85546875" style="6" customWidth="1"/>
    <col min="10761" max="10761" width="10" style="6" customWidth="1"/>
    <col min="10762" max="10762" width="0.85546875" style="6" customWidth="1"/>
    <col min="10763" max="10763" width="2.7109375" style="6" customWidth="1"/>
    <col min="10764" max="10764" width="9.7109375" style="6" customWidth="1"/>
    <col min="10765" max="10765" width="8.42578125" style="6" customWidth="1"/>
    <col min="10766" max="10766" width="1.85546875" style="6" customWidth="1"/>
    <col min="10767" max="10767" width="13" style="6" customWidth="1"/>
    <col min="10768" max="10768" width="3.7109375" style="6" customWidth="1"/>
    <col min="10769" max="10769" width="11.28515625" style="6" customWidth="1"/>
    <col min="10770" max="10770" width="1.7109375" style="6" customWidth="1"/>
    <col min="10771" max="10771" width="9.7109375" style="6" customWidth="1"/>
    <col min="10772" max="10772" width="9.28515625" style="6" customWidth="1"/>
    <col min="10773" max="10773" width="3" style="6" customWidth="1"/>
    <col min="10774" max="10774" width="0.85546875" style="6" customWidth="1"/>
    <col min="10775" max="10775" width="17" style="6" customWidth="1"/>
    <col min="10776" max="10776" width="34.7109375" style="6" customWidth="1"/>
    <col min="10777" max="10777" width="2.5703125" style="6" customWidth="1"/>
    <col min="10778" max="10778" width="30.7109375" style="6" customWidth="1"/>
    <col min="10779" max="10779" width="3.140625" style="6" customWidth="1"/>
    <col min="10780" max="10780" width="22" style="6" customWidth="1"/>
    <col min="10781" max="10781" width="2.7109375" style="6" customWidth="1"/>
    <col min="10782" max="10782" width="7.7109375" style="6" customWidth="1"/>
    <col min="10783" max="10783" width="10.7109375" style="6" customWidth="1"/>
    <col min="10784" max="10784" width="0.85546875" style="6" customWidth="1"/>
    <col min="10785" max="10785" width="6.7109375" style="6" customWidth="1"/>
    <col min="10786" max="10786" width="0.85546875" style="6" customWidth="1"/>
    <col min="10787" max="10787" width="6.7109375" style="6" customWidth="1"/>
    <col min="10788" max="10788" width="3.7109375" style="6" customWidth="1"/>
    <col min="10789" max="10789" width="6.7109375" style="6" customWidth="1"/>
    <col min="10790" max="10790" width="2.28515625" style="6" customWidth="1"/>
    <col min="10791" max="11008" width="9.140625" style="6"/>
    <col min="11009" max="11009" width="2.85546875" style="6" customWidth="1"/>
    <col min="11010" max="11010" width="1.42578125" style="6" customWidth="1"/>
    <col min="11011" max="11011" width="29.85546875" style="6" customWidth="1"/>
    <col min="11012" max="11012" width="1.42578125" style="6" customWidth="1"/>
    <col min="11013" max="11013" width="10" style="6" customWidth="1"/>
    <col min="11014" max="11014" width="6.5703125" style="6" customWidth="1"/>
    <col min="11015" max="11015" width="2.140625" style="6" customWidth="1"/>
    <col min="11016" max="11016" width="10.85546875" style="6" customWidth="1"/>
    <col min="11017" max="11017" width="10" style="6" customWidth="1"/>
    <col min="11018" max="11018" width="0.85546875" style="6" customWidth="1"/>
    <col min="11019" max="11019" width="2.7109375" style="6" customWidth="1"/>
    <col min="11020" max="11020" width="9.7109375" style="6" customWidth="1"/>
    <col min="11021" max="11021" width="8.42578125" style="6" customWidth="1"/>
    <col min="11022" max="11022" width="1.85546875" style="6" customWidth="1"/>
    <col min="11023" max="11023" width="13" style="6" customWidth="1"/>
    <col min="11024" max="11024" width="3.7109375" style="6" customWidth="1"/>
    <col min="11025" max="11025" width="11.28515625" style="6" customWidth="1"/>
    <col min="11026" max="11026" width="1.7109375" style="6" customWidth="1"/>
    <col min="11027" max="11027" width="9.7109375" style="6" customWidth="1"/>
    <col min="11028" max="11028" width="9.28515625" style="6" customWidth="1"/>
    <col min="11029" max="11029" width="3" style="6" customWidth="1"/>
    <col min="11030" max="11030" width="0.85546875" style="6" customWidth="1"/>
    <col min="11031" max="11031" width="17" style="6" customWidth="1"/>
    <col min="11032" max="11032" width="34.7109375" style="6" customWidth="1"/>
    <col min="11033" max="11033" width="2.5703125" style="6" customWidth="1"/>
    <col min="11034" max="11034" width="30.7109375" style="6" customWidth="1"/>
    <col min="11035" max="11035" width="3.140625" style="6" customWidth="1"/>
    <col min="11036" max="11036" width="22" style="6" customWidth="1"/>
    <col min="11037" max="11037" width="2.7109375" style="6" customWidth="1"/>
    <col min="11038" max="11038" width="7.7109375" style="6" customWidth="1"/>
    <col min="11039" max="11039" width="10.7109375" style="6" customWidth="1"/>
    <col min="11040" max="11040" width="0.85546875" style="6" customWidth="1"/>
    <col min="11041" max="11041" width="6.7109375" style="6" customWidth="1"/>
    <col min="11042" max="11042" width="0.85546875" style="6" customWidth="1"/>
    <col min="11043" max="11043" width="6.7109375" style="6" customWidth="1"/>
    <col min="11044" max="11044" width="3.7109375" style="6" customWidth="1"/>
    <col min="11045" max="11045" width="6.7109375" style="6" customWidth="1"/>
    <col min="11046" max="11046" width="2.28515625" style="6" customWidth="1"/>
    <col min="11047" max="11264" width="9.140625" style="6"/>
    <col min="11265" max="11265" width="2.85546875" style="6" customWidth="1"/>
    <col min="11266" max="11266" width="1.42578125" style="6" customWidth="1"/>
    <col min="11267" max="11267" width="29.85546875" style="6" customWidth="1"/>
    <col min="11268" max="11268" width="1.42578125" style="6" customWidth="1"/>
    <col min="11269" max="11269" width="10" style="6" customWidth="1"/>
    <col min="11270" max="11270" width="6.5703125" style="6" customWidth="1"/>
    <col min="11271" max="11271" width="2.140625" style="6" customWidth="1"/>
    <col min="11272" max="11272" width="10.85546875" style="6" customWidth="1"/>
    <col min="11273" max="11273" width="10" style="6" customWidth="1"/>
    <col min="11274" max="11274" width="0.85546875" style="6" customWidth="1"/>
    <col min="11275" max="11275" width="2.7109375" style="6" customWidth="1"/>
    <col min="11276" max="11276" width="9.7109375" style="6" customWidth="1"/>
    <col min="11277" max="11277" width="8.42578125" style="6" customWidth="1"/>
    <col min="11278" max="11278" width="1.85546875" style="6" customWidth="1"/>
    <col min="11279" max="11279" width="13" style="6" customWidth="1"/>
    <col min="11280" max="11280" width="3.7109375" style="6" customWidth="1"/>
    <col min="11281" max="11281" width="11.28515625" style="6" customWidth="1"/>
    <col min="11282" max="11282" width="1.7109375" style="6" customWidth="1"/>
    <col min="11283" max="11283" width="9.7109375" style="6" customWidth="1"/>
    <col min="11284" max="11284" width="9.28515625" style="6" customWidth="1"/>
    <col min="11285" max="11285" width="3" style="6" customWidth="1"/>
    <col min="11286" max="11286" width="0.85546875" style="6" customWidth="1"/>
    <col min="11287" max="11287" width="17" style="6" customWidth="1"/>
    <col min="11288" max="11288" width="34.7109375" style="6" customWidth="1"/>
    <col min="11289" max="11289" width="2.5703125" style="6" customWidth="1"/>
    <col min="11290" max="11290" width="30.7109375" style="6" customWidth="1"/>
    <col min="11291" max="11291" width="3.140625" style="6" customWidth="1"/>
    <col min="11292" max="11292" width="22" style="6" customWidth="1"/>
    <col min="11293" max="11293" width="2.7109375" style="6" customWidth="1"/>
    <col min="11294" max="11294" width="7.7109375" style="6" customWidth="1"/>
    <col min="11295" max="11295" width="10.7109375" style="6" customWidth="1"/>
    <col min="11296" max="11296" width="0.85546875" style="6" customWidth="1"/>
    <col min="11297" max="11297" width="6.7109375" style="6" customWidth="1"/>
    <col min="11298" max="11298" width="0.85546875" style="6" customWidth="1"/>
    <col min="11299" max="11299" width="6.7109375" style="6" customWidth="1"/>
    <col min="11300" max="11300" width="3.7109375" style="6" customWidth="1"/>
    <col min="11301" max="11301" width="6.7109375" style="6" customWidth="1"/>
    <col min="11302" max="11302" width="2.28515625" style="6" customWidth="1"/>
    <col min="11303" max="11520" width="9.140625" style="6"/>
    <col min="11521" max="11521" width="2.85546875" style="6" customWidth="1"/>
    <col min="11522" max="11522" width="1.42578125" style="6" customWidth="1"/>
    <col min="11523" max="11523" width="29.85546875" style="6" customWidth="1"/>
    <col min="11524" max="11524" width="1.42578125" style="6" customWidth="1"/>
    <col min="11525" max="11525" width="10" style="6" customWidth="1"/>
    <col min="11526" max="11526" width="6.5703125" style="6" customWidth="1"/>
    <col min="11527" max="11527" width="2.140625" style="6" customWidth="1"/>
    <col min="11528" max="11528" width="10.85546875" style="6" customWidth="1"/>
    <col min="11529" max="11529" width="10" style="6" customWidth="1"/>
    <col min="11530" max="11530" width="0.85546875" style="6" customWidth="1"/>
    <col min="11531" max="11531" width="2.7109375" style="6" customWidth="1"/>
    <col min="11532" max="11532" width="9.7109375" style="6" customWidth="1"/>
    <col min="11533" max="11533" width="8.42578125" style="6" customWidth="1"/>
    <col min="11534" max="11534" width="1.85546875" style="6" customWidth="1"/>
    <col min="11535" max="11535" width="13" style="6" customWidth="1"/>
    <col min="11536" max="11536" width="3.7109375" style="6" customWidth="1"/>
    <col min="11537" max="11537" width="11.28515625" style="6" customWidth="1"/>
    <col min="11538" max="11538" width="1.7109375" style="6" customWidth="1"/>
    <col min="11539" max="11539" width="9.7109375" style="6" customWidth="1"/>
    <col min="11540" max="11540" width="9.28515625" style="6" customWidth="1"/>
    <col min="11541" max="11541" width="3" style="6" customWidth="1"/>
    <col min="11542" max="11542" width="0.85546875" style="6" customWidth="1"/>
    <col min="11543" max="11543" width="17" style="6" customWidth="1"/>
    <col min="11544" max="11544" width="34.7109375" style="6" customWidth="1"/>
    <col min="11545" max="11545" width="2.5703125" style="6" customWidth="1"/>
    <col min="11546" max="11546" width="30.7109375" style="6" customWidth="1"/>
    <col min="11547" max="11547" width="3.140625" style="6" customWidth="1"/>
    <col min="11548" max="11548" width="22" style="6" customWidth="1"/>
    <col min="11549" max="11549" width="2.7109375" style="6" customWidth="1"/>
    <col min="11550" max="11550" width="7.7109375" style="6" customWidth="1"/>
    <col min="11551" max="11551" width="10.7109375" style="6" customWidth="1"/>
    <col min="11552" max="11552" width="0.85546875" style="6" customWidth="1"/>
    <col min="11553" max="11553" width="6.7109375" style="6" customWidth="1"/>
    <col min="11554" max="11554" width="0.85546875" style="6" customWidth="1"/>
    <col min="11555" max="11555" width="6.7109375" style="6" customWidth="1"/>
    <col min="11556" max="11556" width="3.7109375" style="6" customWidth="1"/>
    <col min="11557" max="11557" width="6.7109375" style="6" customWidth="1"/>
    <col min="11558" max="11558" width="2.28515625" style="6" customWidth="1"/>
    <col min="11559" max="11776" width="9.140625" style="6"/>
    <col min="11777" max="11777" width="2.85546875" style="6" customWidth="1"/>
    <col min="11778" max="11778" width="1.42578125" style="6" customWidth="1"/>
    <col min="11779" max="11779" width="29.85546875" style="6" customWidth="1"/>
    <col min="11780" max="11780" width="1.42578125" style="6" customWidth="1"/>
    <col min="11781" max="11781" width="10" style="6" customWidth="1"/>
    <col min="11782" max="11782" width="6.5703125" style="6" customWidth="1"/>
    <col min="11783" max="11783" width="2.140625" style="6" customWidth="1"/>
    <col min="11784" max="11784" width="10.85546875" style="6" customWidth="1"/>
    <col min="11785" max="11785" width="10" style="6" customWidth="1"/>
    <col min="11786" max="11786" width="0.85546875" style="6" customWidth="1"/>
    <col min="11787" max="11787" width="2.7109375" style="6" customWidth="1"/>
    <col min="11788" max="11788" width="9.7109375" style="6" customWidth="1"/>
    <col min="11789" max="11789" width="8.42578125" style="6" customWidth="1"/>
    <col min="11790" max="11790" width="1.85546875" style="6" customWidth="1"/>
    <col min="11791" max="11791" width="13" style="6" customWidth="1"/>
    <col min="11792" max="11792" width="3.7109375" style="6" customWidth="1"/>
    <col min="11793" max="11793" width="11.28515625" style="6" customWidth="1"/>
    <col min="11794" max="11794" width="1.7109375" style="6" customWidth="1"/>
    <col min="11795" max="11795" width="9.7109375" style="6" customWidth="1"/>
    <col min="11796" max="11796" width="9.28515625" style="6" customWidth="1"/>
    <col min="11797" max="11797" width="3" style="6" customWidth="1"/>
    <col min="11798" max="11798" width="0.85546875" style="6" customWidth="1"/>
    <col min="11799" max="11799" width="17" style="6" customWidth="1"/>
    <col min="11800" max="11800" width="34.7109375" style="6" customWidth="1"/>
    <col min="11801" max="11801" width="2.5703125" style="6" customWidth="1"/>
    <col min="11802" max="11802" width="30.7109375" style="6" customWidth="1"/>
    <col min="11803" max="11803" width="3.140625" style="6" customWidth="1"/>
    <col min="11804" max="11804" width="22" style="6" customWidth="1"/>
    <col min="11805" max="11805" width="2.7109375" style="6" customWidth="1"/>
    <col min="11806" max="11806" width="7.7109375" style="6" customWidth="1"/>
    <col min="11807" max="11807" width="10.7109375" style="6" customWidth="1"/>
    <col min="11808" max="11808" width="0.85546875" style="6" customWidth="1"/>
    <col min="11809" max="11809" width="6.7109375" style="6" customWidth="1"/>
    <col min="11810" max="11810" width="0.85546875" style="6" customWidth="1"/>
    <col min="11811" max="11811" width="6.7109375" style="6" customWidth="1"/>
    <col min="11812" max="11812" width="3.7109375" style="6" customWidth="1"/>
    <col min="11813" max="11813" width="6.7109375" style="6" customWidth="1"/>
    <col min="11814" max="11814" width="2.28515625" style="6" customWidth="1"/>
    <col min="11815" max="12032" width="9.140625" style="6"/>
    <col min="12033" max="12033" width="2.85546875" style="6" customWidth="1"/>
    <col min="12034" max="12034" width="1.42578125" style="6" customWidth="1"/>
    <col min="12035" max="12035" width="29.85546875" style="6" customWidth="1"/>
    <col min="12036" max="12036" width="1.42578125" style="6" customWidth="1"/>
    <col min="12037" max="12037" width="10" style="6" customWidth="1"/>
    <col min="12038" max="12038" width="6.5703125" style="6" customWidth="1"/>
    <col min="12039" max="12039" width="2.140625" style="6" customWidth="1"/>
    <col min="12040" max="12040" width="10.85546875" style="6" customWidth="1"/>
    <col min="12041" max="12041" width="10" style="6" customWidth="1"/>
    <col min="12042" max="12042" width="0.85546875" style="6" customWidth="1"/>
    <col min="12043" max="12043" width="2.7109375" style="6" customWidth="1"/>
    <col min="12044" max="12044" width="9.7109375" style="6" customWidth="1"/>
    <col min="12045" max="12045" width="8.42578125" style="6" customWidth="1"/>
    <col min="12046" max="12046" width="1.85546875" style="6" customWidth="1"/>
    <col min="12047" max="12047" width="13" style="6" customWidth="1"/>
    <col min="12048" max="12048" width="3.7109375" style="6" customWidth="1"/>
    <col min="12049" max="12049" width="11.28515625" style="6" customWidth="1"/>
    <col min="12050" max="12050" width="1.7109375" style="6" customWidth="1"/>
    <col min="12051" max="12051" width="9.7109375" style="6" customWidth="1"/>
    <col min="12052" max="12052" width="9.28515625" style="6" customWidth="1"/>
    <col min="12053" max="12053" width="3" style="6" customWidth="1"/>
    <col min="12054" max="12054" width="0.85546875" style="6" customWidth="1"/>
    <col min="12055" max="12055" width="17" style="6" customWidth="1"/>
    <col min="12056" max="12056" width="34.7109375" style="6" customWidth="1"/>
    <col min="12057" max="12057" width="2.5703125" style="6" customWidth="1"/>
    <col min="12058" max="12058" width="30.7109375" style="6" customWidth="1"/>
    <col min="12059" max="12059" width="3.140625" style="6" customWidth="1"/>
    <col min="12060" max="12060" width="22" style="6" customWidth="1"/>
    <col min="12061" max="12061" width="2.7109375" style="6" customWidth="1"/>
    <col min="12062" max="12062" width="7.7109375" style="6" customWidth="1"/>
    <col min="12063" max="12063" width="10.7109375" style="6" customWidth="1"/>
    <col min="12064" max="12064" width="0.85546875" style="6" customWidth="1"/>
    <col min="12065" max="12065" width="6.7109375" style="6" customWidth="1"/>
    <col min="12066" max="12066" width="0.85546875" style="6" customWidth="1"/>
    <col min="12067" max="12067" width="6.7109375" style="6" customWidth="1"/>
    <col min="12068" max="12068" width="3.7109375" style="6" customWidth="1"/>
    <col min="12069" max="12069" width="6.7109375" style="6" customWidth="1"/>
    <col min="12070" max="12070" width="2.28515625" style="6" customWidth="1"/>
    <col min="12071" max="12288" width="9.140625" style="6"/>
    <col min="12289" max="12289" width="2.85546875" style="6" customWidth="1"/>
    <col min="12290" max="12290" width="1.42578125" style="6" customWidth="1"/>
    <col min="12291" max="12291" width="29.85546875" style="6" customWidth="1"/>
    <col min="12292" max="12292" width="1.42578125" style="6" customWidth="1"/>
    <col min="12293" max="12293" width="10" style="6" customWidth="1"/>
    <col min="12294" max="12294" width="6.5703125" style="6" customWidth="1"/>
    <col min="12295" max="12295" width="2.140625" style="6" customWidth="1"/>
    <col min="12296" max="12296" width="10.85546875" style="6" customWidth="1"/>
    <col min="12297" max="12297" width="10" style="6" customWidth="1"/>
    <col min="12298" max="12298" width="0.85546875" style="6" customWidth="1"/>
    <col min="12299" max="12299" width="2.7109375" style="6" customWidth="1"/>
    <col min="12300" max="12300" width="9.7109375" style="6" customWidth="1"/>
    <col min="12301" max="12301" width="8.42578125" style="6" customWidth="1"/>
    <col min="12302" max="12302" width="1.85546875" style="6" customWidth="1"/>
    <col min="12303" max="12303" width="13" style="6" customWidth="1"/>
    <col min="12304" max="12304" width="3.7109375" style="6" customWidth="1"/>
    <col min="12305" max="12305" width="11.28515625" style="6" customWidth="1"/>
    <col min="12306" max="12306" width="1.7109375" style="6" customWidth="1"/>
    <col min="12307" max="12307" width="9.7109375" style="6" customWidth="1"/>
    <col min="12308" max="12308" width="9.28515625" style="6" customWidth="1"/>
    <col min="12309" max="12309" width="3" style="6" customWidth="1"/>
    <col min="12310" max="12310" width="0.85546875" style="6" customWidth="1"/>
    <col min="12311" max="12311" width="17" style="6" customWidth="1"/>
    <col min="12312" max="12312" width="34.7109375" style="6" customWidth="1"/>
    <col min="12313" max="12313" width="2.5703125" style="6" customWidth="1"/>
    <col min="12314" max="12314" width="30.7109375" style="6" customWidth="1"/>
    <col min="12315" max="12315" width="3.140625" style="6" customWidth="1"/>
    <col min="12316" max="12316" width="22" style="6" customWidth="1"/>
    <col min="12317" max="12317" width="2.7109375" style="6" customWidth="1"/>
    <col min="12318" max="12318" width="7.7109375" style="6" customWidth="1"/>
    <col min="12319" max="12319" width="10.7109375" style="6" customWidth="1"/>
    <col min="12320" max="12320" width="0.85546875" style="6" customWidth="1"/>
    <col min="12321" max="12321" width="6.7109375" style="6" customWidth="1"/>
    <col min="12322" max="12322" width="0.85546875" style="6" customWidth="1"/>
    <col min="12323" max="12323" width="6.7109375" style="6" customWidth="1"/>
    <col min="12324" max="12324" width="3.7109375" style="6" customWidth="1"/>
    <col min="12325" max="12325" width="6.7109375" style="6" customWidth="1"/>
    <col min="12326" max="12326" width="2.28515625" style="6" customWidth="1"/>
    <col min="12327" max="12544" width="9.140625" style="6"/>
    <col min="12545" max="12545" width="2.85546875" style="6" customWidth="1"/>
    <col min="12546" max="12546" width="1.42578125" style="6" customWidth="1"/>
    <col min="12547" max="12547" width="29.85546875" style="6" customWidth="1"/>
    <col min="12548" max="12548" width="1.42578125" style="6" customWidth="1"/>
    <col min="12549" max="12549" width="10" style="6" customWidth="1"/>
    <col min="12550" max="12550" width="6.5703125" style="6" customWidth="1"/>
    <col min="12551" max="12551" width="2.140625" style="6" customWidth="1"/>
    <col min="12552" max="12552" width="10.85546875" style="6" customWidth="1"/>
    <col min="12553" max="12553" width="10" style="6" customWidth="1"/>
    <col min="12554" max="12554" width="0.85546875" style="6" customWidth="1"/>
    <col min="12555" max="12555" width="2.7109375" style="6" customWidth="1"/>
    <col min="12556" max="12556" width="9.7109375" style="6" customWidth="1"/>
    <col min="12557" max="12557" width="8.42578125" style="6" customWidth="1"/>
    <col min="12558" max="12558" width="1.85546875" style="6" customWidth="1"/>
    <col min="12559" max="12559" width="13" style="6" customWidth="1"/>
    <col min="12560" max="12560" width="3.7109375" style="6" customWidth="1"/>
    <col min="12561" max="12561" width="11.28515625" style="6" customWidth="1"/>
    <col min="12562" max="12562" width="1.7109375" style="6" customWidth="1"/>
    <col min="12563" max="12563" width="9.7109375" style="6" customWidth="1"/>
    <col min="12564" max="12564" width="9.28515625" style="6" customWidth="1"/>
    <col min="12565" max="12565" width="3" style="6" customWidth="1"/>
    <col min="12566" max="12566" width="0.85546875" style="6" customWidth="1"/>
    <col min="12567" max="12567" width="17" style="6" customWidth="1"/>
    <col min="12568" max="12568" width="34.7109375" style="6" customWidth="1"/>
    <col min="12569" max="12569" width="2.5703125" style="6" customWidth="1"/>
    <col min="12570" max="12570" width="30.7109375" style="6" customWidth="1"/>
    <col min="12571" max="12571" width="3.140625" style="6" customWidth="1"/>
    <col min="12572" max="12572" width="22" style="6" customWidth="1"/>
    <col min="12573" max="12573" width="2.7109375" style="6" customWidth="1"/>
    <col min="12574" max="12574" width="7.7109375" style="6" customWidth="1"/>
    <col min="12575" max="12575" width="10.7109375" style="6" customWidth="1"/>
    <col min="12576" max="12576" width="0.85546875" style="6" customWidth="1"/>
    <col min="12577" max="12577" width="6.7109375" style="6" customWidth="1"/>
    <col min="12578" max="12578" width="0.85546875" style="6" customWidth="1"/>
    <col min="12579" max="12579" width="6.7109375" style="6" customWidth="1"/>
    <col min="12580" max="12580" width="3.7109375" style="6" customWidth="1"/>
    <col min="12581" max="12581" width="6.7109375" style="6" customWidth="1"/>
    <col min="12582" max="12582" width="2.28515625" style="6" customWidth="1"/>
    <col min="12583" max="12800" width="9.140625" style="6"/>
    <col min="12801" max="12801" width="2.85546875" style="6" customWidth="1"/>
    <col min="12802" max="12802" width="1.42578125" style="6" customWidth="1"/>
    <col min="12803" max="12803" width="29.85546875" style="6" customWidth="1"/>
    <col min="12804" max="12804" width="1.42578125" style="6" customWidth="1"/>
    <col min="12805" max="12805" width="10" style="6" customWidth="1"/>
    <col min="12806" max="12806" width="6.5703125" style="6" customWidth="1"/>
    <col min="12807" max="12807" width="2.140625" style="6" customWidth="1"/>
    <col min="12808" max="12808" width="10.85546875" style="6" customWidth="1"/>
    <col min="12809" max="12809" width="10" style="6" customWidth="1"/>
    <col min="12810" max="12810" width="0.85546875" style="6" customWidth="1"/>
    <col min="12811" max="12811" width="2.7109375" style="6" customWidth="1"/>
    <col min="12812" max="12812" width="9.7109375" style="6" customWidth="1"/>
    <col min="12813" max="12813" width="8.42578125" style="6" customWidth="1"/>
    <col min="12814" max="12814" width="1.85546875" style="6" customWidth="1"/>
    <col min="12815" max="12815" width="13" style="6" customWidth="1"/>
    <col min="12816" max="12816" width="3.7109375" style="6" customWidth="1"/>
    <col min="12817" max="12817" width="11.28515625" style="6" customWidth="1"/>
    <col min="12818" max="12818" width="1.7109375" style="6" customWidth="1"/>
    <col min="12819" max="12819" width="9.7109375" style="6" customWidth="1"/>
    <col min="12820" max="12820" width="9.28515625" style="6" customWidth="1"/>
    <col min="12821" max="12821" width="3" style="6" customWidth="1"/>
    <col min="12822" max="12822" width="0.85546875" style="6" customWidth="1"/>
    <col min="12823" max="12823" width="17" style="6" customWidth="1"/>
    <col min="12824" max="12824" width="34.7109375" style="6" customWidth="1"/>
    <col min="12825" max="12825" width="2.5703125" style="6" customWidth="1"/>
    <col min="12826" max="12826" width="30.7109375" style="6" customWidth="1"/>
    <col min="12827" max="12827" width="3.140625" style="6" customWidth="1"/>
    <col min="12828" max="12828" width="22" style="6" customWidth="1"/>
    <col min="12829" max="12829" width="2.7109375" style="6" customWidth="1"/>
    <col min="12830" max="12830" width="7.7109375" style="6" customWidth="1"/>
    <col min="12831" max="12831" width="10.7109375" style="6" customWidth="1"/>
    <col min="12832" max="12832" width="0.85546875" style="6" customWidth="1"/>
    <col min="12833" max="12833" width="6.7109375" style="6" customWidth="1"/>
    <col min="12834" max="12834" width="0.85546875" style="6" customWidth="1"/>
    <col min="12835" max="12835" width="6.7109375" style="6" customWidth="1"/>
    <col min="12836" max="12836" width="3.7109375" style="6" customWidth="1"/>
    <col min="12837" max="12837" width="6.7109375" style="6" customWidth="1"/>
    <col min="12838" max="12838" width="2.28515625" style="6" customWidth="1"/>
    <col min="12839" max="13056" width="9.140625" style="6"/>
    <col min="13057" max="13057" width="2.85546875" style="6" customWidth="1"/>
    <col min="13058" max="13058" width="1.42578125" style="6" customWidth="1"/>
    <col min="13059" max="13059" width="29.85546875" style="6" customWidth="1"/>
    <col min="13060" max="13060" width="1.42578125" style="6" customWidth="1"/>
    <col min="13061" max="13061" width="10" style="6" customWidth="1"/>
    <col min="13062" max="13062" width="6.5703125" style="6" customWidth="1"/>
    <col min="13063" max="13063" width="2.140625" style="6" customWidth="1"/>
    <col min="13064" max="13064" width="10.85546875" style="6" customWidth="1"/>
    <col min="13065" max="13065" width="10" style="6" customWidth="1"/>
    <col min="13066" max="13066" width="0.85546875" style="6" customWidth="1"/>
    <col min="13067" max="13067" width="2.7109375" style="6" customWidth="1"/>
    <col min="13068" max="13068" width="9.7109375" style="6" customWidth="1"/>
    <col min="13069" max="13069" width="8.42578125" style="6" customWidth="1"/>
    <col min="13070" max="13070" width="1.85546875" style="6" customWidth="1"/>
    <col min="13071" max="13071" width="13" style="6" customWidth="1"/>
    <col min="13072" max="13072" width="3.7109375" style="6" customWidth="1"/>
    <col min="13073" max="13073" width="11.28515625" style="6" customWidth="1"/>
    <col min="13074" max="13074" width="1.7109375" style="6" customWidth="1"/>
    <col min="13075" max="13075" width="9.7109375" style="6" customWidth="1"/>
    <col min="13076" max="13076" width="9.28515625" style="6" customWidth="1"/>
    <col min="13077" max="13077" width="3" style="6" customWidth="1"/>
    <col min="13078" max="13078" width="0.85546875" style="6" customWidth="1"/>
    <col min="13079" max="13079" width="17" style="6" customWidth="1"/>
    <col min="13080" max="13080" width="34.7109375" style="6" customWidth="1"/>
    <col min="13081" max="13081" width="2.5703125" style="6" customWidth="1"/>
    <col min="13082" max="13082" width="30.7109375" style="6" customWidth="1"/>
    <col min="13083" max="13083" width="3.140625" style="6" customWidth="1"/>
    <col min="13084" max="13084" width="22" style="6" customWidth="1"/>
    <col min="13085" max="13085" width="2.7109375" style="6" customWidth="1"/>
    <col min="13086" max="13086" width="7.7109375" style="6" customWidth="1"/>
    <col min="13087" max="13087" width="10.7109375" style="6" customWidth="1"/>
    <col min="13088" max="13088" width="0.85546875" style="6" customWidth="1"/>
    <col min="13089" max="13089" width="6.7109375" style="6" customWidth="1"/>
    <col min="13090" max="13090" width="0.85546875" style="6" customWidth="1"/>
    <col min="13091" max="13091" width="6.7109375" style="6" customWidth="1"/>
    <col min="13092" max="13092" width="3.7109375" style="6" customWidth="1"/>
    <col min="13093" max="13093" width="6.7109375" style="6" customWidth="1"/>
    <col min="13094" max="13094" width="2.28515625" style="6" customWidth="1"/>
    <col min="13095" max="13312" width="9.140625" style="6"/>
    <col min="13313" max="13313" width="2.85546875" style="6" customWidth="1"/>
    <col min="13314" max="13314" width="1.42578125" style="6" customWidth="1"/>
    <col min="13315" max="13315" width="29.85546875" style="6" customWidth="1"/>
    <col min="13316" max="13316" width="1.42578125" style="6" customWidth="1"/>
    <col min="13317" max="13317" width="10" style="6" customWidth="1"/>
    <col min="13318" max="13318" width="6.5703125" style="6" customWidth="1"/>
    <col min="13319" max="13319" width="2.140625" style="6" customWidth="1"/>
    <col min="13320" max="13320" width="10.85546875" style="6" customWidth="1"/>
    <col min="13321" max="13321" width="10" style="6" customWidth="1"/>
    <col min="13322" max="13322" width="0.85546875" style="6" customWidth="1"/>
    <col min="13323" max="13323" width="2.7109375" style="6" customWidth="1"/>
    <col min="13324" max="13324" width="9.7109375" style="6" customWidth="1"/>
    <col min="13325" max="13325" width="8.42578125" style="6" customWidth="1"/>
    <col min="13326" max="13326" width="1.85546875" style="6" customWidth="1"/>
    <col min="13327" max="13327" width="13" style="6" customWidth="1"/>
    <col min="13328" max="13328" width="3.7109375" style="6" customWidth="1"/>
    <col min="13329" max="13329" width="11.28515625" style="6" customWidth="1"/>
    <col min="13330" max="13330" width="1.7109375" style="6" customWidth="1"/>
    <col min="13331" max="13331" width="9.7109375" style="6" customWidth="1"/>
    <col min="13332" max="13332" width="9.28515625" style="6" customWidth="1"/>
    <col min="13333" max="13333" width="3" style="6" customWidth="1"/>
    <col min="13334" max="13334" width="0.85546875" style="6" customWidth="1"/>
    <col min="13335" max="13335" width="17" style="6" customWidth="1"/>
    <col min="13336" max="13336" width="34.7109375" style="6" customWidth="1"/>
    <col min="13337" max="13337" width="2.5703125" style="6" customWidth="1"/>
    <col min="13338" max="13338" width="30.7109375" style="6" customWidth="1"/>
    <col min="13339" max="13339" width="3.140625" style="6" customWidth="1"/>
    <col min="13340" max="13340" width="22" style="6" customWidth="1"/>
    <col min="13341" max="13341" width="2.7109375" style="6" customWidth="1"/>
    <col min="13342" max="13342" width="7.7109375" style="6" customWidth="1"/>
    <col min="13343" max="13343" width="10.7109375" style="6" customWidth="1"/>
    <col min="13344" max="13344" width="0.85546875" style="6" customWidth="1"/>
    <col min="13345" max="13345" width="6.7109375" style="6" customWidth="1"/>
    <col min="13346" max="13346" width="0.85546875" style="6" customWidth="1"/>
    <col min="13347" max="13347" width="6.7109375" style="6" customWidth="1"/>
    <col min="13348" max="13348" width="3.7109375" style="6" customWidth="1"/>
    <col min="13349" max="13349" width="6.7109375" style="6" customWidth="1"/>
    <col min="13350" max="13350" width="2.28515625" style="6" customWidth="1"/>
    <col min="13351" max="13568" width="9.140625" style="6"/>
    <col min="13569" max="13569" width="2.85546875" style="6" customWidth="1"/>
    <col min="13570" max="13570" width="1.42578125" style="6" customWidth="1"/>
    <col min="13571" max="13571" width="29.85546875" style="6" customWidth="1"/>
    <col min="13572" max="13572" width="1.42578125" style="6" customWidth="1"/>
    <col min="13573" max="13573" width="10" style="6" customWidth="1"/>
    <col min="13574" max="13574" width="6.5703125" style="6" customWidth="1"/>
    <col min="13575" max="13575" width="2.140625" style="6" customWidth="1"/>
    <col min="13576" max="13576" width="10.85546875" style="6" customWidth="1"/>
    <col min="13577" max="13577" width="10" style="6" customWidth="1"/>
    <col min="13578" max="13578" width="0.85546875" style="6" customWidth="1"/>
    <col min="13579" max="13579" width="2.7109375" style="6" customWidth="1"/>
    <col min="13580" max="13580" width="9.7109375" style="6" customWidth="1"/>
    <col min="13581" max="13581" width="8.42578125" style="6" customWidth="1"/>
    <col min="13582" max="13582" width="1.85546875" style="6" customWidth="1"/>
    <col min="13583" max="13583" width="13" style="6" customWidth="1"/>
    <col min="13584" max="13584" width="3.7109375" style="6" customWidth="1"/>
    <col min="13585" max="13585" width="11.28515625" style="6" customWidth="1"/>
    <col min="13586" max="13586" width="1.7109375" style="6" customWidth="1"/>
    <col min="13587" max="13587" width="9.7109375" style="6" customWidth="1"/>
    <col min="13588" max="13588" width="9.28515625" style="6" customWidth="1"/>
    <col min="13589" max="13589" width="3" style="6" customWidth="1"/>
    <col min="13590" max="13590" width="0.85546875" style="6" customWidth="1"/>
    <col min="13591" max="13591" width="17" style="6" customWidth="1"/>
    <col min="13592" max="13592" width="34.7109375" style="6" customWidth="1"/>
    <col min="13593" max="13593" width="2.5703125" style="6" customWidth="1"/>
    <col min="13594" max="13594" width="30.7109375" style="6" customWidth="1"/>
    <col min="13595" max="13595" width="3.140625" style="6" customWidth="1"/>
    <col min="13596" max="13596" width="22" style="6" customWidth="1"/>
    <col min="13597" max="13597" width="2.7109375" style="6" customWidth="1"/>
    <col min="13598" max="13598" width="7.7109375" style="6" customWidth="1"/>
    <col min="13599" max="13599" width="10.7109375" style="6" customWidth="1"/>
    <col min="13600" max="13600" width="0.85546875" style="6" customWidth="1"/>
    <col min="13601" max="13601" width="6.7109375" style="6" customWidth="1"/>
    <col min="13602" max="13602" width="0.85546875" style="6" customWidth="1"/>
    <col min="13603" max="13603" width="6.7109375" style="6" customWidth="1"/>
    <col min="13604" max="13604" width="3.7109375" style="6" customWidth="1"/>
    <col min="13605" max="13605" width="6.7109375" style="6" customWidth="1"/>
    <col min="13606" max="13606" width="2.28515625" style="6" customWidth="1"/>
    <col min="13607" max="13824" width="9.140625" style="6"/>
    <col min="13825" max="13825" width="2.85546875" style="6" customWidth="1"/>
    <col min="13826" max="13826" width="1.42578125" style="6" customWidth="1"/>
    <col min="13827" max="13827" width="29.85546875" style="6" customWidth="1"/>
    <col min="13828" max="13828" width="1.42578125" style="6" customWidth="1"/>
    <col min="13829" max="13829" width="10" style="6" customWidth="1"/>
    <col min="13830" max="13830" width="6.5703125" style="6" customWidth="1"/>
    <col min="13831" max="13831" width="2.140625" style="6" customWidth="1"/>
    <col min="13832" max="13832" width="10.85546875" style="6" customWidth="1"/>
    <col min="13833" max="13833" width="10" style="6" customWidth="1"/>
    <col min="13834" max="13834" width="0.85546875" style="6" customWidth="1"/>
    <col min="13835" max="13835" width="2.7109375" style="6" customWidth="1"/>
    <col min="13836" max="13836" width="9.7109375" style="6" customWidth="1"/>
    <col min="13837" max="13837" width="8.42578125" style="6" customWidth="1"/>
    <col min="13838" max="13838" width="1.85546875" style="6" customWidth="1"/>
    <col min="13839" max="13839" width="13" style="6" customWidth="1"/>
    <col min="13840" max="13840" width="3.7109375" style="6" customWidth="1"/>
    <col min="13841" max="13841" width="11.28515625" style="6" customWidth="1"/>
    <col min="13842" max="13842" width="1.7109375" style="6" customWidth="1"/>
    <col min="13843" max="13843" width="9.7109375" style="6" customWidth="1"/>
    <col min="13844" max="13844" width="9.28515625" style="6" customWidth="1"/>
    <col min="13845" max="13845" width="3" style="6" customWidth="1"/>
    <col min="13846" max="13846" width="0.85546875" style="6" customWidth="1"/>
    <col min="13847" max="13847" width="17" style="6" customWidth="1"/>
    <col min="13848" max="13848" width="34.7109375" style="6" customWidth="1"/>
    <col min="13849" max="13849" width="2.5703125" style="6" customWidth="1"/>
    <col min="13850" max="13850" width="30.7109375" style="6" customWidth="1"/>
    <col min="13851" max="13851" width="3.140625" style="6" customWidth="1"/>
    <col min="13852" max="13852" width="22" style="6" customWidth="1"/>
    <col min="13853" max="13853" width="2.7109375" style="6" customWidth="1"/>
    <col min="13854" max="13854" width="7.7109375" style="6" customWidth="1"/>
    <col min="13855" max="13855" width="10.7109375" style="6" customWidth="1"/>
    <col min="13856" max="13856" width="0.85546875" style="6" customWidth="1"/>
    <col min="13857" max="13857" width="6.7109375" style="6" customWidth="1"/>
    <col min="13858" max="13858" width="0.85546875" style="6" customWidth="1"/>
    <col min="13859" max="13859" width="6.7109375" style="6" customWidth="1"/>
    <col min="13860" max="13860" width="3.7109375" style="6" customWidth="1"/>
    <col min="13861" max="13861" width="6.7109375" style="6" customWidth="1"/>
    <col min="13862" max="13862" width="2.28515625" style="6" customWidth="1"/>
    <col min="13863" max="14080" width="9.140625" style="6"/>
    <col min="14081" max="14081" width="2.85546875" style="6" customWidth="1"/>
    <col min="14082" max="14082" width="1.42578125" style="6" customWidth="1"/>
    <col min="14083" max="14083" width="29.85546875" style="6" customWidth="1"/>
    <col min="14084" max="14084" width="1.42578125" style="6" customWidth="1"/>
    <col min="14085" max="14085" width="10" style="6" customWidth="1"/>
    <col min="14086" max="14086" width="6.5703125" style="6" customWidth="1"/>
    <col min="14087" max="14087" width="2.140625" style="6" customWidth="1"/>
    <col min="14088" max="14088" width="10.85546875" style="6" customWidth="1"/>
    <col min="14089" max="14089" width="10" style="6" customWidth="1"/>
    <col min="14090" max="14090" width="0.85546875" style="6" customWidth="1"/>
    <col min="14091" max="14091" width="2.7109375" style="6" customWidth="1"/>
    <col min="14092" max="14092" width="9.7109375" style="6" customWidth="1"/>
    <col min="14093" max="14093" width="8.42578125" style="6" customWidth="1"/>
    <col min="14094" max="14094" width="1.85546875" style="6" customWidth="1"/>
    <col min="14095" max="14095" width="13" style="6" customWidth="1"/>
    <col min="14096" max="14096" width="3.7109375" style="6" customWidth="1"/>
    <col min="14097" max="14097" width="11.28515625" style="6" customWidth="1"/>
    <col min="14098" max="14098" width="1.7109375" style="6" customWidth="1"/>
    <col min="14099" max="14099" width="9.7109375" style="6" customWidth="1"/>
    <col min="14100" max="14100" width="9.28515625" style="6" customWidth="1"/>
    <col min="14101" max="14101" width="3" style="6" customWidth="1"/>
    <col min="14102" max="14102" width="0.85546875" style="6" customWidth="1"/>
    <col min="14103" max="14103" width="17" style="6" customWidth="1"/>
    <col min="14104" max="14104" width="34.7109375" style="6" customWidth="1"/>
    <col min="14105" max="14105" width="2.5703125" style="6" customWidth="1"/>
    <col min="14106" max="14106" width="30.7109375" style="6" customWidth="1"/>
    <col min="14107" max="14107" width="3.140625" style="6" customWidth="1"/>
    <col min="14108" max="14108" width="22" style="6" customWidth="1"/>
    <col min="14109" max="14109" width="2.7109375" style="6" customWidth="1"/>
    <col min="14110" max="14110" width="7.7109375" style="6" customWidth="1"/>
    <col min="14111" max="14111" width="10.7109375" style="6" customWidth="1"/>
    <col min="14112" max="14112" width="0.85546875" style="6" customWidth="1"/>
    <col min="14113" max="14113" width="6.7109375" style="6" customWidth="1"/>
    <col min="14114" max="14114" width="0.85546875" style="6" customWidth="1"/>
    <col min="14115" max="14115" width="6.7109375" style="6" customWidth="1"/>
    <col min="14116" max="14116" width="3.7109375" style="6" customWidth="1"/>
    <col min="14117" max="14117" width="6.7109375" style="6" customWidth="1"/>
    <col min="14118" max="14118" width="2.28515625" style="6" customWidth="1"/>
    <col min="14119" max="14336" width="9.140625" style="6"/>
    <col min="14337" max="14337" width="2.85546875" style="6" customWidth="1"/>
    <col min="14338" max="14338" width="1.42578125" style="6" customWidth="1"/>
    <col min="14339" max="14339" width="29.85546875" style="6" customWidth="1"/>
    <col min="14340" max="14340" width="1.42578125" style="6" customWidth="1"/>
    <col min="14341" max="14341" width="10" style="6" customWidth="1"/>
    <col min="14342" max="14342" width="6.5703125" style="6" customWidth="1"/>
    <col min="14343" max="14343" width="2.140625" style="6" customWidth="1"/>
    <col min="14344" max="14344" width="10.85546875" style="6" customWidth="1"/>
    <col min="14345" max="14345" width="10" style="6" customWidth="1"/>
    <col min="14346" max="14346" width="0.85546875" style="6" customWidth="1"/>
    <col min="14347" max="14347" width="2.7109375" style="6" customWidth="1"/>
    <col min="14348" max="14348" width="9.7109375" style="6" customWidth="1"/>
    <col min="14349" max="14349" width="8.42578125" style="6" customWidth="1"/>
    <col min="14350" max="14350" width="1.85546875" style="6" customWidth="1"/>
    <col min="14351" max="14351" width="13" style="6" customWidth="1"/>
    <col min="14352" max="14352" width="3.7109375" style="6" customWidth="1"/>
    <col min="14353" max="14353" width="11.28515625" style="6" customWidth="1"/>
    <col min="14354" max="14354" width="1.7109375" style="6" customWidth="1"/>
    <col min="14355" max="14355" width="9.7109375" style="6" customWidth="1"/>
    <col min="14356" max="14356" width="9.28515625" style="6" customWidth="1"/>
    <col min="14357" max="14357" width="3" style="6" customWidth="1"/>
    <col min="14358" max="14358" width="0.85546875" style="6" customWidth="1"/>
    <col min="14359" max="14359" width="17" style="6" customWidth="1"/>
    <col min="14360" max="14360" width="34.7109375" style="6" customWidth="1"/>
    <col min="14361" max="14361" width="2.5703125" style="6" customWidth="1"/>
    <col min="14362" max="14362" width="30.7109375" style="6" customWidth="1"/>
    <col min="14363" max="14363" width="3.140625" style="6" customWidth="1"/>
    <col min="14364" max="14364" width="22" style="6" customWidth="1"/>
    <col min="14365" max="14365" width="2.7109375" style="6" customWidth="1"/>
    <col min="14366" max="14366" width="7.7109375" style="6" customWidth="1"/>
    <col min="14367" max="14367" width="10.7109375" style="6" customWidth="1"/>
    <col min="14368" max="14368" width="0.85546875" style="6" customWidth="1"/>
    <col min="14369" max="14369" width="6.7109375" style="6" customWidth="1"/>
    <col min="14370" max="14370" width="0.85546875" style="6" customWidth="1"/>
    <col min="14371" max="14371" width="6.7109375" style="6" customWidth="1"/>
    <col min="14372" max="14372" width="3.7109375" style="6" customWidth="1"/>
    <col min="14373" max="14373" width="6.7109375" style="6" customWidth="1"/>
    <col min="14374" max="14374" width="2.28515625" style="6" customWidth="1"/>
    <col min="14375" max="14592" width="9.140625" style="6"/>
    <col min="14593" max="14593" width="2.85546875" style="6" customWidth="1"/>
    <col min="14594" max="14594" width="1.42578125" style="6" customWidth="1"/>
    <col min="14595" max="14595" width="29.85546875" style="6" customWidth="1"/>
    <col min="14596" max="14596" width="1.42578125" style="6" customWidth="1"/>
    <col min="14597" max="14597" width="10" style="6" customWidth="1"/>
    <col min="14598" max="14598" width="6.5703125" style="6" customWidth="1"/>
    <col min="14599" max="14599" width="2.140625" style="6" customWidth="1"/>
    <col min="14600" max="14600" width="10.85546875" style="6" customWidth="1"/>
    <col min="14601" max="14601" width="10" style="6" customWidth="1"/>
    <col min="14602" max="14602" width="0.85546875" style="6" customWidth="1"/>
    <col min="14603" max="14603" width="2.7109375" style="6" customWidth="1"/>
    <col min="14604" max="14604" width="9.7109375" style="6" customWidth="1"/>
    <col min="14605" max="14605" width="8.42578125" style="6" customWidth="1"/>
    <col min="14606" max="14606" width="1.85546875" style="6" customWidth="1"/>
    <col min="14607" max="14607" width="13" style="6" customWidth="1"/>
    <col min="14608" max="14608" width="3.7109375" style="6" customWidth="1"/>
    <col min="14609" max="14609" width="11.28515625" style="6" customWidth="1"/>
    <col min="14610" max="14610" width="1.7109375" style="6" customWidth="1"/>
    <col min="14611" max="14611" width="9.7109375" style="6" customWidth="1"/>
    <col min="14612" max="14612" width="9.28515625" style="6" customWidth="1"/>
    <col min="14613" max="14613" width="3" style="6" customWidth="1"/>
    <col min="14614" max="14614" width="0.85546875" style="6" customWidth="1"/>
    <col min="14615" max="14615" width="17" style="6" customWidth="1"/>
    <col min="14616" max="14616" width="34.7109375" style="6" customWidth="1"/>
    <col min="14617" max="14617" width="2.5703125" style="6" customWidth="1"/>
    <col min="14618" max="14618" width="30.7109375" style="6" customWidth="1"/>
    <col min="14619" max="14619" width="3.140625" style="6" customWidth="1"/>
    <col min="14620" max="14620" width="22" style="6" customWidth="1"/>
    <col min="14621" max="14621" width="2.7109375" style="6" customWidth="1"/>
    <col min="14622" max="14622" width="7.7109375" style="6" customWidth="1"/>
    <col min="14623" max="14623" width="10.7109375" style="6" customWidth="1"/>
    <col min="14624" max="14624" width="0.85546875" style="6" customWidth="1"/>
    <col min="14625" max="14625" width="6.7109375" style="6" customWidth="1"/>
    <col min="14626" max="14626" width="0.85546875" style="6" customWidth="1"/>
    <col min="14627" max="14627" width="6.7109375" style="6" customWidth="1"/>
    <col min="14628" max="14628" width="3.7109375" style="6" customWidth="1"/>
    <col min="14629" max="14629" width="6.7109375" style="6" customWidth="1"/>
    <col min="14630" max="14630" width="2.28515625" style="6" customWidth="1"/>
    <col min="14631" max="14848" width="9.140625" style="6"/>
    <col min="14849" max="14849" width="2.85546875" style="6" customWidth="1"/>
    <col min="14850" max="14850" width="1.42578125" style="6" customWidth="1"/>
    <col min="14851" max="14851" width="29.85546875" style="6" customWidth="1"/>
    <col min="14852" max="14852" width="1.42578125" style="6" customWidth="1"/>
    <col min="14853" max="14853" width="10" style="6" customWidth="1"/>
    <col min="14854" max="14854" width="6.5703125" style="6" customWidth="1"/>
    <col min="14855" max="14855" width="2.140625" style="6" customWidth="1"/>
    <col min="14856" max="14856" width="10.85546875" style="6" customWidth="1"/>
    <col min="14857" max="14857" width="10" style="6" customWidth="1"/>
    <col min="14858" max="14858" width="0.85546875" style="6" customWidth="1"/>
    <col min="14859" max="14859" width="2.7109375" style="6" customWidth="1"/>
    <col min="14860" max="14860" width="9.7109375" style="6" customWidth="1"/>
    <col min="14861" max="14861" width="8.42578125" style="6" customWidth="1"/>
    <col min="14862" max="14862" width="1.85546875" style="6" customWidth="1"/>
    <col min="14863" max="14863" width="13" style="6" customWidth="1"/>
    <col min="14864" max="14864" width="3.7109375" style="6" customWidth="1"/>
    <col min="14865" max="14865" width="11.28515625" style="6" customWidth="1"/>
    <col min="14866" max="14866" width="1.7109375" style="6" customWidth="1"/>
    <col min="14867" max="14867" width="9.7109375" style="6" customWidth="1"/>
    <col min="14868" max="14868" width="9.28515625" style="6" customWidth="1"/>
    <col min="14869" max="14869" width="3" style="6" customWidth="1"/>
    <col min="14870" max="14870" width="0.85546875" style="6" customWidth="1"/>
    <col min="14871" max="14871" width="17" style="6" customWidth="1"/>
    <col min="14872" max="14872" width="34.7109375" style="6" customWidth="1"/>
    <col min="14873" max="14873" width="2.5703125" style="6" customWidth="1"/>
    <col min="14874" max="14874" width="30.7109375" style="6" customWidth="1"/>
    <col min="14875" max="14875" width="3.140625" style="6" customWidth="1"/>
    <col min="14876" max="14876" width="22" style="6" customWidth="1"/>
    <col min="14877" max="14877" width="2.7109375" style="6" customWidth="1"/>
    <col min="14878" max="14878" width="7.7109375" style="6" customWidth="1"/>
    <col min="14879" max="14879" width="10.7109375" style="6" customWidth="1"/>
    <col min="14880" max="14880" width="0.85546875" style="6" customWidth="1"/>
    <col min="14881" max="14881" width="6.7109375" style="6" customWidth="1"/>
    <col min="14882" max="14882" width="0.85546875" style="6" customWidth="1"/>
    <col min="14883" max="14883" width="6.7109375" style="6" customWidth="1"/>
    <col min="14884" max="14884" width="3.7109375" style="6" customWidth="1"/>
    <col min="14885" max="14885" width="6.7109375" style="6" customWidth="1"/>
    <col min="14886" max="14886" width="2.28515625" style="6" customWidth="1"/>
    <col min="14887" max="15104" width="9.140625" style="6"/>
    <col min="15105" max="15105" width="2.85546875" style="6" customWidth="1"/>
    <col min="15106" max="15106" width="1.42578125" style="6" customWidth="1"/>
    <col min="15107" max="15107" width="29.85546875" style="6" customWidth="1"/>
    <col min="15108" max="15108" width="1.42578125" style="6" customWidth="1"/>
    <col min="15109" max="15109" width="10" style="6" customWidth="1"/>
    <col min="15110" max="15110" width="6.5703125" style="6" customWidth="1"/>
    <col min="15111" max="15111" width="2.140625" style="6" customWidth="1"/>
    <col min="15112" max="15112" width="10.85546875" style="6" customWidth="1"/>
    <col min="15113" max="15113" width="10" style="6" customWidth="1"/>
    <col min="15114" max="15114" width="0.85546875" style="6" customWidth="1"/>
    <col min="15115" max="15115" width="2.7109375" style="6" customWidth="1"/>
    <col min="15116" max="15116" width="9.7109375" style="6" customWidth="1"/>
    <col min="15117" max="15117" width="8.42578125" style="6" customWidth="1"/>
    <col min="15118" max="15118" width="1.85546875" style="6" customWidth="1"/>
    <col min="15119" max="15119" width="13" style="6" customWidth="1"/>
    <col min="15120" max="15120" width="3.7109375" style="6" customWidth="1"/>
    <col min="15121" max="15121" width="11.28515625" style="6" customWidth="1"/>
    <col min="15122" max="15122" width="1.7109375" style="6" customWidth="1"/>
    <col min="15123" max="15123" width="9.7109375" style="6" customWidth="1"/>
    <col min="15124" max="15124" width="9.28515625" style="6" customWidth="1"/>
    <col min="15125" max="15125" width="3" style="6" customWidth="1"/>
    <col min="15126" max="15126" width="0.85546875" style="6" customWidth="1"/>
    <col min="15127" max="15127" width="17" style="6" customWidth="1"/>
    <col min="15128" max="15128" width="34.7109375" style="6" customWidth="1"/>
    <col min="15129" max="15129" width="2.5703125" style="6" customWidth="1"/>
    <col min="15130" max="15130" width="30.7109375" style="6" customWidth="1"/>
    <col min="15131" max="15131" width="3.140625" style="6" customWidth="1"/>
    <col min="15132" max="15132" width="22" style="6" customWidth="1"/>
    <col min="15133" max="15133" width="2.7109375" style="6" customWidth="1"/>
    <col min="15134" max="15134" width="7.7109375" style="6" customWidth="1"/>
    <col min="15135" max="15135" width="10.7109375" style="6" customWidth="1"/>
    <col min="15136" max="15136" width="0.85546875" style="6" customWidth="1"/>
    <col min="15137" max="15137" width="6.7109375" style="6" customWidth="1"/>
    <col min="15138" max="15138" width="0.85546875" style="6" customWidth="1"/>
    <col min="15139" max="15139" width="6.7109375" style="6" customWidth="1"/>
    <col min="15140" max="15140" width="3.7109375" style="6" customWidth="1"/>
    <col min="15141" max="15141" width="6.7109375" style="6" customWidth="1"/>
    <col min="15142" max="15142" width="2.28515625" style="6" customWidth="1"/>
    <col min="15143" max="15360" width="9.140625" style="6"/>
    <col min="15361" max="15361" width="2.85546875" style="6" customWidth="1"/>
    <col min="15362" max="15362" width="1.42578125" style="6" customWidth="1"/>
    <col min="15363" max="15363" width="29.85546875" style="6" customWidth="1"/>
    <col min="15364" max="15364" width="1.42578125" style="6" customWidth="1"/>
    <col min="15365" max="15365" width="10" style="6" customWidth="1"/>
    <col min="15366" max="15366" width="6.5703125" style="6" customWidth="1"/>
    <col min="15367" max="15367" width="2.140625" style="6" customWidth="1"/>
    <col min="15368" max="15368" width="10.85546875" style="6" customWidth="1"/>
    <col min="15369" max="15369" width="10" style="6" customWidth="1"/>
    <col min="15370" max="15370" width="0.85546875" style="6" customWidth="1"/>
    <col min="15371" max="15371" width="2.7109375" style="6" customWidth="1"/>
    <col min="15372" max="15372" width="9.7109375" style="6" customWidth="1"/>
    <col min="15373" max="15373" width="8.42578125" style="6" customWidth="1"/>
    <col min="15374" max="15374" width="1.85546875" style="6" customWidth="1"/>
    <col min="15375" max="15375" width="13" style="6" customWidth="1"/>
    <col min="15376" max="15376" width="3.7109375" style="6" customWidth="1"/>
    <col min="15377" max="15377" width="11.28515625" style="6" customWidth="1"/>
    <col min="15378" max="15378" width="1.7109375" style="6" customWidth="1"/>
    <col min="15379" max="15379" width="9.7109375" style="6" customWidth="1"/>
    <col min="15380" max="15380" width="9.28515625" style="6" customWidth="1"/>
    <col min="15381" max="15381" width="3" style="6" customWidth="1"/>
    <col min="15382" max="15382" width="0.85546875" style="6" customWidth="1"/>
    <col min="15383" max="15383" width="17" style="6" customWidth="1"/>
    <col min="15384" max="15384" width="34.7109375" style="6" customWidth="1"/>
    <col min="15385" max="15385" width="2.5703125" style="6" customWidth="1"/>
    <col min="15386" max="15386" width="30.7109375" style="6" customWidth="1"/>
    <col min="15387" max="15387" width="3.140625" style="6" customWidth="1"/>
    <col min="15388" max="15388" width="22" style="6" customWidth="1"/>
    <col min="15389" max="15389" width="2.7109375" style="6" customWidth="1"/>
    <col min="15390" max="15390" width="7.7109375" style="6" customWidth="1"/>
    <col min="15391" max="15391" width="10.7109375" style="6" customWidth="1"/>
    <col min="15392" max="15392" width="0.85546875" style="6" customWidth="1"/>
    <col min="15393" max="15393" width="6.7109375" style="6" customWidth="1"/>
    <col min="15394" max="15394" width="0.85546875" style="6" customWidth="1"/>
    <col min="15395" max="15395" width="6.7109375" style="6" customWidth="1"/>
    <col min="15396" max="15396" width="3.7109375" style="6" customWidth="1"/>
    <col min="15397" max="15397" width="6.7109375" style="6" customWidth="1"/>
    <col min="15398" max="15398" width="2.28515625" style="6" customWidth="1"/>
    <col min="15399" max="15616" width="9.140625" style="6"/>
    <col min="15617" max="15617" width="2.85546875" style="6" customWidth="1"/>
    <col min="15618" max="15618" width="1.42578125" style="6" customWidth="1"/>
    <col min="15619" max="15619" width="29.85546875" style="6" customWidth="1"/>
    <col min="15620" max="15620" width="1.42578125" style="6" customWidth="1"/>
    <col min="15621" max="15621" width="10" style="6" customWidth="1"/>
    <col min="15622" max="15622" width="6.5703125" style="6" customWidth="1"/>
    <col min="15623" max="15623" width="2.140625" style="6" customWidth="1"/>
    <col min="15624" max="15624" width="10.85546875" style="6" customWidth="1"/>
    <col min="15625" max="15625" width="10" style="6" customWidth="1"/>
    <col min="15626" max="15626" width="0.85546875" style="6" customWidth="1"/>
    <col min="15627" max="15627" width="2.7109375" style="6" customWidth="1"/>
    <col min="15628" max="15628" width="9.7109375" style="6" customWidth="1"/>
    <col min="15629" max="15629" width="8.42578125" style="6" customWidth="1"/>
    <col min="15630" max="15630" width="1.85546875" style="6" customWidth="1"/>
    <col min="15631" max="15631" width="13" style="6" customWidth="1"/>
    <col min="15632" max="15632" width="3.7109375" style="6" customWidth="1"/>
    <col min="15633" max="15633" width="11.28515625" style="6" customWidth="1"/>
    <col min="15634" max="15634" width="1.7109375" style="6" customWidth="1"/>
    <col min="15635" max="15635" width="9.7109375" style="6" customWidth="1"/>
    <col min="15636" max="15636" width="9.28515625" style="6" customWidth="1"/>
    <col min="15637" max="15637" width="3" style="6" customWidth="1"/>
    <col min="15638" max="15638" width="0.85546875" style="6" customWidth="1"/>
    <col min="15639" max="15639" width="17" style="6" customWidth="1"/>
    <col min="15640" max="15640" width="34.7109375" style="6" customWidth="1"/>
    <col min="15641" max="15641" width="2.5703125" style="6" customWidth="1"/>
    <col min="15642" max="15642" width="30.7109375" style="6" customWidth="1"/>
    <col min="15643" max="15643" width="3.140625" style="6" customWidth="1"/>
    <col min="15644" max="15644" width="22" style="6" customWidth="1"/>
    <col min="15645" max="15645" width="2.7109375" style="6" customWidth="1"/>
    <col min="15646" max="15646" width="7.7109375" style="6" customWidth="1"/>
    <col min="15647" max="15647" width="10.7109375" style="6" customWidth="1"/>
    <col min="15648" max="15648" width="0.85546875" style="6" customWidth="1"/>
    <col min="15649" max="15649" width="6.7109375" style="6" customWidth="1"/>
    <col min="15650" max="15650" width="0.85546875" style="6" customWidth="1"/>
    <col min="15651" max="15651" width="6.7109375" style="6" customWidth="1"/>
    <col min="15652" max="15652" width="3.7109375" style="6" customWidth="1"/>
    <col min="15653" max="15653" width="6.7109375" style="6" customWidth="1"/>
    <col min="15654" max="15654" width="2.28515625" style="6" customWidth="1"/>
    <col min="15655" max="15872" width="9.140625" style="6"/>
    <col min="15873" max="15873" width="2.85546875" style="6" customWidth="1"/>
    <col min="15874" max="15874" width="1.42578125" style="6" customWidth="1"/>
    <col min="15875" max="15875" width="29.85546875" style="6" customWidth="1"/>
    <col min="15876" max="15876" width="1.42578125" style="6" customWidth="1"/>
    <col min="15877" max="15877" width="10" style="6" customWidth="1"/>
    <col min="15878" max="15878" width="6.5703125" style="6" customWidth="1"/>
    <col min="15879" max="15879" width="2.140625" style="6" customWidth="1"/>
    <col min="15880" max="15880" width="10.85546875" style="6" customWidth="1"/>
    <col min="15881" max="15881" width="10" style="6" customWidth="1"/>
    <col min="15882" max="15882" width="0.85546875" style="6" customWidth="1"/>
    <col min="15883" max="15883" width="2.7109375" style="6" customWidth="1"/>
    <col min="15884" max="15884" width="9.7109375" style="6" customWidth="1"/>
    <col min="15885" max="15885" width="8.42578125" style="6" customWidth="1"/>
    <col min="15886" max="15886" width="1.85546875" style="6" customWidth="1"/>
    <col min="15887" max="15887" width="13" style="6" customWidth="1"/>
    <col min="15888" max="15888" width="3.7109375" style="6" customWidth="1"/>
    <col min="15889" max="15889" width="11.28515625" style="6" customWidth="1"/>
    <col min="15890" max="15890" width="1.7109375" style="6" customWidth="1"/>
    <col min="15891" max="15891" width="9.7109375" style="6" customWidth="1"/>
    <col min="15892" max="15892" width="9.28515625" style="6" customWidth="1"/>
    <col min="15893" max="15893" width="3" style="6" customWidth="1"/>
    <col min="15894" max="15894" width="0.85546875" style="6" customWidth="1"/>
    <col min="15895" max="15895" width="17" style="6" customWidth="1"/>
    <col min="15896" max="15896" width="34.7109375" style="6" customWidth="1"/>
    <col min="15897" max="15897" width="2.5703125" style="6" customWidth="1"/>
    <col min="15898" max="15898" width="30.7109375" style="6" customWidth="1"/>
    <col min="15899" max="15899" width="3.140625" style="6" customWidth="1"/>
    <col min="15900" max="15900" width="22" style="6" customWidth="1"/>
    <col min="15901" max="15901" width="2.7109375" style="6" customWidth="1"/>
    <col min="15902" max="15902" width="7.7109375" style="6" customWidth="1"/>
    <col min="15903" max="15903" width="10.7109375" style="6" customWidth="1"/>
    <col min="15904" max="15904" width="0.85546875" style="6" customWidth="1"/>
    <col min="15905" max="15905" width="6.7109375" style="6" customWidth="1"/>
    <col min="15906" max="15906" width="0.85546875" style="6" customWidth="1"/>
    <col min="15907" max="15907" width="6.7109375" style="6" customWidth="1"/>
    <col min="15908" max="15908" width="3.7109375" style="6" customWidth="1"/>
    <col min="15909" max="15909" width="6.7109375" style="6" customWidth="1"/>
    <col min="15910" max="15910" width="2.28515625" style="6" customWidth="1"/>
    <col min="15911" max="16128" width="9.140625" style="6"/>
    <col min="16129" max="16129" width="2.85546875" style="6" customWidth="1"/>
    <col min="16130" max="16130" width="1.42578125" style="6" customWidth="1"/>
    <col min="16131" max="16131" width="29.85546875" style="6" customWidth="1"/>
    <col min="16132" max="16132" width="1.42578125" style="6" customWidth="1"/>
    <col min="16133" max="16133" width="10" style="6" customWidth="1"/>
    <col min="16134" max="16134" width="6.5703125" style="6" customWidth="1"/>
    <col min="16135" max="16135" width="2.140625" style="6" customWidth="1"/>
    <col min="16136" max="16136" width="10.85546875" style="6" customWidth="1"/>
    <col min="16137" max="16137" width="10" style="6" customWidth="1"/>
    <col min="16138" max="16138" width="0.85546875" style="6" customWidth="1"/>
    <col min="16139" max="16139" width="2.7109375" style="6" customWidth="1"/>
    <col min="16140" max="16140" width="9.7109375" style="6" customWidth="1"/>
    <col min="16141" max="16141" width="8.42578125" style="6" customWidth="1"/>
    <col min="16142" max="16142" width="1.85546875" style="6" customWidth="1"/>
    <col min="16143" max="16143" width="13" style="6" customWidth="1"/>
    <col min="16144" max="16144" width="3.7109375" style="6" customWidth="1"/>
    <col min="16145" max="16145" width="11.28515625" style="6" customWidth="1"/>
    <col min="16146" max="16146" width="1.7109375" style="6" customWidth="1"/>
    <col min="16147" max="16147" width="9.7109375" style="6" customWidth="1"/>
    <col min="16148" max="16148" width="9.28515625" style="6" customWidth="1"/>
    <col min="16149" max="16149" width="3" style="6" customWidth="1"/>
    <col min="16150" max="16150" width="0.85546875" style="6" customWidth="1"/>
    <col min="16151" max="16151" width="17" style="6" customWidth="1"/>
    <col min="16152" max="16152" width="34.7109375" style="6" customWidth="1"/>
    <col min="16153" max="16153" width="2.5703125" style="6" customWidth="1"/>
    <col min="16154" max="16154" width="30.7109375" style="6" customWidth="1"/>
    <col min="16155" max="16155" width="3.140625" style="6" customWidth="1"/>
    <col min="16156" max="16156" width="22" style="6" customWidth="1"/>
    <col min="16157" max="16157" width="2.7109375" style="6" customWidth="1"/>
    <col min="16158" max="16158" width="7.7109375" style="6" customWidth="1"/>
    <col min="16159" max="16159" width="10.7109375" style="6" customWidth="1"/>
    <col min="16160" max="16160" width="0.85546875" style="6" customWidth="1"/>
    <col min="16161" max="16161" width="6.7109375" style="6" customWidth="1"/>
    <col min="16162" max="16162" width="0.85546875" style="6" customWidth="1"/>
    <col min="16163" max="16163" width="6.7109375" style="6" customWidth="1"/>
    <col min="16164" max="16164" width="3.7109375" style="6" customWidth="1"/>
    <col min="16165" max="16165" width="6.7109375" style="6" customWidth="1"/>
    <col min="16166" max="16166" width="2.28515625" style="6" customWidth="1"/>
    <col min="16167" max="16384" width="9.140625" style="6"/>
  </cols>
  <sheetData>
    <row r="1" spans="1:38" ht="15" customHeight="1" thickBot="1">
      <c r="A1" s="1">
        <v>1</v>
      </c>
      <c r="B1" s="2" t="s">
        <v>4</v>
      </c>
      <c r="C1" s="3" t="s">
        <v>5</v>
      </c>
      <c r="D1" s="540" t="s">
        <v>465</v>
      </c>
      <c r="E1" s="480"/>
      <c r="F1" s="4"/>
      <c r="G1" s="4"/>
      <c r="H1" s="4"/>
      <c r="I1" s="5"/>
      <c r="J1" s="4"/>
      <c r="K1" s="595" t="s">
        <v>6</v>
      </c>
      <c r="L1" s="595"/>
      <c r="M1" s="595"/>
      <c r="N1" s="595"/>
      <c r="O1" s="595"/>
      <c r="P1" s="595"/>
      <c r="Q1" s="595"/>
      <c r="R1" s="595"/>
      <c r="S1" s="595"/>
      <c r="T1" s="596"/>
      <c r="U1" s="597" t="s">
        <v>7</v>
      </c>
      <c r="X1" s="7" t="s">
        <v>8</v>
      </c>
    </row>
    <row r="2" spans="1:38" ht="51" customHeight="1" thickBot="1">
      <c r="A2" s="8">
        <f t="shared" ref="A2:A65" si="0">A1+1</f>
        <v>2</v>
      </c>
      <c r="B2" s="456"/>
      <c r="C2" s="461" t="s">
        <v>457</v>
      </c>
      <c r="D2" s="607" t="s">
        <v>458</v>
      </c>
      <c r="E2" s="607"/>
      <c r="F2" s="607"/>
      <c r="G2" s="607"/>
      <c r="H2" s="607"/>
      <c r="I2" s="608"/>
      <c r="J2" s="10"/>
      <c r="K2" s="10"/>
      <c r="L2" s="600" t="s">
        <v>453</v>
      </c>
      <c r="M2" s="600"/>
      <c r="N2" s="600"/>
      <c r="O2" s="600"/>
      <c r="P2" s="600"/>
      <c r="Q2" s="600"/>
      <c r="R2" s="600"/>
      <c r="S2" s="600"/>
      <c r="T2" s="11"/>
      <c r="U2" s="598"/>
      <c r="X2" s="12" t="s">
        <v>10</v>
      </c>
      <c r="Z2" s="12" t="s">
        <v>11</v>
      </c>
    </row>
    <row r="3" spans="1:38" ht="18.75" customHeight="1" thickBot="1">
      <c r="A3" s="8">
        <f t="shared" si="0"/>
        <v>3</v>
      </c>
      <c r="B3" s="13"/>
      <c r="C3" s="14" t="s">
        <v>12</v>
      </c>
      <c r="D3" s="15"/>
      <c r="E3" s="16"/>
      <c r="F3" s="458" t="s">
        <v>13</v>
      </c>
      <c r="G3" s="458"/>
      <c r="H3" s="458"/>
      <c r="I3" s="459"/>
      <c r="J3" s="527"/>
      <c r="K3" s="528" t="s">
        <v>6</v>
      </c>
      <c r="L3" s="601" t="str">
        <f>IF(L2="Issue Status ?","",IF(L2=X3,"( based on preliminary process data )","( based on final process data )"))</f>
        <v>( based on final process data )</v>
      </c>
      <c r="M3" s="601"/>
      <c r="N3" s="601"/>
      <c r="O3" s="601"/>
      <c r="P3" s="601"/>
      <c r="Q3" s="601"/>
      <c r="R3" s="601"/>
      <c r="S3" s="601"/>
      <c r="T3" s="279"/>
      <c r="U3" s="599"/>
      <c r="X3" s="17" t="s">
        <v>9</v>
      </c>
      <c r="Z3" s="18" t="s">
        <v>14</v>
      </c>
    </row>
    <row r="4" spans="1:38" s="26" customFormat="1" ht="17.100000000000001" customHeight="1">
      <c r="A4" s="8">
        <f t="shared" si="0"/>
        <v>4</v>
      </c>
      <c r="B4" s="19"/>
      <c r="C4" s="490" t="s">
        <v>15</v>
      </c>
      <c r="D4" s="616"/>
      <c r="E4" s="616"/>
      <c r="F4" s="616"/>
      <c r="G4" s="616"/>
      <c r="H4" s="616"/>
      <c r="I4" s="617"/>
      <c r="J4" s="22"/>
      <c r="K4" s="613" t="s">
        <v>17</v>
      </c>
      <c r="L4" s="613"/>
      <c r="M4" s="613"/>
      <c r="N4" s="23" t="s">
        <v>16</v>
      </c>
      <c r="O4" s="605" t="s">
        <v>18</v>
      </c>
      <c r="P4" s="605"/>
      <c r="Q4" s="605"/>
      <c r="R4" s="605"/>
      <c r="S4" s="605"/>
      <c r="T4" s="606"/>
      <c r="U4" s="24"/>
      <c r="V4" s="6"/>
      <c r="W4" s="6"/>
      <c r="X4" s="17" t="s">
        <v>453</v>
      </c>
      <c r="Y4" s="6"/>
      <c r="Z4" s="25" t="s">
        <v>19</v>
      </c>
      <c r="AA4" s="6"/>
      <c r="AB4" s="6"/>
      <c r="AC4" s="6"/>
      <c r="AD4" s="6"/>
      <c r="AE4" s="6"/>
      <c r="AF4" s="6"/>
      <c r="AG4" s="6"/>
      <c r="AH4" s="6"/>
      <c r="AI4" s="6"/>
      <c r="AJ4" s="6"/>
      <c r="AK4" s="6"/>
      <c r="AL4" s="6"/>
    </row>
    <row r="5" spans="1:38" ht="17.100000000000001" customHeight="1" thickBot="1">
      <c r="A5" s="8">
        <f t="shared" si="0"/>
        <v>5</v>
      </c>
      <c r="B5" s="27"/>
      <c r="C5" s="483" t="s">
        <v>20</v>
      </c>
      <c r="D5" s="618" t="s">
        <v>454</v>
      </c>
      <c r="E5" s="618"/>
      <c r="F5" s="618"/>
      <c r="G5" s="618"/>
      <c r="H5" s="618"/>
      <c r="I5" s="619"/>
      <c r="J5" s="29"/>
      <c r="K5" s="604" t="s">
        <v>21</v>
      </c>
      <c r="L5" s="604"/>
      <c r="M5" s="604"/>
      <c r="N5" s="23" t="s">
        <v>16</v>
      </c>
      <c r="O5" s="605" t="s">
        <v>18</v>
      </c>
      <c r="P5" s="605"/>
      <c r="Q5" s="605"/>
      <c r="R5" s="605"/>
      <c r="S5" s="605"/>
      <c r="T5" s="606"/>
      <c r="U5" s="30"/>
      <c r="X5" s="17" t="s">
        <v>22</v>
      </c>
      <c r="Z5" s="31" t="s">
        <v>23</v>
      </c>
    </row>
    <row r="6" spans="1:38" ht="17.100000000000001" customHeight="1" thickBot="1">
      <c r="A6" s="8">
        <f t="shared" si="0"/>
        <v>6</v>
      </c>
      <c r="B6" s="27"/>
      <c r="C6" s="32" t="s">
        <v>24</v>
      </c>
      <c r="D6" s="493" t="s">
        <v>16</v>
      </c>
      <c r="E6" s="602" t="s">
        <v>448</v>
      </c>
      <c r="F6" s="602"/>
      <c r="G6" s="602"/>
      <c r="H6" s="602"/>
      <c r="I6" s="603"/>
      <c r="J6" s="29"/>
      <c r="K6" s="604" t="s">
        <v>25</v>
      </c>
      <c r="L6" s="604"/>
      <c r="M6" s="604"/>
      <c r="N6" s="23" t="s">
        <v>16</v>
      </c>
      <c r="O6" s="605" t="s">
        <v>18</v>
      </c>
      <c r="P6" s="605"/>
      <c r="Q6" s="605"/>
      <c r="R6" s="605"/>
      <c r="S6" s="605"/>
      <c r="T6" s="606"/>
      <c r="U6" s="30"/>
      <c r="X6" s="33" t="s">
        <v>3</v>
      </c>
    </row>
    <row r="7" spans="1:38" ht="17.100000000000001" customHeight="1" thickBot="1">
      <c r="A7" s="8">
        <f t="shared" si="0"/>
        <v>7</v>
      </c>
      <c r="B7" s="609" t="s">
        <v>463</v>
      </c>
      <c r="C7" s="610"/>
      <c r="D7" s="610"/>
      <c r="E7" s="610"/>
      <c r="F7" s="610"/>
      <c r="G7" s="610"/>
      <c r="H7" s="610"/>
      <c r="I7" s="610"/>
      <c r="J7" s="610"/>
      <c r="K7" s="610"/>
      <c r="L7" s="610"/>
      <c r="M7" s="610"/>
      <c r="N7" s="610"/>
      <c r="O7" s="610"/>
      <c r="P7" s="610"/>
      <c r="Q7" s="610"/>
      <c r="R7" s="610"/>
      <c r="S7" s="610"/>
      <c r="T7" s="611"/>
      <c r="U7" s="30"/>
      <c r="Z7" s="12" t="s">
        <v>26</v>
      </c>
      <c r="AE7" s="9"/>
    </row>
    <row r="8" spans="1:38" ht="17.100000000000001" customHeight="1" thickBot="1">
      <c r="A8" s="8">
        <f t="shared" si="0"/>
        <v>8</v>
      </c>
      <c r="B8" s="27"/>
      <c r="C8" s="483" t="s">
        <v>27</v>
      </c>
      <c r="D8" s="493" t="s">
        <v>16</v>
      </c>
      <c r="E8" s="602" t="s">
        <v>459</v>
      </c>
      <c r="F8" s="602"/>
      <c r="G8" s="602"/>
      <c r="H8" s="602"/>
      <c r="I8" s="603"/>
      <c r="J8" s="29"/>
      <c r="K8" s="612" t="s">
        <v>28</v>
      </c>
      <c r="L8" s="612"/>
      <c r="M8" s="612"/>
      <c r="N8" s="612"/>
      <c r="O8" s="612"/>
      <c r="P8" s="612"/>
      <c r="Q8" s="612"/>
      <c r="R8" s="23" t="s">
        <v>16</v>
      </c>
      <c r="S8" s="34">
        <v>31</v>
      </c>
      <c r="T8" s="35" t="str">
        <f>IF($F$3=$O$72,tsi,IF($F$3=$O$73,Tus,""))</f>
        <v>deg C</v>
      </c>
      <c r="U8" s="30"/>
      <c r="X8" s="36" t="s">
        <v>29</v>
      </c>
      <c r="Z8" s="18" t="s">
        <v>14</v>
      </c>
    </row>
    <row r="9" spans="1:38" ht="17.100000000000001" customHeight="1" thickBot="1">
      <c r="A9" s="8">
        <f t="shared" si="0"/>
        <v>9</v>
      </c>
      <c r="B9" s="27"/>
      <c r="C9" s="37" t="s">
        <v>30</v>
      </c>
      <c r="D9" s="493" t="s">
        <v>16</v>
      </c>
      <c r="E9" s="614">
        <v>0</v>
      </c>
      <c r="F9" s="614"/>
      <c r="G9" s="614"/>
      <c r="H9" s="614"/>
      <c r="I9" s="35" t="str">
        <f>IF($F$3=$O$72,Csi,IF($F$3=$O$73,Cus,""))</f>
        <v>mg/kg</v>
      </c>
      <c r="J9" s="29"/>
      <c r="K9" s="615" t="s">
        <v>31</v>
      </c>
      <c r="L9" s="615"/>
      <c r="M9" s="615"/>
      <c r="N9" s="615"/>
      <c r="O9" s="615"/>
      <c r="P9" s="615"/>
      <c r="Q9" s="615"/>
      <c r="R9" s="23" t="s">
        <v>16</v>
      </c>
      <c r="S9" s="34">
        <v>18</v>
      </c>
      <c r="T9" s="35" t="str">
        <f>IF($F$3=$O$72,tsi,IF($F$3=$O$73,Tus,""))</f>
        <v>deg C</v>
      </c>
      <c r="U9" s="30"/>
      <c r="X9" s="38" t="s">
        <v>14</v>
      </c>
      <c r="Z9" s="25" t="s">
        <v>32</v>
      </c>
    </row>
    <row r="10" spans="1:38" ht="17.100000000000001" customHeight="1" thickBot="1">
      <c r="A10" s="8">
        <f t="shared" si="0"/>
        <v>10</v>
      </c>
      <c r="B10" s="529"/>
      <c r="C10" s="620" t="s">
        <v>33</v>
      </c>
      <c r="D10" s="488" t="s">
        <v>16</v>
      </c>
      <c r="E10" s="622" t="s">
        <v>34</v>
      </c>
      <c r="F10" s="622"/>
      <c r="G10" s="484"/>
      <c r="H10" s="622" t="s">
        <v>35</v>
      </c>
      <c r="I10" s="623"/>
      <c r="J10" s="29"/>
      <c r="K10" s="624" t="s">
        <v>36</v>
      </c>
      <c r="L10" s="624"/>
      <c r="M10" s="624"/>
      <c r="N10" s="624"/>
      <c r="O10" s="624"/>
      <c r="P10" s="624"/>
      <c r="Q10" s="624"/>
      <c r="R10" s="23" t="s">
        <v>16</v>
      </c>
      <c r="S10" s="34">
        <v>35</v>
      </c>
      <c r="T10" s="35" t="str">
        <f>IF($F$3=$O$72,tsi,IF($F$3=$O$73,Tus,""))</f>
        <v>deg C</v>
      </c>
      <c r="U10" s="30"/>
      <c r="X10" s="39" t="s">
        <v>37</v>
      </c>
      <c r="Z10" s="31" t="s">
        <v>38</v>
      </c>
    </row>
    <row r="11" spans="1:38" ht="17.100000000000001" customHeight="1" thickBot="1">
      <c r="A11" s="8">
        <f t="shared" si="0"/>
        <v>11</v>
      </c>
      <c r="B11" s="27"/>
      <c r="C11" s="621"/>
      <c r="D11" s="493" t="s">
        <v>16</v>
      </c>
      <c r="E11" s="622" t="s">
        <v>39</v>
      </c>
      <c r="F11" s="622"/>
      <c r="G11" s="484"/>
      <c r="H11" s="622" t="s">
        <v>40</v>
      </c>
      <c r="I11" s="625"/>
      <c r="J11" s="29"/>
      <c r="K11" s="626" t="str">
        <f>IF(F3=O72,"Density at normal pumping temperature",IF(F3=O73,"Specific Gravity at normal pumping temperature",""))</f>
        <v>Density at normal pumping temperature</v>
      </c>
      <c r="L11" s="626"/>
      <c r="M11" s="626"/>
      <c r="N11" s="626"/>
      <c r="O11" s="626"/>
      <c r="P11" s="626"/>
      <c r="Q11" s="626"/>
      <c r="R11" s="23" t="s">
        <v>16</v>
      </c>
      <c r="S11" s="40">
        <v>1000</v>
      </c>
      <c r="T11" s="35" t="str">
        <f>IF($F$3=$O$72,Dsi,IF($F$3=$O$73,Dus,""))</f>
        <v>kg/m3</v>
      </c>
      <c r="U11" s="30"/>
      <c r="X11" s="41" t="s">
        <v>34</v>
      </c>
    </row>
    <row r="12" spans="1:38" ht="17.100000000000001" customHeight="1" thickBot="1">
      <c r="A12" s="8">
        <f t="shared" si="0"/>
        <v>12</v>
      </c>
      <c r="B12" s="27"/>
      <c r="C12" s="483" t="s">
        <v>41</v>
      </c>
      <c r="D12" s="493" t="s">
        <v>16</v>
      </c>
      <c r="E12" s="630">
        <v>11.4</v>
      </c>
      <c r="F12" s="630"/>
      <c r="G12" s="630"/>
      <c r="H12" s="630"/>
      <c r="I12" s="35" t="str">
        <f>IF($F$3=$O$72,Qsi,IF($F$3=$O$73,Qus,""))</f>
        <v>m3/h</v>
      </c>
      <c r="J12" s="29"/>
      <c r="K12" s="626" t="s">
        <v>42</v>
      </c>
      <c r="L12" s="626"/>
      <c r="M12" s="626"/>
      <c r="N12" s="626"/>
      <c r="O12" s="626"/>
      <c r="P12" s="626"/>
      <c r="Q12" s="626"/>
      <c r="R12" s="23" t="s">
        <v>16</v>
      </c>
      <c r="S12" s="42">
        <v>0.79759999999999998</v>
      </c>
      <c r="T12" s="35" t="str">
        <f>IF($F$3=$O$72,Vsi,IF($F$3=$O$73,Vus,""))</f>
        <v>mm2/s</v>
      </c>
      <c r="U12" s="30"/>
      <c r="X12" s="43"/>
      <c r="Z12" s="12" t="s">
        <v>43</v>
      </c>
    </row>
    <row r="13" spans="1:38" ht="17.100000000000001" customHeight="1">
      <c r="A13" s="8">
        <f t="shared" si="0"/>
        <v>13</v>
      </c>
      <c r="B13" s="27"/>
      <c r="C13" s="483" t="s">
        <v>44</v>
      </c>
      <c r="D13" s="493" t="s">
        <v>16</v>
      </c>
      <c r="E13" s="630">
        <f>E12*1.1</f>
        <v>12.540000000000001</v>
      </c>
      <c r="F13" s="630"/>
      <c r="G13" s="630"/>
      <c r="H13" s="630"/>
      <c r="I13" s="35" t="str">
        <f>IF($F$3=$O$72,Qsi,IF($F$3=$O$73,Qus,""))</f>
        <v>m3/h</v>
      </c>
      <c r="J13" s="29"/>
      <c r="K13" s="604" t="s">
        <v>45</v>
      </c>
      <c r="L13" s="626"/>
      <c r="M13" s="626"/>
      <c r="N13" s="626"/>
      <c r="O13" s="626"/>
      <c r="P13" s="626"/>
      <c r="Q13" s="626"/>
      <c r="R13" s="23" t="s">
        <v>16</v>
      </c>
      <c r="S13" s="538">
        <v>7.3800000000000004E-2</v>
      </c>
      <c r="T13" s="35" t="str">
        <f>IF($F$3=$O$72,Prsi,IF($F$3=$O$73,Prus,""))</f>
        <v>bara</v>
      </c>
      <c r="U13" s="30"/>
      <c r="X13" s="9"/>
      <c r="Z13" s="25" t="s">
        <v>14</v>
      </c>
    </row>
    <row r="14" spans="1:38" ht="17.100000000000001" customHeight="1">
      <c r="A14" s="8">
        <f t="shared" si="0"/>
        <v>14</v>
      </c>
      <c r="B14" s="27"/>
      <c r="C14" s="37" t="s">
        <v>46</v>
      </c>
      <c r="D14" s="493" t="s">
        <v>16</v>
      </c>
      <c r="E14" s="631">
        <f>0.25*E12</f>
        <v>2.85</v>
      </c>
      <c r="F14" s="631"/>
      <c r="G14" s="631"/>
      <c r="H14" s="631"/>
      <c r="I14" s="35" t="str">
        <f>IF($F$3=$O$72,Qsi,IF($F$3=$O$73,Qus,""))</f>
        <v>m3/h</v>
      </c>
      <c r="J14" s="29"/>
      <c r="K14" s="626" t="s">
        <v>47</v>
      </c>
      <c r="L14" s="626"/>
      <c r="M14" s="626"/>
      <c r="N14" s="626"/>
      <c r="O14" s="626"/>
      <c r="P14" s="626"/>
      <c r="Q14" s="626"/>
      <c r="R14" s="23" t="s">
        <v>16</v>
      </c>
      <c r="S14" s="45">
        <v>1.01325</v>
      </c>
      <c r="T14" s="35" t="str">
        <f>IF($F$3=$O$72,Prsi,IF($F$3=$O$73,GPus,""))</f>
        <v>bara</v>
      </c>
      <c r="U14" s="30"/>
      <c r="Z14" s="46" t="s">
        <v>48</v>
      </c>
    </row>
    <row r="15" spans="1:38" ht="17.100000000000001" customHeight="1" thickBot="1">
      <c r="A15" s="8">
        <f t="shared" si="0"/>
        <v>15</v>
      </c>
      <c r="B15" s="27"/>
      <c r="C15" s="47" t="s">
        <v>11</v>
      </c>
      <c r="D15" s="493" t="s">
        <v>16</v>
      </c>
      <c r="E15" s="627" t="s">
        <v>19</v>
      </c>
      <c r="F15" s="627"/>
      <c r="G15" s="627"/>
      <c r="H15" s="627"/>
      <c r="I15" s="489"/>
      <c r="J15" s="29"/>
      <c r="K15" s="604" t="s">
        <v>49</v>
      </c>
      <c r="L15" s="604"/>
      <c r="M15" s="604"/>
      <c r="N15" s="604"/>
      <c r="O15" s="604"/>
      <c r="P15" s="604"/>
      <c r="Q15" s="604"/>
      <c r="R15" s="23" t="s">
        <v>16</v>
      </c>
      <c r="S15" s="45">
        <v>1.0129999999999999</v>
      </c>
      <c r="T15" s="35" t="str">
        <f>IF($F$3=$O$72,Prsi,IF($F$3=$O$73,GPus,""))</f>
        <v>bara</v>
      </c>
      <c r="U15" s="30"/>
      <c r="Z15" s="31" t="s">
        <v>50</v>
      </c>
    </row>
    <row r="16" spans="1:38" ht="17.100000000000001" customHeight="1" thickBot="1">
      <c r="A16" s="8">
        <f t="shared" si="0"/>
        <v>16</v>
      </c>
      <c r="B16" s="27"/>
      <c r="C16" s="48" t="s">
        <v>26</v>
      </c>
      <c r="D16" s="494" t="s">
        <v>16</v>
      </c>
      <c r="E16" s="622" t="s">
        <v>38</v>
      </c>
      <c r="F16" s="622"/>
      <c r="G16" s="622"/>
      <c r="H16" s="622"/>
      <c r="I16" s="485"/>
      <c r="J16" s="29"/>
      <c r="K16" s="626" t="s">
        <v>51</v>
      </c>
      <c r="L16" s="626"/>
      <c r="M16" s="626"/>
      <c r="N16" s="626"/>
      <c r="O16" s="626"/>
      <c r="P16" s="626"/>
      <c r="Q16" s="626"/>
      <c r="R16" s="23" t="s">
        <v>16</v>
      </c>
      <c r="S16" s="45">
        <v>1.01325</v>
      </c>
      <c r="T16" s="35" t="str">
        <f>IF($F$3=$O$72,Prsi,IF($F$3=$O$73,GPus,""))</f>
        <v>bara</v>
      </c>
      <c r="U16" s="30"/>
      <c r="X16" s="12" t="s">
        <v>52</v>
      </c>
    </row>
    <row r="17" spans="1:38" ht="17.100000000000001" customHeight="1" thickBot="1">
      <c r="A17" s="8">
        <f t="shared" si="0"/>
        <v>17</v>
      </c>
      <c r="B17" s="530"/>
      <c r="C17" s="49" t="s">
        <v>53</v>
      </c>
      <c r="D17" s="50" t="s">
        <v>16</v>
      </c>
      <c r="E17" s="622" t="s">
        <v>50</v>
      </c>
      <c r="F17" s="622"/>
      <c r="G17" s="622"/>
      <c r="H17" s="622"/>
      <c r="I17" s="51"/>
      <c r="J17" s="52"/>
      <c r="K17" s="628" t="s">
        <v>54</v>
      </c>
      <c r="L17" s="628"/>
      <c r="M17" s="628"/>
      <c r="N17" s="628"/>
      <c r="O17" s="628"/>
      <c r="P17" s="628"/>
      <c r="Q17" s="628"/>
      <c r="R17" s="628"/>
      <c r="S17" s="628"/>
      <c r="T17" s="629"/>
      <c r="U17" s="30"/>
      <c r="X17" s="18" t="s">
        <v>55</v>
      </c>
      <c r="Z17" s="12" t="s">
        <v>56</v>
      </c>
    </row>
    <row r="18" spans="1:38" ht="17.100000000000001" customHeight="1">
      <c r="A18" s="8">
        <f t="shared" si="0"/>
        <v>18</v>
      </c>
      <c r="B18" s="53"/>
      <c r="C18" s="54" t="s">
        <v>57</v>
      </c>
      <c r="D18" s="55" t="s">
        <v>16</v>
      </c>
      <c r="E18" s="640" t="s">
        <v>67</v>
      </c>
      <c r="F18" s="640"/>
      <c r="G18" s="640"/>
      <c r="H18" s="640"/>
      <c r="I18" s="56"/>
      <c r="J18" s="57"/>
      <c r="K18" s="641"/>
      <c r="L18" s="641"/>
      <c r="M18" s="641"/>
      <c r="N18" s="641"/>
      <c r="O18" s="641"/>
      <c r="P18" s="641"/>
      <c r="Q18" s="641"/>
      <c r="R18" s="641"/>
      <c r="S18" s="641"/>
      <c r="T18" s="642"/>
      <c r="U18" s="30"/>
      <c r="X18" s="25" t="s">
        <v>59</v>
      </c>
      <c r="Z18" s="25" t="s">
        <v>14</v>
      </c>
    </row>
    <row r="19" spans="1:38" ht="17.100000000000001" customHeight="1" thickBot="1">
      <c r="A19" s="8">
        <f t="shared" si="0"/>
        <v>19</v>
      </c>
      <c r="B19" s="58"/>
      <c r="C19" s="59" t="s">
        <v>60</v>
      </c>
      <c r="D19" s="59" t="s">
        <v>16</v>
      </c>
      <c r="E19" s="645" t="s">
        <v>61</v>
      </c>
      <c r="F19" s="645"/>
      <c r="G19" s="645"/>
      <c r="H19" s="645"/>
      <c r="I19" s="646"/>
      <c r="J19" s="60"/>
      <c r="K19" s="643"/>
      <c r="L19" s="643"/>
      <c r="M19" s="643"/>
      <c r="N19" s="643"/>
      <c r="O19" s="643"/>
      <c r="P19" s="643"/>
      <c r="Q19" s="643"/>
      <c r="R19" s="643"/>
      <c r="S19" s="643"/>
      <c r="T19" s="644"/>
      <c r="U19" s="30"/>
      <c r="X19" s="46" t="s">
        <v>62</v>
      </c>
      <c r="Z19" s="46" t="s">
        <v>63</v>
      </c>
    </row>
    <row r="20" spans="1:38" ht="17.100000000000001" customHeight="1" thickBot="1">
      <c r="A20" s="8">
        <f t="shared" si="0"/>
        <v>20</v>
      </c>
      <c r="B20" s="609" t="s">
        <v>464</v>
      </c>
      <c r="C20" s="610"/>
      <c r="D20" s="610"/>
      <c r="E20" s="610"/>
      <c r="F20" s="610"/>
      <c r="G20" s="610"/>
      <c r="H20" s="610"/>
      <c r="I20" s="610"/>
      <c r="J20" s="610"/>
      <c r="K20" s="610"/>
      <c r="L20" s="610"/>
      <c r="M20" s="610"/>
      <c r="N20" s="610"/>
      <c r="O20" s="610"/>
      <c r="P20" s="610"/>
      <c r="Q20" s="610"/>
      <c r="R20" s="610"/>
      <c r="S20" s="610"/>
      <c r="T20" s="611"/>
      <c r="U20" s="30"/>
      <c r="X20" s="46" t="s">
        <v>64</v>
      </c>
      <c r="Z20" s="46" t="s">
        <v>58</v>
      </c>
    </row>
    <row r="21" spans="1:38" ht="17.100000000000001" customHeight="1" thickBot="1">
      <c r="A21" s="8">
        <f t="shared" si="0"/>
        <v>21</v>
      </c>
      <c r="B21" s="27"/>
      <c r="C21" s="647" t="s">
        <v>65</v>
      </c>
      <c r="D21" s="647"/>
      <c r="E21" s="647"/>
      <c r="F21" s="647"/>
      <c r="G21" s="493" t="s">
        <v>16</v>
      </c>
      <c r="H21" s="61">
        <f>IF($F$3=$O$72,H1si,IF($F$3=$O$73,H1us,""))</f>
        <v>10.332274527998859</v>
      </c>
      <c r="I21" s="35" t="str">
        <f>IF($F$3=$O$72,Hsi,IF($F$3=$O$73,Hus,""))</f>
        <v>m liq.abs.</v>
      </c>
      <c r="J21" s="62"/>
      <c r="K21" s="647" t="s">
        <v>66</v>
      </c>
      <c r="L21" s="647"/>
      <c r="M21" s="647"/>
      <c r="N21" s="647"/>
      <c r="O21" s="647"/>
      <c r="P21" s="647"/>
      <c r="Q21" s="647"/>
      <c r="R21" s="493" t="s">
        <v>16</v>
      </c>
      <c r="S21" s="61">
        <f>IF($F$3=$O$72,H2si,IF($F$3=$O$73,H2us,""))</f>
        <v>10.329725237466413</v>
      </c>
      <c r="T21" s="35" t="str">
        <f>IF($F$3=$O$72,Hsi,IF($F$3=$O$73,Hus,""))</f>
        <v>m liq.abs.</v>
      </c>
      <c r="U21" s="30"/>
      <c r="X21" s="31" t="s">
        <v>39</v>
      </c>
      <c r="Z21" s="31" t="s">
        <v>67</v>
      </c>
    </row>
    <row r="22" spans="1:38" ht="17.100000000000001" customHeight="1">
      <c r="A22" s="8"/>
      <c r="B22" s="27"/>
      <c r="C22" s="650" t="s">
        <v>68</v>
      </c>
      <c r="D22" s="651"/>
      <c r="E22" s="651"/>
      <c r="F22" s="47" t="s">
        <v>69</v>
      </c>
      <c r="G22" s="493"/>
      <c r="H22" s="63" t="s">
        <v>460</v>
      </c>
      <c r="I22" s="35" t="str">
        <f>IF($F$3=$O$72,Lsi,IF($F$3=$O$73,Lus,""))</f>
        <v>m</v>
      </c>
      <c r="J22" s="62"/>
      <c r="K22" s="650" t="s">
        <v>70</v>
      </c>
      <c r="L22" s="651"/>
      <c r="M22" s="651"/>
      <c r="N22" s="651"/>
      <c r="O22" s="651"/>
      <c r="P22" s="651"/>
      <c r="Q22" s="651"/>
      <c r="R22" s="618" t="s">
        <v>16</v>
      </c>
      <c r="S22" s="632">
        <v>2.5</v>
      </c>
      <c r="T22" s="634" t="str">
        <f>IF($F$3=$O$72,Lsi,IF($F$3=$O$73,Lus,""))</f>
        <v>m</v>
      </c>
      <c r="U22" s="30"/>
      <c r="X22" s="44"/>
      <c r="Z22" s="44"/>
    </row>
    <row r="23" spans="1:38" ht="30.75" customHeight="1">
      <c r="A23" s="8">
        <f>A21+1</f>
        <v>22</v>
      </c>
      <c r="B23" s="27"/>
      <c r="C23" s="652"/>
      <c r="D23" s="652"/>
      <c r="E23" s="652"/>
      <c r="F23" s="486" t="s">
        <v>71</v>
      </c>
      <c r="G23" s="493" t="s">
        <v>16</v>
      </c>
      <c r="H23" s="45">
        <v>0.5</v>
      </c>
      <c r="I23" s="35" t="str">
        <f>IF($F$3=$O$72,Lsi,IF($F$3=$O$73,Lus,""))</f>
        <v>m</v>
      </c>
      <c r="J23" s="62"/>
      <c r="K23" s="652"/>
      <c r="L23" s="652"/>
      <c r="M23" s="652"/>
      <c r="N23" s="652"/>
      <c r="O23" s="652"/>
      <c r="P23" s="652"/>
      <c r="Q23" s="652"/>
      <c r="R23" s="653"/>
      <c r="S23" s="633"/>
      <c r="T23" s="635" t="str">
        <f>IF($F$3=$O$72,Lsi,IF($F$3=$O$73,Lus,""))</f>
        <v>m</v>
      </c>
      <c r="U23" s="30"/>
    </row>
    <row r="24" spans="1:38" ht="48.75" customHeight="1" thickBot="1">
      <c r="A24" s="8">
        <f t="shared" si="0"/>
        <v>23</v>
      </c>
      <c r="B24" s="27"/>
      <c r="C24" s="636" t="s">
        <v>72</v>
      </c>
      <c r="D24" s="637"/>
      <c r="E24" s="637"/>
      <c r="F24" s="637"/>
      <c r="G24" s="493" t="s">
        <v>16</v>
      </c>
      <c r="H24" s="64">
        <v>5</v>
      </c>
      <c r="I24" s="35" t="str">
        <f>IF($F$3=$O$72,DHsi,IF($F$3=$O$73,DHus,""))</f>
        <v>m liq.</v>
      </c>
      <c r="J24" s="29"/>
      <c r="K24" s="638" t="s">
        <v>434</v>
      </c>
      <c r="L24" s="639"/>
      <c r="M24" s="639"/>
      <c r="N24" s="639"/>
      <c r="O24" s="639"/>
      <c r="P24" s="639"/>
      <c r="Q24" s="639"/>
      <c r="R24" s="23" t="s">
        <v>16</v>
      </c>
      <c r="S24" s="65">
        <v>35</v>
      </c>
      <c r="T24" s="35" t="str">
        <f>IF($F$3=$O$72,DHsi,IF($F$3=$O$73,DHus,""))</f>
        <v>m liq.</v>
      </c>
      <c r="U24" s="30"/>
    </row>
    <row r="25" spans="1:38" ht="17.100000000000001" customHeight="1" thickBot="1">
      <c r="A25" s="8">
        <f t="shared" si="0"/>
        <v>24</v>
      </c>
      <c r="B25" s="27"/>
      <c r="C25" s="637" t="s">
        <v>73</v>
      </c>
      <c r="D25" s="637"/>
      <c r="E25" s="637"/>
      <c r="F25" s="637"/>
      <c r="G25" s="493" t="s">
        <v>16</v>
      </c>
      <c r="H25" s="66">
        <f>IF(H21="","",H21+H23-H24)</f>
        <v>5.8322745279988588</v>
      </c>
      <c r="I25" s="35" t="str">
        <f>IF($F$3=$O$72,Hsi,IF($F$3=$O$73,Hus,""))</f>
        <v>m liq.abs.</v>
      </c>
      <c r="J25" s="29"/>
      <c r="K25" s="604" t="s">
        <v>74</v>
      </c>
      <c r="L25" s="604"/>
      <c r="M25" s="604"/>
      <c r="N25" s="604"/>
      <c r="O25" s="604"/>
      <c r="P25" s="604"/>
      <c r="Q25" s="604"/>
      <c r="R25" s="23" t="s">
        <v>16</v>
      </c>
      <c r="S25" s="66">
        <f>IF(S21="","",S21+S22+S24)</f>
        <v>47.829725237466413</v>
      </c>
      <c r="T25" s="35" t="str">
        <f>IF($F$3=$O$72,Hsi,IF($F$3=$O$73,Hus,""))</f>
        <v>m liq.abs.</v>
      </c>
      <c r="U25" s="30"/>
      <c r="X25" s="12" t="s">
        <v>75</v>
      </c>
      <c r="Z25" s="12" t="s">
        <v>76</v>
      </c>
      <c r="AG25" s="67"/>
    </row>
    <row r="26" spans="1:38" ht="17.100000000000001" customHeight="1" thickBot="1">
      <c r="A26" s="8">
        <f t="shared" si="0"/>
        <v>25</v>
      </c>
      <c r="B26" s="27"/>
      <c r="C26" s="637" t="s">
        <v>77</v>
      </c>
      <c r="D26" s="637"/>
      <c r="E26" s="637"/>
      <c r="F26" s="637"/>
      <c r="G26" s="493" t="s">
        <v>16</v>
      </c>
      <c r="H26" s="68">
        <f>IF($F$3=$O$72,H3si,IF($F$3=$O$73,H3us,""))</f>
        <v>0.75255056517771102</v>
      </c>
      <c r="I26" s="35" t="str">
        <f>IF($F$3=$O$72,Hsi,IF($F$3=$O$73,Hus,""))</f>
        <v>m liq.abs.</v>
      </c>
      <c r="J26" s="29"/>
      <c r="K26" s="604" t="s">
        <v>78</v>
      </c>
      <c r="L26" s="604"/>
      <c r="M26" s="604"/>
      <c r="N26" s="604"/>
      <c r="O26" s="604"/>
      <c r="P26" s="604"/>
      <c r="Q26" s="604"/>
      <c r="R26" s="23" t="s">
        <v>16</v>
      </c>
      <c r="S26" s="66">
        <f>IF(S25="","",S25-H25)</f>
        <v>41.997450709467557</v>
      </c>
      <c r="T26" s="35" t="str">
        <f>IF($F$3=$O$72,DHsi,IF($F$3=$O$73,DHus,""))</f>
        <v>m liq.</v>
      </c>
      <c r="U26" s="30"/>
      <c r="X26" s="18" t="s">
        <v>14</v>
      </c>
      <c r="Z26" s="12" t="s">
        <v>14</v>
      </c>
    </row>
    <row r="27" spans="1:38" s="73" customFormat="1" ht="17.100000000000001" customHeight="1" thickBot="1">
      <c r="A27" s="8">
        <f t="shared" si="0"/>
        <v>26</v>
      </c>
      <c r="B27" s="19"/>
      <c r="C27" s="648" t="s">
        <v>79</v>
      </c>
      <c r="D27" s="648"/>
      <c r="E27" s="648"/>
      <c r="F27" s="648"/>
      <c r="G27" s="493" t="s">
        <v>16</v>
      </c>
      <c r="H27" s="66">
        <f>IF(S25="","",(H25-H26))</f>
        <v>5.0797239628211477</v>
      </c>
      <c r="I27" s="35" t="str">
        <f>IF($F$3=$O$72,DHsi,IF($F$3=$O$73,DHus,""))</f>
        <v>m liq.</v>
      </c>
      <c r="J27" s="69"/>
      <c r="K27" s="649" t="s">
        <v>80</v>
      </c>
      <c r="L27" s="649"/>
      <c r="M27" s="649"/>
      <c r="N27" s="649"/>
      <c r="O27" s="649"/>
      <c r="P27" s="649"/>
      <c r="Q27" s="649"/>
      <c r="R27" s="70" t="s">
        <v>16</v>
      </c>
      <c r="S27" s="71">
        <v>65</v>
      </c>
      <c r="T27" s="72" t="s">
        <v>81</v>
      </c>
      <c r="U27" s="30"/>
      <c r="V27" s="6"/>
      <c r="W27" s="6"/>
      <c r="X27" s="25" t="s">
        <v>61</v>
      </c>
      <c r="Y27" s="6"/>
      <c r="Z27" s="25" t="s">
        <v>82</v>
      </c>
      <c r="AA27" s="6"/>
      <c r="AB27" s="6"/>
      <c r="AC27" s="6"/>
      <c r="AD27" s="6"/>
      <c r="AE27" s="6"/>
      <c r="AF27" s="6"/>
      <c r="AG27" s="6"/>
      <c r="AH27" s="6"/>
      <c r="AI27" s="6"/>
      <c r="AJ27" s="6"/>
      <c r="AK27" s="6"/>
      <c r="AL27" s="6"/>
    </row>
    <row r="28" spans="1:38" ht="17.100000000000001" customHeight="1" thickBot="1">
      <c r="A28" s="8">
        <f t="shared" si="0"/>
        <v>27</v>
      </c>
      <c r="B28" s="481"/>
      <c r="C28" s="610" t="s">
        <v>83</v>
      </c>
      <c r="D28" s="610"/>
      <c r="E28" s="610"/>
      <c r="F28" s="610"/>
      <c r="G28" s="610"/>
      <c r="H28" s="610"/>
      <c r="I28" s="611"/>
      <c r="J28" s="662" t="s">
        <v>84</v>
      </c>
      <c r="K28" s="663"/>
      <c r="L28" s="663"/>
      <c r="M28" s="663"/>
      <c r="N28" s="663"/>
      <c r="O28" s="663"/>
      <c r="P28" s="663"/>
      <c r="Q28" s="663"/>
      <c r="R28" s="663"/>
      <c r="S28" s="663"/>
      <c r="T28" s="664"/>
      <c r="U28" s="30"/>
      <c r="X28" s="31" t="s">
        <v>85</v>
      </c>
      <c r="Z28" s="31" t="s">
        <v>86</v>
      </c>
    </row>
    <row r="29" spans="1:38" ht="17.100000000000001" customHeight="1" thickBot="1">
      <c r="A29" s="8">
        <f t="shared" si="0"/>
        <v>28</v>
      </c>
      <c r="B29" s="74"/>
      <c r="C29" s="647" t="s">
        <v>87</v>
      </c>
      <c r="D29" s="647"/>
      <c r="E29" s="647"/>
      <c r="F29" s="647"/>
      <c r="G29" s="497" t="s">
        <v>16</v>
      </c>
      <c r="H29" s="75">
        <v>18</v>
      </c>
      <c r="I29" s="35" t="str">
        <f>IF($F$3=$O$72,tsi,IF($F$3=$O$73,Tus,""))</f>
        <v>deg C</v>
      </c>
      <c r="J29" s="495"/>
      <c r="K29" s="665" t="s">
        <v>88</v>
      </c>
      <c r="L29" s="665"/>
      <c r="M29" s="665"/>
      <c r="N29" s="665"/>
      <c r="O29" s="665"/>
      <c r="P29" s="665"/>
      <c r="Q29" s="665"/>
      <c r="R29" s="493" t="s">
        <v>16</v>
      </c>
      <c r="S29" s="76">
        <f>IF(F3=O72,HPsi,IF(F3=O73,HPus,""))</f>
        <v>2.0071550865993992</v>
      </c>
      <c r="T29" s="35" t="str">
        <f>IF($F$3=$O$72,Psi,IF($F$3=$O$73,Pus,""))</f>
        <v>kW</v>
      </c>
      <c r="U29" s="30"/>
    </row>
    <row r="30" spans="1:38" ht="17.100000000000001" customHeight="1" thickBot="1">
      <c r="A30" s="8">
        <f t="shared" si="0"/>
        <v>29</v>
      </c>
      <c r="B30" s="27"/>
      <c r="C30" s="637" t="s">
        <v>89</v>
      </c>
      <c r="D30" s="637"/>
      <c r="E30" s="637"/>
      <c r="F30" s="637"/>
      <c r="G30" s="70" t="s">
        <v>16</v>
      </c>
      <c r="H30" s="77">
        <v>35</v>
      </c>
      <c r="I30" s="35" t="str">
        <f>IF($F$3=$O$72,tsi,IF($F$3=$O$73,Tus,""))</f>
        <v>deg C</v>
      </c>
      <c r="J30" s="78"/>
      <c r="K30" s="666" t="s">
        <v>90</v>
      </c>
      <c r="L30" s="666"/>
      <c r="M30" s="666"/>
      <c r="N30" s="666"/>
      <c r="O30" s="666"/>
      <c r="P30" s="79" t="s">
        <v>16</v>
      </c>
      <c r="Q30" s="667" t="s">
        <v>91</v>
      </c>
      <c r="R30" s="667"/>
      <c r="S30" s="667"/>
      <c r="T30" s="668"/>
      <c r="U30" s="30"/>
      <c r="X30" s="12" t="s">
        <v>92</v>
      </c>
      <c r="Z30" s="12" t="s">
        <v>93</v>
      </c>
    </row>
    <row r="31" spans="1:38" ht="17.100000000000001" customHeight="1" thickBot="1">
      <c r="A31" s="8">
        <f t="shared" si="0"/>
        <v>30</v>
      </c>
      <c r="B31" s="80"/>
      <c r="C31" s="637" t="s">
        <v>94</v>
      </c>
      <c r="D31" s="637"/>
      <c r="E31" s="637"/>
      <c r="F31" s="637"/>
      <c r="G31" s="81" t="s">
        <v>16</v>
      </c>
      <c r="H31" s="627" t="s">
        <v>95</v>
      </c>
      <c r="I31" s="654"/>
      <c r="J31" s="82"/>
      <c r="K31" s="655" t="s">
        <v>96</v>
      </c>
      <c r="L31" s="655"/>
      <c r="M31" s="655"/>
      <c r="N31" s="655"/>
      <c r="O31" s="655"/>
      <c r="P31" s="79" t="s">
        <v>16</v>
      </c>
      <c r="Q31" s="656" t="s">
        <v>86</v>
      </c>
      <c r="R31" s="656"/>
      <c r="S31" s="656"/>
      <c r="T31" s="657"/>
      <c r="U31" s="30"/>
      <c r="X31" s="12" t="s">
        <v>14</v>
      </c>
      <c r="Z31" s="12" t="s">
        <v>14</v>
      </c>
    </row>
    <row r="32" spans="1:38" ht="17.100000000000001" customHeight="1">
      <c r="A32" s="8">
        <f t="shared" si="0"/>
        <v>31</v>
      </c>
      <c r="B32" s="27"/>
      <c r="C32" s="47" t="s">
        <v>97</v>
      </c>
      <c r="D32" s="47" t="s">
        <v>16</v>
      </c>
      <c r="E32" s="658"/>
      <c r="F32" s="658"/>
      <c r="G32" s="658"/>
      <c r="H32" s="658"/>
      <c r="I32" s="659"/>
      <c r="J32" s="531"/>
      <c r="K32" s="615" t="s">
        <v>93</v>
      </c>
      <c r="L32" s="615"/>
      <c r="M32" s="615"/>
      <c r="N32" s="615"/>
      <c r="O32" s="615"/>
      <c r="P32" s="79" t="s">
        <v>16</v>
      </c>
      <c r="Q32" s="660" t="s">
        <v>98</v>
      </c>
      <c r="R32" s="660"/>
      <c r="S32" s="660"/>
      <c r="T32" s="661"/>
      <c r="U32" s="30"/>
      <c r="X32" s="46" t="s">
        <v>99</v>
      </c>
      <c r="Z32" s="25" t="s">
        <v>98</v>
      </c>
    </row>
    <row r="33" spans="1:38" ht="17.100000000000001" customHeight="1">
      <c r="A33" s="8">
        <f t="shared" si="0"/>
        <v>32</v>
      </c>
      <c r="B33" s="529"/>
      <c r="C33" s="676" t="s">
        <v>100</v>
      </c>
      <c r="D33" s="676"/>
      <c r="E33" s="676"/>
      <c r="F33" s="676"/>
      <c r="G33" s="676"/>
      <c r="H33" s="676"/>
      <c r="I33" s="677"/>
      <c r="J33" s="82"/>
      <c r="K33" s="491" t="s">
        <v>101</v>
      </c>
      <c r="L33" s="491"/>
      <c r="M33" s="491"/>
      <c r="N33" s="491"/>
      <c r="O33" s="491"/>
      <c r="P33" s="84" t="s">
        <v>16</v>
      </c>
      <c r="Q33" s="85"/>
      <c r="R33" s="44"/>
      <c r="S33" s="86">
        <f>IF(S29="","",S29*1.1)</f>
        <v>2.2078705952593394</v>
      </c>
      <c r="T33" s="35" t="str">
        <f>IF($F$3=$O$72,Psi,IF($F$3=$O$73,Pus,""))</f>
        <v>kW</v>
      </c>
      <c r="U33" s="30"/>
      <c r="X33" s="46" t="s">
        <v>95</v>
      </c>
      <c r="Z33" s="46" t="s">
        <v>102</v>
      </c>
    </row>
    <row r="34" spans="1:38" ht="17.100000000000001" customHeight="1" thickBot="1">
      <c r="A34" s="8">
        <f>A33+1</f>
        <v>33</v>
      </c>
      <c r="B34" s="87"/>
      <c r="C34" s="678"/>
      <c r="D34" s="678"/>
      <c r="E34" s="678"/>
      <c r="F34" s="678"/>
      <c r="G34" s="678"/>
      <c r="H34" s="678"/>
      <c r="I34" s="679"/>
      <c r="J34" s="532"/>
      <c r="K34" s="680"/>
      <c r="L34" s="680"/>
      <c r="M34" s="680"/>
      <c r="N34" s="680"/>
      <c r="O34" s="680"/>
      <c r="P34" s="680"/>
      <c r="Q34" s="680"/>
      <c r="R34" s="680"/>
      <c r="S34" s="680"/>
      <c r="T34" s="681"/>
      <c r="U34" s="30"/>
      <c r="X34" s="31" t="s">
        <v>103</v>
      </c>
      <c r="Z34" s="31" t="s">
        <v>104</v>
      </c>
    </row>
    <row r="35" spans="1:38" ht="17.100000000000001" customHeight="1" thickBot="1">
      <c r="A35" s="8">
        <f t="shared" si="0"/>
        <v>34</v>
      </c>
      <c r="B35" s="88"/>
      <c r="C35" s="682" t="s">
        <v>105</v>
      </c>
      <c r="D35" s="682"/>
      <c r="E35" s="682"/>
      <c r="F35" s="682"/>
      <c r="G35" s="682"/>
      <c r="H35" s="682"/>
      <c r="I35" s="683"/>
      <c r="J35" s="684" t="s">
        <v>106</v>
      </c>
      <c r="K35" s="685"/>
      <c r="L35" s="685"/>
      <c r="M35" s="685"/>
      <c r="N35" s="685"/>
      <c r="O35" s="685"/>
      <c r="P35" s="685"/>
      <c r="Q35" s="685"/>
      <c r="R35" s="685"/>
      <c r="S35" s="686" t="s">
        <v>107</v>
      </c>
      <c r="T35" s="687"/>
      <c r="U35" s="89"/>
    </row>
    <row r="36" spans="1:38" ht="17.100000000000001" customHeight="1" thickBot="1">
      <c r="A36" s="8">
        <f t="shared" si="0"/>
        <v>35</v>
      </c>
      <c r="B36" s="90"/>
      <c r="C36" s="669" t="s">
        <v>108</v>
      </c>
      <c r="D36" s="612"/>
      <c r="E36" s="612"/>
      <c r="F36" s="612"/>
      <c r="G36" s="70" t="s">
        <v>16</v>
      </c>
      <c r="H36" s="91" t="s">
        <v>109</v>
      </c>
      <c r="I36" s="92" t="s">
        <v>110</v>
      </c>
      <c r="J36" s="93"/>
      <c r="K36" s="647" t="str">
        <f>IF(S35=Z38,"Supply pressure",IF(S35=Z37,"","."))</f>
        <v>.</v>
      </c>
      <c r="L36" s="670"/>
      <c r="M36" s="670"/>
      <c r="N36" s="670"/>
      <c r="O36" s="670"/>
      <c r="P36" s="670"/>
      <c r="Q36" s="670"/>
      <c r="R36" s="94"/>
      <c r="S36" s="95"/>
      <c r="T36" s="96" t="str">
        <f>IF(S35=Z38,IF($F$3=$O$72,Prsi,IF($F$3=$O$73,GPus,"")),IF(S35=Z37,"","."))</f>
        <v>.</v>
      </c>
      <c r="U36" s="30"/>
      <c r="X36" s="12" t="s">
        <v>111</v>
      </c>
      <c r="Z36" s="12" t="s">
        <v>112</v>
      </c>
    </row>
    <row r="37" spans="1:38" ht="17.100000000000001" customHeight="1" thickBot="1">
      <c r="A37" s="8">
        <f t="shared" si="0"/>
        <v>36</v>
      </c>
      <c r="B37" s="97"/>
      <c r="C37" s="637" t="s">
        <v>113</v>
      </c>
      <c r="D37" s="615"/>
      <c r="E37" s="615"/>
      <c r="F37" s="615"/>
      <c r="G37" s="494" t="s">
        <v>16</v>
      </c>
      <c r="H37" s="98" t="s">
        <v>109</v>
      </c>
      <c r="I37" s="35" t="str">
        <f>IF($F$3=$O$72,tsi,IF($F$3=$O$73,Tus,""))</f>
        <v>deg C</v>
      </c>
      <c r="J37" s="69"/>
      <c r="K37" s="671" t="str">
        <f>IF(S35=Z38,"Supply temperature",IF(S35=Z37,"","."))</f>
        <v>.</v>
      </c>
      <c r="L37" s="672"/>
      <c r="M37" s="672"/>
      <c r="N37" s="672"/>
      <c r="O37" s="672"/>
      <c r="P37" s="672"/>
      <c r="Q37" s="672"/>
      <c r="R37" s="84"/>
      <c r="S37" s="99"/>
      <c r="T37" s="100" t="str">
        <f>IF(S35=Z38,IF($F$3=$O$72,tsi,IF($F$3=$O$73,Tus,"")),IF(S35=Z37,"","."))</f>
        <v>.</v>
      </c>
      <c r="U37" s="30"/>
      <c r="X37" s="18" t="s">
        <v>14</v>
      </c>
      <c r="Z37" s="12" t="s">
        <v>14</v>
      </c>
    </row>
    <row r="38" spans="1:38" ht="17.100000000000001" customHeight="1" thickBot="1">
      <c r="A38" s="8">
        <f t="shared" si="0"/>
        <v>37</v>
      </c>
      <c r="B38" s="97"/>
      <c r="C38" s="637" t="s">
        <v>114</v>
      </c>
      <c r="D38" s="615"/>
      <c r="E38" s="615"/>
      <c r="F38" s="615"/>
      <c r="G38" s="494" t="s">
        <v>16</v>
      </c>
      <c r="H38" s="98" t="s">
        <v>109</v>
      </c>
      <c r="I38" s="35" t="str">
        <f>IF($F$3=$O$72,tsi,IF($F$3=$O$73,Tus,""))</f>
        <v>deg C</v>
      </c>
      <c r="J38" s="673" t="s">
        <v>115</v>
      </c>
      <c r="K38" s="674"/>
      <c r="L38" s="674"/>
      <c r="M38" s="674"/>
      <c r="N38" s="674"/>
      <c r="O38" s="674"/>
      <c r="P38" s="674"/>
      <c r="Q38" s="674"/>
      <c r="R38" s="674"/>
      <c r="S38" s="674"/>
      <c r="T38" s="675"/>
      <c r="U38" s="30"/>
      <c r="X38" s="25" t="s">
        <v>91</v>
      </c>
      <c r="Z38" s="25" t="s">
        <v>116</v>
      </c>
    </row>
    <row r="39" spans="1:38" ht="17.100000000000001" customHeight="1" thickBot="1">
      <c r="A39" s="8">
        <f t="shared" si="0"/>
        <v>38</v>
      </c>
      <c r="B39" s="97"/>
      <c r="C39" s="637" t="s">
        <v>117</v>
      </c>
      <c r="D39" s="615"/>
      <c r="E39" s="615"/>
      <c r="F39" s="615"/>
      <c r="G39" s="494" t="s">
        <v>16</v>
      </c>
      <c r="H39" s="98" t="s">
        <v>109</v>
      </c>
      <c r="I39" s="35" t="str">
        <f>IF($F$3=$O$72,Prsi,IF($F$3=$O$73,GPus,""))</f>
        <v>bara</v>
      </c>
      <c r="J39" s="93"/>
      <c r="K39" s="670" t="s">
        <v>118</v>
      </c>
      <c r="L39" s="670"/>
      <c r="M39" s="670"/>
      <c r="N39" s="670"/>
      <c r="O39" s="670"/>
      <c r="P39" s="670"/>
      <c r="Q39" s="670"/>
      <c r="R39" s="497" t="s">
        <v>16</v>
      </c>
      <c r="S39" s="101">
        <v>50</v>
      </c>
      <c r="T39" s="92" t="s">
        <v>119</v>
      </c>
      <c r="U39" s="30"/>
      <c r="X39" s="46" t="s">
        <v>120</v>
      </c>
      <c r="Z39" s="31" t="s">
        <v>107</v>
      </c>
    </row>
    <row r="40" spans="1:38" ht="17.100000000000001" customHeight="1" thickBot="1">
      <c r="A40" s="8">
        <f t="shared" si="0"/>
        <v>39</v>
      </c>
      <c r="B40" s="97"/>
      <c r="C40" s="637" t="s">
        <v>121</v>
      </c>
      <c r="D40" s="615"/>
      <c r="E40" s="615"/>
      <c r="F40" s="615"/>
      <c r="G40" s="494" t="s">
        <v>16</v>
      </c>
      <c r="H40" s="98" t="s">
        <v>109</v>
      </c>
      <c r="I40" s="35" t="str">
        <f>IF($F$3=$O$72,Prsi,IF($F$3=$O$73,GPus,""))</f>
        <v>bara</v>
      </c>
      <c r="J40" s="82"/>
      <c r="K40" s="487" t="s">
        <v>122</v>
      </c>
      <c r="L40" s="482"/>
      <c r="M40" s="487" t="s">
        <v>123</v>
      </c>
      <c r="N40" s="487" t="s">
        <v>16</v>
      </c>
      <c r="O40" s="102">
        <v>415</v>
      </c>
      <c r="P40" s="637" t="s">
        <v>124</v>
      </c>
      <c r="Q40" s="615"/>
      <c r="R40" s="494" t="s">
        <v>16</v>
      </c>
      <c r="S40" s="498" t="s">
        <v>109</v>
      </c>
      <c r="T40" s="103" t="s">
        <v>125</v>
      </c>
      <c r="U40" s="30"/>
      <c r="X40" s="46" t="s">
        <v>126</v>
      </c>
    </row>
    <row r="41" spans="1:38" ht="17.100000000000001" customHeight="1" thickBot="1">
      <c r="A41" s="8">
        <f t="shared" si="0"/>
        <v>40</v>
      </c>
      <c r="B41" s="90"/>
      <c r="C41" s="690" t="s">
        <v>127</v>
      </c>
      <c r="D41" s="691"/>
      <c r="E41" s="691"/>
      <c r="F41" s="691"/>
      <c r="G41" s="70"/>
      <c r="H41" s="91" t="s">
        <v>109</v>
      </c>
      <c r="I41" s="35" t="str">
        <f>IF($F$3=$O$72,FCsi,IF($F$3=$O$73,FCus,""))</f>
        <v>W/m2.K</v>
      </c>
      <c r="J41" s="69"/>
      <c r="K41" s="533" t="s">
        <v>128</v>
      </c>
      <c r="L41" s="534"/>
      <c r="M41" s="533" t="s">
        <v>123</v>
      </c>
      <c r="N41" s="533" t="s">
        <v>16</v>
      </c>
      <c r="O41" s="535"/>
      <c r="P41" s="692" t="s">
        <v>124</v>
      </c>
      <c r="Q41" s="693"/>
      <c r="R41" s="84" t="s">
        <v>16</v>
      </c>
      <c r="S41" s="99" t="s">
        <v>109</v>
      </c>
      <c r="T41" s="103" t="s">
        <v>125</v>
      </c>
      <c r="U41" s="30"/>
      <c r="X41" s="31" t="s">
        <v>129</v>
      </c>
      <c r="Z41" s="12" t="s">
        <v>130</v>
      </c>
    </row>
    <row r="42" spans="1:38" ht="17.100000000000001" customHeight="1" thickBot="1">
      <c r="A42" s="8">
        <f t="shared" si="0"/>
        <v>41</v>
      </c>
      <c r="B42" s="88"/>
      <c r="C42" s="104" t="s">
        <v>2</v>
      </c>
      <c r="D42" s="105"/>
      <c r="E42" s="105"/>
      <c r="F42" s="105"/>
      <c r="G42" s="105"/>
      <c r="H42" s="105"/>
      <c r="I42" s="105"/>
      <c r="J42" s="105"/>
      <c r="K42" s="105"/>
      <c r="L42" s="105"/>
      <c r="M42" s="105"/>
      <c r="N42" s="105"/>
      <c r="O42" s="105"/>
      <c r="P42" s="105"/>
      <c r="Q42" s="105"/>
      <c r="R42" s="105"/>
      <c r="S42" s="105"/>
      <c r="T42" s="106"/>
      <c r="U42" s="89"/>
      <c r="Z42" s="12" t="s">
        <v>14</v>
      </c>
    </row>
    <row r="43" spans="1:38" s="73" customFormat="1" ht="17.100000000000001" customHeight="1" thickBot="1">
      <c r="A43" s="8">
        <f t="shared" si="0"/>
        <v>42</v>
      </c>
      <c r="B43" s="107"/>
      <c r="C43" s="670" t="s">
        <v>131</v>
      </c>
      <c r="D43" s="670"/>
      <c r="E43" s="670"/>
      <c r="F43" s="670"/>
      <c r="G43" s="670"/>
      <c r="H43" s="670"/>
      <c r="I43" s="670"/>
      <c r="J43" s="670"/>
      <c r="K43" s="670"/>
      <c r="L43" s="670"/>
      <c r="M43" s="670"/>
      <c r="N43" s="670"/>
      <c r="O43" s="670"/>
      <c r="P43" s="670"/>
      <c r="Q43" s="670"/>
      <c r="R43" s="108" t="s">
        <v>16</v>
      </c>
      <c r="S43" s="537"/>
      <c r="T43" s="35" t="str">
        <f>IF($F$3=$O$72,Prsi,IF($F$3=$O$73,GPus,""))</f>
        <v>bara</v>
      </c>
      <c r="U43" s="89"/>
      <c r="V43" s="6"/>
      <c r="W43" s="6"/>
      <c r="X43" s="12" t="s">
        <v>132</v>
      </c>
      <c r="Y43" s="6"/>
      <c r="Z43" s="109">
        <v>50</v>
      </c>
      <c r="AA43" s="6"/>
      <c r="AB43" s="6"/>
      <c r="AC43" s="6"/>
      <c r="AD43" s="6"/>
      <c r="AE43" s="6"/>
      <c r="AF43" s="6"/>
      <c r="AG43" s="6"/>
      <c r="AH43" s="6"/>
      <c r="AI43" s="6"/>
      <c r="AJ43" s="6"/>
      <c r="AK43" s="6"/>
      <c r="AL43" s="6"/>
    </row>
    <row r="44" spans="1:38" ht="17.100000000000001" customHeight="1" thickBot="1">
      <c r="A44" s="8">
        <f t="shared" si="0"/>
        <v>43</v>
      </c>
      <c r="B44" s="110"/>
      <c r="C44" s="615" t="s">
        <v>133</v>
      </c>
      <c r="D44" s="615"/>
      <c r="E44" s="615"/>
      <c r="F44" s="615"/>
      <c r="G44" s="615"/>
      <c r="H44" s="615"/>
      <c r="I44" s="615"/>
      <c r="J44" s="615"/>
      <c r="K44" s="615"/>
      <c r="L44" s="615"/>
      <c r="M44" s="615"/>
      <c r="N44" s="615"/>
      <c r="O44" s="615"/>
      <c r="P44" s="615"/>
      <c r="Q44" s="615"/>
      <c r="R44" s="493" t="s">
        <v>16</v>
      </c>
      <c r="S44" s="537"/>
      <c r="T44" s="35" t="str">
        <f>IF($F$3=$O$72,Prsi,IF($F$3=$O$73,GPus,""))</f>
        <v>bara</v>
      </c>
      <c r="U44" s="30"/>
      <c r="X44" s="12" t="s">
        <v>14</v>
      </c>
      <c r="Z44" s="111">
        <v>60</v>
      </c>
    </row>
    <row r="45" spans="1:38" ht="17.100000000000001" customHeight="1" thickBot="1">
      <c r="A45" s="8">
        <f t="shared" si="0"/>
        <v>44</v>
      </c>
      <c r="B45" s="107"/>
      <c r="C45" s="615"/>
      <c r="D45" s="615"/>
      <c r="E45" s="615"/>
      <c r="F45" s="615"/>
      <c r="G45" s="615"/>
      <c r="H45" s="615"/>
      <c r="I45" s="615"/>
      <c r="J45" s="615"/>
      <c r="K45" s="615"/>
      <c r="L45" s="615"/>
      <c r="M45" s="615"/>
      <c r="N45" s="615"/>
      <c r="O45" s="615"/>
      <c r="P45" s="615"/>
      <c r="Q45" s="615"/>
      <c r="R45" s="108"/>
      <c r="S45" s="487"/>
      <c r="T45" s="103"/>
      <c r="U45" s="30"/>
      <c r="X45" s="25" t="s">
        <v>134</v>
      </c>
    </row>
    <row r="46" spans="1:38" ht="15" customHeight="1" thickBot="1">
      <c r="A46" s="8">
        <f t="shared" si="0"/>
        <v>45</v>
      </c>
      <c r="B46" s="107"/>
      <c r="C46" s="615"/>
      <c r="D46" s="615"/>
      <c r="E46" s="615"/>
      <c r="F46" s="615"/>
      <c r="G46" s="615"/>
      <c r="H46" s="615"/>
      <c r="I46" s="615"/>
      <c r="J46" s="615"/>
      <c r="K46" s="615"/>
      <c r="L46" s="615"/>
      <c r="M46" s="615"/>
      <c r="N46" s="615"/>
      <c r="O46" s="615"/>
      <c r="P46" s="615"/>
      <c r="Q46" s="615"/>
      <c r="R46" s="493"/>
      <c r="S46" s="487"/>
      <c r="T46" s="112"/>
      <c r="U46" s="30"/>
      <c r="X46" s="46" t="s">
        <v>135</v>
      </c>
      <c r="Z46" s="36" t="s">
        <v>136</v>
      </c>
    </row>
    <row r="47" spans="1:38" ht="15" customHeight="1" thickBot="1">
      <c r="A47" s="8">
        <f t="shared" si="0"/>
        <v>46</v>
      </c>
      <c r="B47" s="107"/>
      <c r="C47" s="637"/>
      <c r="D47" s="637"/>
      <c r="E47" s="637"/>
      <c r="F47" s="637"/>
      <c r="G47" s="637"/>
      <c r="H47" s="637"/>
      <c r="I47" s="637"/>
      <c r="J47" s="637"/>
      <c r="K47" s="637"/>
      <c r="L47" s="637"/>
      <c r="M47" s="637"/>
      <c r="N47" s="487"/>
      <c r="O47" s="688"/>
      <c r="P47" s="688"/>
      <c r="Q47" s="688"/>
      <c r="R47" s="688"/>
      <c r="S47" s="688"/>
      <c r="T47" s="689"/>
      <c r="U47" s="30"/>
      <c r="X47" s="46" t="s">
        <v>137</v>
      </c>
      <c r="Z47" s="38" t="s">
        <v>14</v>
      </c>
    </row>
    <row r="48" spans="1:38" ht="15" customHeight="1">
      <c r="A48" s="8">
        <f t="shared" si="0"/>
        <v>47</v>
      </c>
      <c r="B48" s="107"/>
      <c r="C48" s="637"/>
      <c r="D48" s="637"/>
      <c r="E48" s="637"/>
      <c r="F48" s="637"/>
      <c r="G48" s="637"/>
      <c r="H48" s="637"/>
      <c r="I48" s="637"/>
      <c r="J48" s="637"/>
      <c r="K48" s="637"/>
      <c r="L48" s="637"/>
      <c r="M48" s="637"/>
      <c r="N48" s="637"/>
      <c r="O48" s="637"/>
      <c r="P48" s="637"/>
      <c r="Q48" s="637"/>
      <c r="R48" s="637"/>
      <c r="S48" s="637"/>
      <c r="T48" s="698"/>
      <c r="U48" s="30"/>
      <c r="X48" s="46" t="s">
        <v>138</v>
      </c>
      <c r="Z48" s="39" t="s">
        <v>139</v>
      </c>
    </row>
    <row r="49" spans="1:38" ht="15" customHeight="1" thickBot="1">
      <c r="A49" s="8">
        <f t="shared" si="0"/>
        <v>48</v>
      </c>
      <c r="B49" s="107"/>
      <c r="C49" s="637"/>
      <c r="D49" s="637"/>
      <c r="E49" s="637"/>
      <c r="F49" s="637"/>
      <c r="G49" s="637"/>
      <c r="H49" s="637"/>
      <c r="I49" s="637"/>
      <c r="J49" s="637"/>
      <c r="K49" s="637"/>
      <c r="L49" s="637"/>
      <c r="M49" s="637"/>
      <c r="N49" s="637"/>
      <c r="O49" s="637"/>
      <c r="P49" s="637"/>
      <c r="Q49" s="637"/>
      <c r="R49" s="637"/>
      <c r="S49" s="637"/>
      <c r="T49" s="492"/>
      <c r="U49" s="30"/>
      <c r="X49" s="46" t="s">
        <v>140</v>
      </c>
      <c r="Z49" s="41" t="s">
        <v>35</v>
      </c>
    </row>
    <row r="50" spans="1:38" ht="15.75" customHeight="1" thickBot="1">
      <c r="A50" s="8">
        <f t="shared" si="0"/>
        <v>49</v>
      </c>
      <c r="B50" s="107" t="s">
        <v>466</v>
      </c>
      <c r="C50" s="636"/>
      <c r="D50" s="636"/>
      <c r="E50" s="636"/>
      <c r="F50" s="636"/>
      <c r="G50" s="636"/>
      <c r="H50" s="636"/>
      <c r="I50" s="636"/>
      <c r="J50" s="636"/>
      <c r="K50" s="636"/>
      <c r="L50" s="636"/>
      <c r="M50" s="636"/>
      <c r="N50" s="636"/>
      <c r="O50" s="636"/>
      <c r="P50" s="636"/>
      <c r="Q50" s="636"/>
      <c r="R50" s="699"/>
      <c r="S50" s="699"/>
      <c r="T50" s="113"/>
      <c r="U50" s="30"/>
      <c r="X50" s="31" t="s">
        <v>141</v>
      </c>
    </row>
    <row r="51" spans="1:38" ht="15" customHeight="1">
      <c r="A51" s="8">
        <f t="shared" si="0"/>
        <v>50</v>
      </c>
      <c r="B51" s="107"/>
      <c r="C51" s="694"/>
      <c r="D51" s="694"/>
      <c r="E51" s="694"/>
      <c r="F51" s="694"/>
      <c r="G51" s="694"/>
      <c r="H51" s="694"/>
      <c r="I51" s="694"/>
      <c r="J51" s="694"/>
      <c r="K51" s="694"/>
      <c r="L51" s="694"/>
      <c r="M51" s="694"/>
      <c r="N51" s="694"/>
      <c r="O51" s="694"/>
      <c r="P51" s="694"/>
      <c r="Q51" s="694"/>
      <c r="R51" s="694"/>
      <c r="S51" s="694"/>
      <c r="T51" s="114"/>
      <c r="U51" s="30"/>
      <c r="X51" s="115" t="s">
        <v>27</v>
      </c>
    </row>
    <row r="52" spans="1:38" ht="15" customHeight="1">
      <c r="A52" s="8">
        <f t="shared" si="0"/>
        <v>51</v>
      </c>
      <c r="B52" s="107"/>
      <c r="C52" s="694"/>
      <c r="D52" s="694"/>
      <c r="E52" s="694"/>
      <c r="F52" s="694"/>
      <c r="G52" s="694"/>
      <c r="H52" s="694"/>
      <c r="I52" s="694"/>
      <c r="J52" s="694"/>
      <c r="K52" s="694"/>
      <c r="L52" s="694"/>
      <c r="M52" s="694"/>
      <c r="N52" s="694"/>
      <c r="O52" s="694"/>
      <c r="P52" s="694"/>
      <c r="Q52" s="694"/>
      <c r="R52" s="694"/>
      <c r="S52" s="694"/>
      <c r="T52" s="114"/>
      <c r="U52" s="30"/>
      <c r="X52" s="116" t="s">
        <v>142</v>
      </c>
    </row>
    <row r="53" spans="1:38" ht="15" customHeight="1">
      <c r="A53" s="8">
        <f t="shared" si="0"/>
        <v>52</v>
      </c>
      <c r="B53" s="107"/>
      <c r="C53" s="694"/>
      <c r="D53" s="694"/>
      <c r="E53" s="694"/>
      <c r="F53" s="694"/>
      <c r="G53" s="694"/>
      <c r="H53" s="694"/>
      <c r="I53" s="694"/>
      <c r="J53" s="694"/>
      <c r="K53" s="694"/>
      <c r="L53" s="694"/>
      <c r="M53" s="694"/>
      <c r="N53" s="694"/>
      <c r="O53" s="694"/>
      <c r="P53" s="694"/>
      <c r="Q53" s="694"/>
      <c r="R53" s="694"/>
      <c r="S53" s="694"/>
      <c r="T53" s="114"/>
      <c r="U53" s="30"/>
      <c r="X53" s="115" t="s">
        <v>40</v>
      </c>
    </row>
    <row r="54" spans="1:38" ht="15" customHeight="1">
      <c r="A54" s="8">
        <f t="shared" si="0"/>
        <v>53</v>
      </c>
      <c r="B54" s="107"/>
      <c r="C54" s="694"/>
      <c r="D54" s="694"/>
      <c r="E54" s="694"/>
      <c r="F54" s="694"/>
      <c r="G54" s="694"/>
      <c r="H54" s="694"/>
      <c r="I54" s="694"/>
      <c r="J54" s="694"/>
      <c r="K54" s="694"/>
      <c r="L54" s="694"/>
      <c r="M54" s="694"/>
      <c r="N54" s="694"/>
      <c r="O54" s="694"/>
      <c r="P54" s="694"/>
      <c r="Q54" s="694"/>
      <c r="R54" s="694"/>
      <c r="S54" s="694"/>
      <c r="T54" s="114"/>
      <c r="U54" s="30"/>
      <c r="X54" s="117" t="s">
        <v>143</v>
      </c>
    </row>
    <row r="55" spans="1:38" ht="15" customHeight="1">
      <c r="A55" s="8">
        <f t="shared" si="0"/>
        <v>54</v>
      </c>
      <c r="B55" s="107"/>
      <c r="C55" s="695" t="s">
        <v>144</v>
      </c>
      <c r="D55" s="695"/>
      <c r="E55" s="695"/>
      <c r="F55" s="695"/>
      <c r="G55" s="695"/>
      <c r="H55" s="695"/>
      <c r="I55" s="695"/>
      <c r="J55" s="695"/>
      <c r="K55" s="695"/>
      <c r="L55" s="695"/>
      <c r="M55" s="695"/>
      <c r="N55" s="695"/>
      <c r="O55" s="695"/>
      <c r="P55" s="695"/>
      <c r="Q55" s="695"/>
      <c r="R55" s="695"/>
      <c r="S55" s="695"/>
      <c r="T55" s="114"/>
      <c r="U55" s="30"/>
    </row>
    <row r="56" spans="1:38" ht="15" customHeight="1">
      <c r="A56" s="8">
        <f t="shared" si="0"/>
        <v>55</v>
      </c>
      <c r="B56" s="107"/>
      <c r="C56" s="695" t="s">
        <v>145</v>
      </c>
      <c r="D56" s="695"/>
      <c r="E56" s="695"/>
      <c r="F56" s="695"/>
      <c r="G56" s="695"/>
      <c r="H56" s="695"/>
      <c r="I56" s="695"/>
      <c r="J56" s="695"/>
      <c r="K56" s="695"/>
      <c r="L56" s="695"/>
      <c r="M56" s="695"/>
      <c r="N56" s="695"/>
      <c r="O56" s="695"/>
      <c r="P56" s="695"/>
      <c r="Q56" s="695"/>
      <c r="R56" s="695"/>
      <c r="S56" s="695"/>
      <c r="T56" s="118"/>
      <c r="U56" s="30"/>
    </row>
    <row r="57" spans="1:38" s="119" customFormat="1" ht="15" customHeight="1">
      <c r="A57" s="8">
        <f t="shared" si="0"/>
        <v>56</v>
      </c>
      <c r="B57" s="107"/>
      <c r="C57" s="695" t="s">
        <v>146</v>
      </c>
      <c r="D57" s="695"/>
      <c r="E57" s="695"/>
      <c r="F57" s="695"/>
      <c r="G57" s="695"/>
      <c r="H57" s="695"/>
      <c r="I57" s="695"/>
      <c r="J57" s="695"/>
      <c r="K57" s="695"/>
      <c r="L57" s="695"/>
      <c r="M57" s="695"/>
      <c r="N57" s="695"/>
      <c r="O57" s="695"/>
      <c r="P57" s="695"/>
      <c r="Q57" s="695"/>
      <c r="R57" s="695"/>
      <c r="S57" s="695"/>
      <c r="T57" s="118"/>
      <c r="U57" s="30"/>
      <c r="V57" s="6"/>
      <c r="W57" s="6"/>
      <c r="X57" s="6"/>
      <c r="Y57" s="6"/>
      <c r="Z57" s="6"/>
      <c r="AA57" s="6"/>
      <c r="AB57" s="6"/>
      <c r="AC57" s="6"/>
      <c r="AD57" s="6"/>
      <c r="AE57" s="6"/>
      <c r="AF57" s="6"/>
      <c r="AG57" s="6"/>
      <c r="AH57" s="6"/>
      <c r="AI57" s="6"/>
      <c r="AJ57" s="6"/>
      <c r="AK57" s="6"/>
      <c r="AL57" s="6"/>
    </row>
    <row r="58" spans="1:38" ht="15" customHeight="1" thickBot="1">
      <c r="A58" s="8">
        <f t="shared" si="0"/>
        <v>57</v>
      </c>
      <c r="B58" s="120"/>
      <c r="C58" s="696"/>
      <c r="D58" s="696"/>
      <c r="E58" s="696"/>
      <c r="F58" s="696"/>
      <c r="G58" s="696"/>
      <c r="H58" s="696"/>
      <c r="I58" s="696"/>
      <c r="J58" s="696"/>
      <c r="K58" s="696"/>
      <c r="L58" s="696"/>
      <c r="M58" s="696"/>
      <c r="N58" s="696"/>
      <c r="O58" s="696"/>
      <c r="P58" s="696"/>
      <c r="Q58" s="696"/>
      <c r="R58" s="696"/>
      <c r="S58" s="696"/>
      <c r="T58" s="697"/>
      <c r="U58" s="30"/>
    </row>
    <row r="59" spans="1:38" ht="15" customHeight="1">
      <c r="A59" s="8">
        <f t="shared" si="0"/>
        <v>58</v>
      </c>
      <c r="B59" s="121"/>
      <c r="C59" s="122" t="s">
        <v>147</v>
      </c>
      <c r="D59" s="123"/>
      <c r="E59" s="714" t="s">
        <v>148</v>
      </c>
      <c r="F59" s="716" t="str">
        <f>C2</f>
        <v>OIL WATER SEPARATOR PUMP</v>
      </c>
      <c r="G59" s="717"/>
      <c r="H59" s="717"/>
      <c r="I59" s="717"/>
      <c r="J59" s="717"/>
      <c r="K59" s="718"/>
      <c r="L59" s="124" t="s">
        <v>1</v>
      </c>
      <c r="M59" s="722" t="s">
        <v>447</v>
      </c>
      <c r="N59" s="723"/>
      <c r="O59" s="526" t="s">
        <v>439</v>
      </c>
      <c r="P59" s="724" t="s">
        <v>451</v>
      </c>
      <c r="Q59" s="725"/>
      <c r="R59" s="726" t="s">
        <v>455</v>
      </c>
      <c r="S59" s="723"/>
      <c r="T59" s="125"/>
      <c r="U59" s="30"/>
    </row>
    <row r="60" spans="1:38" ht="15" customHeight="1" thickBot="1">
      <c r="A60" s="8">
        <f t="shared" si="0"/>
        <v>59</v>
      </c>
      <c r="B60" s="27"/>
      <c r="C60" s="126"/>
      <c r="D60" s="127"/>
      <c r="E60" s="715"/>
      <c r="F60" s="719"/>
      <c r="G60" s="720"/>
      <c r="H60" s="720"/>
      <c r="I60" s="720"/>
      <c r="J60" s="720"/>
      <c r="K60" s="721"/>
      <c r="L60" s="727" t="s">
        <v>149</v>
      </c>
      <c r="M60" s="728" t="s">
        <v>441</v>
      </c>
      <c r="N60" s="729"/>
      <c r="O60" s="732" t="s">
        <v>440</v>
      </c>
      <c r="P60" s="734" t="s">
        <v>452</v>
      </c>
      <c r="Q60" s="735"/>
      <c r="R60" s="728" t="s">
        <v>456</v>
      </c>
      <c r="S60" s="729"/>
      <c r="T60" s="700"/>
      <c r="U60" s="30"/>
    </row>
    <row r="61" spans="1:38" ht="15" customHeight="1">
      <c r="A61" s="8">
        <f t="shared" si="0"/>
        <v>60</v>
      </c>
      <c r="B61" s="90"/>
      <c r="C61" s="122" t="s">
        <v>150</v>
      </c>
      <c r="D61" s="128"/>
      <c r="E61" s="702" t="s">
        <v>151</v>
      </c>
      <c r="F61" s="704" t="s">
        <v>450</v>
      </c>
      <c r="G61" s="705"/>
      <c r="H61" s="705"/>
      <c r="I61" s="705"/>
      <c r="J61" s="705"/>
      <c r="K61" s="706"/>
      <c r="L61" s="727"/>
      <c r="M61" s="730"/>
      <c r="N61" s="731"/>
      <c r="O61" s="733"/>
      <c r="P61" s="730"/>
      <c r="Q61" s="731"/>
      <c r="R61" s="730"/>
      <c r="S61" s="731"/>
      <c r="T61" s="701"/>
      <c r="U61" s="30"/>
    </row>
    <row r="62" spans="1:38" ht="15" customHeight="1" thickBot="1">
      <c r="A62" s="8">
        <f t="shared" si="0"/>
        <v>61</v>
      </c>
      <c r="B62" s="27"/>
      <c r="C62" s="126"/>
      <c r="D62" s="127"/>
      <c r="E62" s="703"/>
      <c r="F62" s="707"/>
      <c r="G62" s="708"/>
      <c r="H62" s="708"/>
      <c r="I62" s="708"/>
      <c r="J62" s="708"/>
      <c r="K62" s="709"/>
      <c r="L62" s="129" t="s">
        <v>0</v>
      </c>
      <c r="M62" s="710"/>
      <c r="N62" s="711"/>
      <c r="O62" s="130"/>
      <c r="P62" s="712"/>
      <c r="Q62" s="713"/>
      <c r="R62" s="712"/>
      <c r="S62" s="713"/>
      <c r="T62" s="131"/>
      <c r="U62" s="30"/>
    </row>
    <row r="63" spans="1:38" ht="15" customHeight="1">
      <c r="A63" s="8">
        <f t="shared" si="0"/>
        <v>62</v>
      </c>
      <c r="B63" s="90"/>
      <c r="C63" s="122" t="s">
        <v>152</v>
      </c>
      <c r="D63" s="128"/>
      <c r="E63" s="741" t="s">
        <v>153</v>
      </c>
      <c r="F63" s="704" t="s">
        <v>438</v>
      </c>
      <c r="G63" s="705"/>
      <c r="H63" s="705"/>
      <c r="I63" s="705"/>
      <c r="J63" s="705"/>
      <c r="K63" s="706"/>
      <c r="L63" s="132" t="s">
        <v>154</v>
      </c>
      <c r="M63" s="745"/>
      <c r="N63" s="746"/>
      <c r="O63" s="133"/>
      <c r="P63" s="747"/>
      <c r="Q63" s="748"/>
      <c r="R63" s="745"/>
      <c r="S63" s="746"/>
      <c r="T63" s="134"/>
      <c r="U63" s="30"/>
    </row>
    <row r="64" spans="1:38" ht="15" customHeight="1">
      <c r="A64" s="8">
        <f t="shared" si="0"/>
        <v>63</v>
      </c>
      <c r="B64" s="27"/>
      <c r="C64" s="126"/>
      <c r="D64" s="135"/>
      <c r="E64" s="715"/>
      <c r="F64" s="742"/>
      <c r="G64" s="743"/>
      <c r="H64" s="743"/>
      <c r="I64" s="743"/>
      <c r="J64" s="743"/>
      <c r="K64" s="744"/>
      <c r="L64" s="136"/>
      <c r="M64" s="137"/>
      <c r="N64" s="137"/>
      <c r="O64" s="137"/>
      <c r="P64" s="137"/>
      <c r="Q64" s="137"/>
      <c r="R64" s="137"/>
      <c r="S64" s="137"/>
      <c r="T64" s="138"/>
      <c r="U64" s="30"/>
    </row>
    <row r="65" spans="1:26" ht="27.75" customHeight="1">
      <c r="A65" s="8">
        <f t="shared" si="0"/>
        <v>64</v>
      </c>
      <c r="B65" s="97"/>
      <c r="C65" s="139" t="s">
        <v>155</v>
      </c>
      <c r="D65" s="140"/>
      <c r="E65" s="749" t="s">
        <v>467</v>
      </c>
      <c r="F65" s="749"/>
      <c r="G65" s="749"/>
      <c r="H65" s="749"/>
      <c r="I65" s="749"/>
      <c r="J65" s="749"/>
      <c r="K65" s="749"/>
      <c r="L65" s="750" t="s">
        <v>156</v>
      </c>
      <c r="M65" s="751"/>
      <c r="N65" s="44"/>
      <c r="O65" s="752" t="str">
        <f>IF(D2=0,"",D2)</f>
        <v>PBE -830</v>
      </c>
      <c r="P65" s="752"/>
      <c r="Q65" s="752"/>
      <c r="R65" s="753"/>
      <c r="S65" s="754"/>
      <c r="T65" s="141"/>
      <c r="U65" s="30"/>
    </row>
    <row r="66" spans="1:26" ht="17.100000000000001" customHeight="1" thickBot="1">
      <c r="A66" s="8">
        <f t="shared" ref="A66:A92" si="1">A65+1</f>
        <v>65</v>
      </c>
      <c r="B66" s="58"/>
      <c r="C66" s="142" t="s">
        <v>157</v>
      </c>
      <c r="D66" s="463"/>
      <c r="E66" s="755" t="str">
        <f>F63</f>
        <v>NIGERIAN PETROLEUM DEVELOPMENT COMPANY LIMITED (NPDC)</v>
      </c>
      <c r="F66" s="755"/>
      <c r="G66" s="755"/>
      <c r="H66" s="755"/>
      <c r="I66" s="755"/>
      <c r="J66" s="755"/>
      <c r="K66" s="755"/>
      <c r="L66" s="736" t="s">
        <v>158</v>
      </c>
      <c r="M66" s="737"/>
      <c r="N66" s="143"/>
      <c r="O66" s="738" t="s">
        <v>159</v>
      </c>
      <c r="P66" s="738"/>
      <c r="Q66" s="738"/>
      <c r="R66" s="739"/>
      <c r="S66" s="740"/>
      <c r="T66" s="280"/>
      <c r="U66" s="30"/>
    </row>
    <row r="67" spans="1:26" s="26" customFormat="1" ht="15" customHeight="1" thickBot="1">
      <c r="A67" s="8">
        <f t="shared" si="1"/>
        <v>66</v>
      </c>
      <c r="B67" s="87"/>
      <c r="C67" s="146"/>
      <c r="D67" s="144"/>
      <c r="E67" s="756"/>
      <c r="F67" s="756"/>
      <c r="G67" s="756"/>
      <c r="H67" s="756"/>
      <c r="I67" s="756"/>
      <c r="J67" s="756"/>
      <c r="K67" s="756"/>
      <c r="L67" s="145" t="s">
        <v>160</v>
      </c>
      <c r="M67" s="146"/>
      <c r="N67" s="146"/>
      <c r="O67" s="496"/>
      <c r="P67" s="146"/>
      <c r="Q67" s="146"/>
      <c r="R67" s="147"/>
      <c r="S67" s="147"/>
      <c r="T67" s="280"/>
      <c r="U67" s="148"/>
      <c r="X67" s="6"/>
      <c r="Z67" s="6"/>
    </row>
    <row r="68" spans="1:26" s="26" customFormat="1" ht="15" customHeight="1">
      <c r="A68" s="8">
        <f t="shared" si="1"/>
        <v>67</v>
      </c>
      <c r="B68" s="150"/>
      <c r="C68" s="151"/>
      <c r="D68" s="151"/>
      <c r="E68" s="151"/>
      <c r="F68" s="152"/>
      <c r="G68" s="152"/>
      <c r="H68" s="152"/>
      <c r="I68" s="152"/>
      <c r="J68" s="153"/>
      <c r="K68" s="153"/>
      <c r="L68" s="153"/>
      <c r="M68" s="153"/>
      <c r="N68" s="153"/>
      <c r="O68" s="153"/>
      <c r="P68" s="153"/>
      <c r="Q68" s="153"/>
      <c r="R68" s="153"/>
      <c r="S68" s="153"/>
      <c r="T68" s="153"/>
      <c r="U68" s="154"/>
      <c r="X68" s="6"/>
    </row>
    <row r="69" spans="1:26" s="26" customFormat="1" ht="15" customHeight="1">
      <c r="A69" s="8">
        <f t="shared" si="1"/>
        <v>68</v>
      </c>
      <c r="B69" s="155"/>
      <c r="C69" s="156"/>
      <c r="D69" s="157"/>
      <c r="E69" s="157"/>
      <c r="F69" s="158"/>
      <c r="G69" s="157"/>
      <c r="H69" s="159"/>
      <c r="I69" s="160"/>
      <c r="J69" s="161"/>
      <c r="K69" s="162"/>
      <c r="L69" s="163"/>
      <c r="M69" s="163"/>
      <c r="N69" s="163"/>
      <c r="O69" s="163"/>
      <c r="P69" s="153"/>
      <c r="Q69" s="153"/>
      <c r="R69" s="153"/>
      <c r="S69" s="153"/>
      <c r="T69" s="153"/>
      <c r="U69" s="154"/>
    </row>
    <row r="70" spans="1:26" s="26" customFormat="1" ht="15" customHeight="1" thickBot="1">
      <c r="A70" s="8">
        <f t="shared" si="1"/>
        <v>69</v>
      </c>
      <c r="B70" s="164"/>
      <c r="C70" s="152"/>
      <c r="D70" s="152"/>
      <c r="E70" s="152"/>
      <c r="F70" s="152"/>
      <c r="G70" s="152"/>
      <c r="H70" s="152"/>
      <c r="I70" s="152"/>
      <c r="J70" s="163"/>
      <c r="K70" s="162"/>
      <c r="L70" s="152"/>
      <c r="M70" s="163"/>
      <c r="N70" s="163"/>
      <c r="O70" s="163"/>
      <c r="P70" s="153"/>
      <c r="Q70" s="153"/>
      <c r="R70" s="153"/>
      <c r="S70" s="153"/>
      <c r="T70" s="153"/>
      <c r="U70" s="154"/>
    </row>
    <row r="71" spans="1:26" s="26" customFormat="1" ht="15" customHeight="1">
      <c r="A71" s="8">
        <f t="shared" si="1"/>
        <v>70</v>
      </c>
      <c r="B71" s="165"/>
      <c r="C71" s="166" t="s">
        <v>161</v>
      </c>
      <c r="D71" s="167"/>
      <c r="E71" s="168" t="s">
        <v>162</v>
      </c>
      <c r="F71" s="169"/>
      <c r="G71" s="168"/>
      <c r="H71" s="170" t="s">
        <v>163</v>
      </c>
      <c r="I71" s="171"/>
      <c r="J71" s="172"/>
      <c r="K71" s="173"/>
      <c r="L71" s="172"/>
      <c r="M71" s="174"/>
      <c r="N71" s="168"/>
      <c r="O71" s="168" t="s">
        <v>164</v>
      </c>
      <c r="P71" s="168"/>
      <c r="Q71" s="170"/>
      <c r="R71" s="172"/>
      <c r="S71" s="172"/>
      <c r="T71" s="172"/>
      <c r="U71" s="154"/>
    </row>
    <row r="72" spans="1:26" s="26" customFormat="1" ht="15" customHeight="1">
      <c r="A72" s="8">
        <f t="shared" si="1"/>
        <v>71</v>
      </c>
      <c r="B72" s="165"/>
      <c r="C72" s="175" t="s">
        <v>165</v>
      </c>
      <c r="D72" s="70"/>
      <c r="E72" s="172" t="s">
        <v>166</v>
      </c>
      <c r="F72" s="172"/>
      <c r="G72" s="172"/>
      <c r="H72" s="176" t="s">
        <v>167</v>
      </c>
      <c r="I72" s="177"/>
      <c r="J72" s="172"/>
      <c r="K72" s="177"/>
      <c r="L72" s="172"/>
      <c r="M72" s="178"/>
      <c r="N72" s="172"/>
      <c r="O72" s="179" t="s">
        <v>13</v>
      </c>
      <c r="P72" s="179"/>
      <c r="Q72" s="176"/>
      <c r="R72" s="172"/>
      <c r="S72" s="172"/>
      <c r="T72" s="172"/>
      <c r="U72" s="154"/>
    </row>
    <row r="73" spans="1:26" s="185" customFormat="1" ht="15" customHeight="1" thickBot="1">
      <c r="A73" s="8">
        <f t="shared" si="1"/>
        <v>72</v>
      </c>
      <c r="B73" s="165"/>
      <c r="C73" s="180" t="s">
        <v>168</v>
      </c>
      <c r="D73" s="70"/>
      <c r="E73" s="177" t="s">
        <v>169</v>
      </c>
      <c r="F73" s="177"/>
      <c r="G73" s="177"/>
      <c r="H73" s="181" t="s">
        <v>170</v>
      </c>
      <c r="I73" s="171"/>
      <c r="J73" s="177"/>
      <c r="K73" s="173"/>
      <c r="L73" s="177"/>
      <c r="M73" s="182"/>
      <c r="N73" s="282"/>
      <c r="O73" s="283" t="s">
        <v>171</v>
      </c>
      <c r="P73" s="283"/>
      <c r="Q73" s="184"/>
      <c r="R73" s="177"/>
      <c r="S73" s="177"/>
      <c r="T73" s="172"/>
      <c r="U73" s="154"/>
    </row>
    <row r="74" spans="1:26" s="26" customFormat="1" ht="15" customHeight="1">
      <c r="A74" s="8">
        <f t="shared" si="1"/>
        <v>73</v>
      </c>
      <c r="B74" s="165"/>
      <c r="C74" s="180" t="s">
        <v>172</v>
      </c>
      <c r="D74" s="70"/>
      <c r="E74" s="173" t="s">
        <v>173</v>
      </c>
      <c r="F74" s="177"/>
      <c r="G74" s="177"/>
      <c r="H74" s="186" t="s">
        <v>174</v>
      </c>
      <c r="I74" s="187"/>
      <c r="J74" s="188"/>
      <c r="K74" s="188"/>
      <c r="L74" s="187"/>
      <c r="M74" s="172"/>
      <c r="N74" s="172"/>
      <c r="O74" s="179"/>
      <c r="P74" s="179"/>
      <c r="Q74" s="172"/>
      <c r="R74" s="172"/>
      <c r="S74" s="172"/>
      <c r="T74" s="172"/>
      <c r="U74" s="154"/>
    </row>
    <row r="75" spans="1:26" s="26" customFormat="1" ht="15" customHeight="1">
      <c r="A75" s="8">
        <f t="shared" si="1"/>
        <v>74</v>
      </c>
      <c r="B75" s="165"/>
      <c r="C75" s="175" t="s">
        <v>175</v>
      </c>
      <c r="D75" s="189"/>
      <c r="E75" s="190" t="s">
        <v>176</v>
      </c>
      <c r="F75" s="191"/>
      <c r="G75" s="191"/>
      <c r="H75" s="192" t="s">
        <v>177</v>
      </c>
      <c r="I75" s="171"/>
      <c r="J75" s="172"/>
      <c r="K75" s="193"/>
      <c r="L75" s="194"/>
      <c r="M75" s="172"/>
      <c r="N75" s="172"/>
      <c r="O75" s="179"/>
      <c r="P75" s="179"/>
      <c r="Q75" s="172"/>
      <c r="R75" s="172"/>
      <c r="S75" s="172"/>
      <c r="T75" s="172"/>
      <c r="U75" s="154"/>
    </row>
    <row r="76" spans="1:26" s="26" customFormat="1" ht="15" customHeight="1" thickBot="1">
      <c r="A76" s="8">
        <f t="shared" si="1"/>
        <v>75</v>
      </c>
      <c r="B76" s="165"/>
      <c r="C76" s="180" t="s">
        <v>178</v>
      </c>
      <c r="D76" s="191"/>
      <c r="E76" s="190" t="s">
        <v>179</v>
      </c>
      <c r="F76" s="191"/>
      <c r="G76" s="191"/>
      <c r="H76" s="195" t="s">
        <v>180</v>
      </c>
      <c r="I76" s="172"/>
      <c r="J76" s="172"/>
      <c r="K76" s="172"/>
      <c r="L76" s="187"/>
      <c r="M76" s="172"/>
      <c r="N76" s="172"/>
      <c r="O76" s="179"/>
      <c r="P76" s="179"/>
      <c r="Q76" s="172"/>
      <c r="R76" s="172"/>
      <c r="S76" s="172"/>
      <c r="T76" s="172"/>
      <c r="U76" s="154"/>
    </row>
    <row r="77" spans="1:26" s="26" customFormat="1" ht="15" customHeight="1">
      <c r="A77" s="8">
        <f t="shared" si="1"/>
        <v>76</v>
      </c>
      <c r="B77" s="165"/>
      <c r="C77" s="175" t="s">
        <v>181</v>
      </c>
      <c r="D77" s="189"/>
      <c r="E77" s="191" t="s">
        <v>182</v>
      </c>
      <c r="F77" s="191"/>
      <c r="G77" s="191"/>
      <c r="H77" s="186" t="s">
        <v>183</v>
      </c>
      <c r="I77" s="191"/>
      <c r="J77" s="172"/>
      <c r="K77" s="177"/>
      <c r="L77" s="196"/>
      <c r="M77" s="197" t="s">
        <v>184</v>
      </c>
      <c r="N77" s="198"/>
      <c r="O77" s="198" t="s">
        <v>13</v>
      </c>
      <c r="P77" s="167"/>
      <c r="Q77" s="199"/>
      <c r="R77" s="199"/>
      <c r="S77" s="168" t="s">
        <v>185</v>
      </c>
      <c r="T77" s="200"/>
      <c r="U77" s="154"/>
    </row>
    <row r="78" spans="1:26" s="26" customFormat="1" ht="15" customHeight="1">
      <c r="A78" s="8">
        <f t="shared" si="1"/>
        <v>77</v>
      </c>
      <c r="B78" s="165"/>
      <c r="C78" s="180" t="s">
        <v>186</v>
      </c>
      <c r="D78" s="189"/>
      <c r="E78" s="84" t="s">
        <v>187</v>
      </c>
      <c r="F78" s="189"/>
      <c r="G78" s="191"/>
      <c r="H78" s="201" t="s">
        <v>188</v>
      </c>
      <c r="I78" s="202"/>
      <c r="J78" s="172"/>
      <c r="K78" s="171"/>
      <c r="L78" s="203"/>
      <c r="M78" s="204" t="s">
        <v>189</v>
      </c>
      <c r="N78" s="177"/>
      <c r="O78" s="177">
        <f>IF(S14=0,"",(S14*100000)/(9.80665*S11))</f>
        <v>10.332274527998859</v>
      </c>
      <c r="P78" s="70"/>
      <c r="Q78" s="205"/>
      <c r="R78" s="206"/>
      <c r="S78" s="207">
        <f>IF(S14=0,"",((S14+S51)*2.30666)/S11)</f>
        <v>2.3372232450000001E-3</v>
      </c>
      <c r="T78" s="186"/>
      <c r="U78" s="154"/>
    </row>
    <row r="79" spans="1:26" s="26" customFormat="1" ht="15" customHeight="1">
      <c r="A79" s="8">
        <f t="shared" si="1"/>
        <v>78</v>
      </c>
      <c r="B79" s="165"/>
      <c r="C79" s="180" t="s">
        <v>190</v>
      </c>
      <c r="D79" s="189"/>
      <c r="E79" s="84" t="s">
        <v>191</v>
      </c>
      <c r="F79" s="191"/>
      <c r="G79" s="191"/>
      <c r="H79" s="186" t="s">
        <v>192</v>
      </c>
      <c r="I79" s="208"/>
      <c r="J79" s="172"/>
      <c r="K79" s="177"/>
      <c r="L79" s="175"/>
      <c r="M79" s="204" t="s">
        <v>193</v>
      </c>
      <c r="N79" s="177"/>
      <c r="O79" s="177">
        <f>IF(S15=0,"",(S15*100000)/(9.80665*S11))</f>
        <v>10.329725237466413</v>
      </c>
      <c r="P79" s="70"/>
      <c r="Q79" s="209"/>
      <c r="R79" s="209"/>
      <c r="S79" s="172">
        <f>IF(S15=0,"",((S15+S51)*2.30666)/S11)</f>
        <v>2.3366465799999998E-3</v>
      </c>
      <c r="T79" s="186"/>
      <c r="U79" s="154"/>
    </row>
    <row r="80" spans="1:26" s="26" customFormat="1" ht="15" customHeight="1">
      <c r="A80" s="8">
        <f t="shared" si="1"/>
        <v>79</v>
      </c>
      <c r="B80" s="165"/>
      <c r="C80" s="180" t="s">
        <v>194</v>
      </c>
      <c r="D80" s="189"/>
      <c r="E80" s="208" t="s">
        <v>195</v>
      </c>
      <c r="F80" s="189"/>
      <c r="G80" s="189"/>
      <c r="H80" s="186" t="s">
        <v>196</v>
      </c>
      <c r="I80" s="189"/>
      <c r="J80" s="172"/>
      <c r="K80" s="177"/>
      <c r="L80" s="175"/>
      <c r="M80" s="204" t="s">
        <v>197</v>
      </c>
      <c r="N80" s="177"/>
      <c r="O80" s="177">
        <f>IF(S13=0,"",(S13*100000)/(9.80665*S11))</f>
        <v>0.75255056517771102</v>
      </c>
      <c r="P80" s="70"/>
      <c r="Q80" s="210"/>
      <c r="R80" s="210"/>
      <c r="S80" s="172">
        <f>IF(S13=0,"",(S13*2.30666)/S11)</f>
        <v>1.7023150799999999E-4</v>
      </c>
      <c r="T80" s="186"/>
      <c r="U80" s="154"/>
    </row>
    <row r="81" spans="1:21" s="26" customFormat="1" ht="15" customHeight="1">
      <c r="A81" s="8">
        <f t="shared" si="1"/>
        <v>80</v>
      </c>
      <c r="B81" s="165"/>
      <c r="C81" s="175" t="s">
        <v>198</v>
      </c>
      <c r="D81" s="189"/>
      <c r="E81" s="191" t="s">
        <v>199</v>
      </c>
      <c r="F81" s="162"/>
      <c r="G81" s="191"/>
      <c r="H81" s="181" t="s">
        <v>200</v>
      </c>
      <c r="I81" s="179"/>
      <c r="J81" s="172"/>
      <c r="K81" s="177"/>
      <c r="L81" s="175"/>
      <c r="M81" s="204" t="s">
        <v>201</v>
      </c>
      <c r="N81" s="177"/>
      <c r="O81" s="177" t="e">
        <f>IF(S26="","",((S11*(H22+(S26*1.1))*9.80665)/100000)+S16)</f>
        <v>#VALUE!</v>
      </c>
      <c r="P81" s="70"/>
      <c r="Q81" s="211"/>
      <c r="R81" s="211"/>
      <c r="S81" s="179" t="e">
        <f>IF(S26="","",((S11*(H22+(S26*1.1)))/2.30666)+S16)</f>
        <v>#VALUE!</v>
      </c>
      <c r="T81" s="186"/>
      <c r="U81" s="154"/>
    </row>
    <row r="82" spans="1:21" s="26" customFormat="1" ht="15" customHeight="1" thickBot="1">
      <c r="A82" s="8">
        <f t="shared" si="1"/>
        <v>81</v>
      </c>
      <c r="B82" s="165"/>
      <c r="C82" s="212" t="s">
        <v>127</v>
      </c>
      <c r="D82" s="83"/>
      <c r="E82" s="213" t="s">
        <v>202</v>
      </c>
      <c r="F82" s="83"/>
      <c r="G82" s="206"/>
      <c r="H82" s="186" t="s">
        <v>203</v>
      </c>
      <c r="I82" s="70"/>
      <c r="J82" s="172"/>
      <c r="K82" s="171"/>
      <c r="L82" s="214"/>
      <c r="M82" s="204" t="s">
        <v>204</v>
      </c>
      <c r="N82" s="177"/>
      <c r="O82" s="177" t="e">
        <f>IF(S26="","",((S11*(H22+(S26*1.2))*9.80665)/100000)+S16)</f>
        <v>#VALUE!</v>
      </c>
      <c r="P82" s="70"/>
      <c r="Q82" s="210"/>
      <c r="R82" s="210"/>
      <c r="S82" s="172" t="e">
        <f>IF(S26="","",((S11*(H22+(S26*1.2)))/2.30666)+S16)</f>
        <v>#VALUE!</v>
      </c>
      <c r="T82" s="186"/>
      <c r="U82" s="154"/>
    </row>
    <row r="83" spans="1:21" s="26" customFormat="1" ht="15" customHeight="1">
      <c r="A83" s="8">
        <f t="shared" si="1"/>
        <v>82</v>
      </c>
      <c r="B83" s="165"/>
      <c r="C83" s="180" t="s">
        <v>205</v>
      </c>
      <c r="D83" s="189"/>
      <c r="E83" s="191" t="s">
        <v>206</v>
      </c>
      <c r="F83" s="191"/>
      <c r="G83" s="191"/>
      <c r="H83" s="186" t="s">
        <v>207</v>
      </c>
      <c r="I83" s="202"/>
      <c r="J83" s="172"/>
      <c r="K83" s="177"/>
      <c r="L83" s="214"/>
      <c r="M83" s="177" t="s">
        <v>208</v>
      </c>
      <c r="N83" s="177"/>
      <c r="O83" s="177" t="str">
        <f>IF(S11&lt;600,"8) Specific Heat of pumped liquid ( only required for C4 or lighter )","")</f>
        <v/>
      </c>
      <c r="P83" s="70"/>
      <c r="Q83" s="210"/>
      <c r="R83" s="210"/>
      <c r="S83" s="172" t="str">
        <f>IF(S11&lt;0.6,"8) Specific Heat of pumped liquid ( only required for C4 or lighter )","")</f>
        <v/>
      </c>
      <c r="T83" s="186"/>
      <c r="U83" s="154"/>
    </row>
    <row r="84" spans="1:21" s="26" customFormat="1" ht="15" customHeight="1">
      <c r="A84" s="8">
        <f t="shared" si="1"/>
        <v>83</v>
      </c>
      <c r="B84" s="165"/>
      <c r="C84" s="215" t="s">
        <v>209</v>
      </c>
      <c r="D84" s="191"/>
      <c r="E84" s="191" t="s">
        <v>210</v>
      </c>
      <c r="F84" s="191"/>
      <c r="G84" s="191"/>
      <c r="H84" s="216" t="s">
        <v>211</v>
      </c>
      <c r="I84" s="172"/>
      <c r="J84" s="172"/>
      <c r="K84" s="171"/>
      <c r="L84" s="175"/>
      <c r="M84" s="177" t="s">
        <v>212</v>
      </c>
      <c r="N84" s="177"/>
      <c r="O84" s="177">
        <f>IF(S27=0,"",E12*S11*S26*9.81/(60*60*1000*S27/100))</f>
        <v>2.0071550865993992</v>
      </c>
      <c r="P84" s="70"/>
      <c r="Q84" s="210"/>
      <c r="R84" s="210"/>
      <c r="S84" s="172">
        <f>IF(S27=0,"",E13*S11*S26*62.42796/(7.480519*33000*S27/100))</f>
        <v>204.89935066664856</v>
      </c>
      <c r="T84" s="186"/>
      <c r="U84" s="154"/>
    </row>
    <row r="85" spans="1:21" s="26" customFormat="1" ht="15" customHeight="1">
      <c r="A85" s="8">
        <f t="shared" si="1"/>
        <v>84</v>
      </c>
      <c r="B85" s="165"/>
      <c r="C85" s="175" t="s">
        <v>213</v>
      </c>
      <c r="D85" s="70"/>
      <c r="E85" s="177" t="s">
        <v>214</v>
      </c>
      <c r="F85" s="177"/>
      <c r="G85" s="191"/>
      <c r="H85" s="216" t="s">
        <v>110</v>
      </c>
      <c r="I85" s="172"/>
      <c r="J85" s="172"/>
      <c r="K85" s="172"/>
      <c r="L85" s="178"/>
      <c r="M85" s="172" t="s">
        <v>215</v>
      </c>
      <c r="N85" s="172"/>
      <c r="O85" s="172" t="e">
        <f>IF('[6]Sheet 3'!H44="","",'[6]Sheet 3'!H42*'[6]Sheet 3'!H43*1000*9.81/(60*60*1000*'[6]Sheet 3'!H44/100))</f>
        <v>#VALUE!</v>
      </c>
      <c r="P85" s="172"/>
      <c r="Q85" s="172"/>
      <c r="R85" s="172"/>
      <c r="S85" s="172" t="e">
        <f>IF('[6]Sheet 3'!H44="","",'[6]Sheet 3'!H42*'[6]Sheet 3'!H43*62.42796/(7.480519*33000*'[6]Sheet 3'!H44/100))</f>
        <v>#VALUE!</v>
      </c>
      <c r="T85" s="176"/>
      <c r="U85" s="154"/>
    </row>
    <row r="86" spans="1:21" s="26" customFormat="1" ht="15" customHeight="1" thickBot="1">
      <c r="A86" s="8">
        <f t="shared" si="1"/>
        <v>85</v>
      </c>
      <c r="B86" s="165"/>
      <c r="C86" s="217" t="s">
        <v>216</v>
      </c>
      <c r="D86" s="283"/>
      <c r="E86" s="284"/>
      <c r="F86" s="282"/>
      <c r="G86" s="285"/>
      <c r="H86" s="218" t="s">
        <v>217</v>
      </c>
      <c r="I86" s="177"/>
      <c r="J86" s="172"/>
      <c r="K86" s="172"/>
      <c r="L86" s="178"/>
      <c r="M86" s="172" t="s">
        <v>218</v>
      </c>
      <c r="N86" s="172"/>
      <c r="O86" s="172">
        <f>IF(H11="Dissolved Gases","N/A",IF(H27="","",IF(('Sheet 1'!H25*9.81*'Sheet 1'!S11/100000)&lt;0.99,INT(((H27-2)^0.75)*128/(E13^0.5))*100,INT(((H27-1)^0.75)*128/(E13^0.5))*100)))</f>
        <v>8400</v>
      </c>
      <c r="P86" s="172"/>
      <c r="Q86" s="172"/>
      <c r="R86" s="172"/>
      <c r="S86" s="172" t="e">
        <f>IF(H11="Dissolved Gases","N/A",IF(H27="","",IF(('Sheet 1'!H25*S11/2.3067)&lt;#REF!,INT(((H27-6)^0.75)*110/(E13^0.5))*100,INT(((H27-3)^0.75)*110/(E13^0.5))*100)))</f>
        <v>#REF!</v>
      </c>
      <c r="T86" s="176"/>
      <c r="U86" s="154"/>
    </row>
    <row r="87" spans="1:21" s="26" customFormat="1" ht="15" customHeight="1">
      <c r="A87" s="8">
        <f t="shared" si="1"/>
        <v>86</v>
      </c>
      <c r="B87" s="165"/>
      <c r="C87" s="171"/>
      <c r="D87" s="177"/>
      <c r="E87" s="173"/>
      <c r="F87" s="70"/>
      <c r="G87" s="191"/>
      <c r="H87" s="219"/>
      <c r="I87" s="173"/>
      <c r="J87" s="172"/>
      <c r="K87" s="172"/>
      <c r="L87" s="178"/>
      <c r="M87" s="172" t="s">
        <v>219</v>
      </c>
      <c r="N87" s="172"/>
      <c r="O87" s="172">
        <f>IF(H11="Dissolved Gases","N/A",IF(H27="","",IF(('Sheet 1'!H25*9.81*'Sheet 1'!S11/100000)&lt;0.99,INT(((H27-2)^0.75)*128/((E13/2)^0.5))*100,INT(((H27-1)^0.75)*128/((E13/2)^0.5))*100)))</f>
        <v>11800</v>
      </c>
      <c r="P87" s="172"/>
      <c r="Q87" s="172"/>
      <c r="R87" s="172"/>
      <c r="S87" s="172" t="e">
        <f>IF(H11="Dissolved Gases","N/A",IF(H27="","",IF(('Sheet 1'!H25*S11/2.3067)&lt;#REF!,INT(((H27-6)^0.75)*110/((E13/2)^0.5))*100,INT(((H27-3)^0.75)*110/((E13/2)^0.5))*100)))</f>
        <v>#REF!</v>
      </c>
      <c r="T87" s="176"/>
      <c r="U87" s="154"/>
    </row>
    <row r="88" spans="1:21" s="26" customFormat="1" ht="15" customHeight="1">
      <c r="A88" s="8">
        <f t="shared" si="1"/>
        <v>87</v>
      </c>
      <c r="B88" s="165"/>
      <c r="C88" s="171"/>
      <c r="D88" s="177"/>
      <c r="E88" s="177"/>
      <c r="F88" s="220"/>
      <c r="G88" s="221"/>
      <c r="H88" s="222"/>
      <c r="I88" s="173"/>
      <c r="J88" s="172"/>
      <c r="K88" s="177"/>
      <c r="L88" s="175"/>
      <c r="M88" s="177"/>
      <c r="N88" s="177"/>
      <c r="O88" s="177"/>
      <c r="P88" s="70"/>
      <c r="Q88" s="223"/>
      <c r="R88" s="223"/>
      <c r="S88" s="177"/>
      <c r="T88" s="224"/>
      <c r="U88" s="154"/>
    </row>
    <row r="89" spans="1:21" s="26" customFormat="1" ht="15" customHeight="1">
      <c r="A89" s="8">
        <f t="shared" si="1"/>
        <v>88</v>
      </c>
      <c r="B89" s="165"/>
      <c r="C89" s="171"/>
      <c r="D89" s="177"/>
      <c r="E89" s="70"/>
      <c r="F89" s="225"/>
      <c r="G89" s="226"/>
      <c r="H89" s="222"/>
      <c r="I89" s="173"/>
      <c r="J89" s="172"/>
      <c r="K89" s="177"/>
      <c r="L89" s="175"/>
      <c r="M89" s="204" t="s">
        <v>220</v>
      </c>
      <c r="N89" s="177"/>
      <c r="O89" s="177">
        <f>IF('Sheet 1'!H11="Dissolved Gases",IF('Sheet 1'!H27/1.5 &lt; 'Sheet 1'!H27-5,'Sheet 1'!H27/1.5,'Sheet 1'!H27-5),IF('Sheet 1'!H27="","",IF(('Sheet 1'!H25*9.80665*'Sheet 1'!S11/100000)&lt;0.99,'Sheet 1'!H27-2,'Sheet 1'!H27-1)))</f>
        <v>3.0797239628211477</v>
      </c>
      <c r="P89" s="70"/>
      <c r="Q89" s="227"/>
      <c r="R89" s="227"/>
      <c r="S89" s="172" t="e">
        <f>IF('Sheet 1'!H11="Dissolved Gases",IF('Sheet 1'!H27/1.5 &lt; 'Sheet 1'!H27-15,'Sheet 1'!H27/1.5,'Sheet 1'!H27-15),IF('Sheet 1'!H27="","",IF(('Sheet 1'!H25*S11/2.3067)&lt;#REF!,'Sheet 1'!H27-6,'Sheet 1'!H27-3)))</f>
        <v>#REF!</v>
      </c>
      <c r="T89" s="228"/>
      <c r="U89" s="154"/>
    </row>
    <row r="90" spans="1:21" s="26" customFormat="1" ht="15" customHeight="1" thickBot="1">
      <c r="A90" s="8">
        <f t="shared" si="1"/>
        <v>89</v>
      </c>
      <c r="B90" s="165"/>
      <c r="C90" s="173"/>
      <c r="D90" s="177"/>
      <c r="E90" s="177"/>
      <c r="F90" s="220"/>
      <c r="G90" s="221"/>
      <c r="H90" s="222"/>
      <c r="I90" s="173"/>
      <c r="J90" s="172"/>
      <c r="K90" s="177"/>
      <c r="L90" s="229"/>
      <c r="M90" s="286" t="s">
        <v>221</v>
      </c>
      <c r="N90" s="282"/>
      <c r="O90" s="282">
        <f>IF('Sheet 1'!H27="","",'Sheet 1'!H27-0.3)</f>
        <v>4.7797239628211479</v>
      </c>
      <c r="P90" s="283"/>
      <c r="Q90" s="287"/>
      <c r="R90" s="287"/>
      <c r="S90" s="288">
        <f>IF('Sheet 1'!H27="","",'Sheet 1'!H27-1)</f>
        <v>4.0797239628211477</v>
      </c>
      <c r="T90" s="230"/>
      <c r="U90" s="154"/>
    </row>
    <row r="91" spans="1:21" s="26" customFormat="1" ht="15" customHeight="1">
      <c r="A91" s="8">
        <f t="shared" si="1"/>
        <v>90</v>
      </c>
      <c r="B91" s="165"/>
      <c r="C91" s="171"/>
      <c r="D91" s="177"/>
      <c r="E91" s="177"/>
      <c r="F91" s="225"/>
      <c r="G91" s="221"/>
      <c r="H91" s="222"/>
      <c r="I91" s="173"/>
      <c r="J91" s="172"/>
      <c r="K91" s="177"/>
      <c r="L91" s="177"/>
      <c r="M91" s="177"/>
      <c r="N91" s="177"/>
      <c r="O91" s="177"/>
      <c r="P91" s="70"/>
      <c r="Q91" s="221"/>
      <c r="R91" s="221"/>
      <c r="S91" s="172"/>
      <c r="T91" s="70"/>
      <c r="U91" s="154"/>
    </row>
    <row r="92" spans="1:21" s="26" customFormat="1" ht="15" customHeight="1">
      <c r="A92" s="8">
        <f t="shared" si="1"/>
        <v>91</v>
      </c>
      <c r="B92" s="165"/>
      <c r="C92" s="177"/>
      <c r="D92" s="177"/>
      <c r="E92" s="177"/>
      <c r="F92" s="231"/>
      <c r="G92" s="221"/>
      <c r="H92" s="232"/>
      <c r="I92" s="202"/>
      <c r="J92" s="172"/>
      <c r="K92" s="177"/>
      <c r="L92" s="177"/>
      <c r="M92" s="177"/>
      <c r="N92" s="177"/>
      <c r="O92" s="177"/>
      <c r="P92" s="70"/>
      <c r="Q92" s="211"/>
      <c r="R92" s="211"/>
      <c r="S92" s="172"/>
      <c r="T92" s="202"/>
      <c r="U92" s="154"/>
    </row>
    <row r="93" spans="1:21" s="26" customFormat="1" ht="15" customHeight="1">
      <c r="A93" s="149"/>
      <c r="B93" s="165"/>
      <c r="C93" s="177"/>
      <c r="D93" s="177"/>
      <c r="E93" s="177"/>
      <c r="F93" s="223"/>
      <c r="G93" s="221"/>
      <c r="H93" s="232"/>
      <c r="I93" s="70"/>
      <c r="J93" s="172"/>
      <c r="K93" s="177"/>
      <c r="L93" s="177"/>
      <c r="M93" s="177"/>
      <c r="N93" s="177"/>
      <c r="O93" s="177"/>
      <c r="P93" s="70"/>
      <c r="Q93" s="233"/>
      <c r="R93" s="233"/>
      <c r="S93" s="172"/>
      <c r="T93" s="173"/>
      <c r="U93" s="154"/>
    </row>
    <row r="94" spans="1:21" s="26" customFormat="1" ht="15" customHeight="1">
      <c r="A94" s="149"/>
      <c r="B94" s="165"/>
      <c r="C94" s="177"/>
      <c r="D94" s="177"/>
      <c r="E94" s="177"/>
      <c r="F94" s="223"/>
      <c r="G94" s="221"/>
      <c r="H94" s="225"/>
      <c r="I94" s="70"/>
      <c r="J94" s="172"/>
      <c r="K94" s="177"/>
      <c r="L94" s="177"/>
      <c r="M94" s="177"/>
      <c r="N94" s="177"/>
      <c r="O94" s="177"/>
      <c r="P94" s="70"/>
      <c r="Q94" s="233"/>
      <c r="R94" s="233"/>
      <c r="S94" s="172"/>
      <c r="T94" s="202"/>
      <c r="U94" s="154"/>
    </row>
    <row r="95" spans="1:21" s="26" customFormat="1" ht="15" customHeight="1">
      <c r="A95" s="149"/>
      <c r="B95" s="165"/>
      <c r="C95" s="171"/>
      <c r="D95" s="234"/>
      <c r="E95" s="177"/>
      <c r="F95" s="223"/>
      <c r="G95" s="221"/>
      <c r="H95" s="225"/>
      <c r="I95" s="202"/>
      <c r="J95" s="172"/>
      <c r="K95" s="177"/>
      <c r="L95" s="177"/>
      <c r="M95" s="177"/>
      <c r="N95" s="177"/>
      <c r="O95" s="177"/>
      <c r="P95" s="70"/>
      <c r="Q95" s="207"/>
      <c r="R95" s="233"/>
      <c r="S95" s="204"/>
      <c r="T95" s="235"/>
      <c r="U95" s="154"/>
    </row>
    <row r="96" spans="1:21" s="26" customFormat="1" ht="15" customHeight="1">
      <c r="A96" s="149"/>
      <c r="B96" s="165"/>
      <c r="C96" s="171"/>
      <c r="D96" s="177"/>
      <c r="E96" s="177"/>
      <c r="F96" s="177"/>
      <c r="G96" s="191"/>
      <c r="H96" s="70"/>
      <c r="I96" s="172"/>
      <c r="J96" s="172"/>
      <c r="K96" s="177"/>
      <c r="L96" s="172"/>
      <c r="M96" s="172"/>
      <c r="N96" s="172"/>
      <c r="O96" s="172"/>
      <c r="P96" s="70"/>
      <c r="Q96" s="233"/>
      <c r="R96" s="172"/>
      <c r="S96" s="172"/>
      <c r="T96" s="235"/>
      <c r="U96" s="154"/>
    </row>
    <row r="97" spans="1:21" s="26" customFormat="1" ht="15" customHeight="1">
      <c r="A97" s="149"/>
      <c r="B97" s="165"/>
      <c r="C97" s="171"/>
      <c r="D97" s="177"/>
      <c r="E97" s="173"/>
      <c r="F97" s="177"/>
      <c r="G97" s="191"/>
      <c r="H97" s="177"/>
      <c r="I97" s="172"/>
      <c r="J97" s="172"/>
      <c r="K97" s="156"/>
      <c r="L97" s="172"/>
      <c r="M97" s="172"/>
      <c r="N97" s="172"/>
      <c r="O97" s="172"/>
      <c r="P97" s="172"/>
      <c r="Q97" s="172"/>
      <c r="R97" s="172"/>
      <c r="S97" s="172"/>
      <c r="T97" s="172"/>
      <c r="U97" s="154"/>
    </row>
    <row r="98" spans="1:21" s="26" customFormat="1" ht="15" customHeight="1">
      <c r="A98" s="149"/>
      <c r="B98" s="165"/>
      <c r="C98" s="171"/>
      <c r="D98" s="70"/>
      <c r="E98" s="173"/>
      <c r="F98" s="236"/>
      <c r="G98" s="189"/>
      <c r="H98" s="237"/>
      <c r="I98" s="70"/>
      <c r="J98" s="172"/>
      <c r="K98" s="238"/>
      <c r="L98" s="238"/>
      <c r="M98" s="238"/>
      <c r="N98" s="238"/>
      <c r="O98" s="239"/>
      <c r="P98" s="238"/>
      <c r="Q98" s="238"/>
      <c r="R98" s="238"/>
      <c r="S98" s="239"/>
      <c r="T98" s="238"/>
      <c r="U98" s="154"/>
    </row>
    <row r="99" spans="1:21" s="26" customFormat="1" ht="15" customHeight="1">
      <c r="A99" s="149"/>
      <c r="B99" s="165"/>
      <c r="C99" s="177"/>
      <c r="D99" s="70"/>
      <c r="E99" s="236"/>
      <c r="F99" s="236"/>
      <c r="G99" s="238"/>
      <c r="H99" s="240"/>
      <c r="I99" s="238"/>
      <c r="J99" s="172"/>
      <c r="K99" s="171"/>
      <c r="L99" s="177"/>
      <c r="M99" s="177"/>
      <c r="N99" s="70"/>
      <c r="O99" s="238"/>
      <c r="P99" s="191"/>
      <c r="Q99" s="172"/>
      <c r="R99" s="172"/>
      <c r="S99" s="172"/>
      <c r="T99" s="172"/>
      <c r="U99" s="154"/>
    </row>
    <row r="100" spans="1:21" s="26" customFormat="1" ht="15" customHeight="1">
      <c r="A100" s="149"/>
      <c r="B100" s="165"/>
      <c r="C100" s="177"/>
      <c r="D100" s="70"/>
      <c r="E100" s="236"/>
      <c r="F100" s="236"/>
      <c r="G100" s="238"/>
      <c r="H100" s="240"/>
      <c r="I100" s="238"/>
      <c r="J100" s="172"/>
      <c r="K100" s="171"/>
      <c r="L100" s="177"/>
      <c r="M100" s="177"/>
      <c r="N100" s="70"/>
      <c r="O100" s="241"/>
      <c r="P100" s="172"/>
      <c r="Q100" s="187"/>
      <c r="R100" s="187"/>
      <c r="S100" s="204"/>
      <c r="T100" s="172"/>
      <c r="U100" s="154"/>
    </row>
    <row r="101" spans="1:21" s="26" customFormat="1" ht="15" customHeight="1">
      <c r="A101" s="149"/>
      <c r="B101" s="242"/>
      <c r="C101" s="156"/>
      <c r="D101" s="234"/>
      <c r="E101" s="234"/>
      <c r="F101" s="234"/>
      <c r="G101" s="243"/>
      <c r="H101" s="234"/>
      <c r="I101" s="172"/>
      <c r="J101" s="172"/>
      <c r="K101" s="172"/>
      <c r="L101" s="172"/>
      <c r="M101" s="172"/>
      <c r="N101" s="172"/>
      <c r="O101" s="172"/>
      <c r="P101" s="172"/>
      <c r="Q101" s="172"/>
      <c r="R101" s="172"/>
      <c r="S101" s="172"/>
      <c r="T101" s="172"/>
      <c r="U101" s="154"/>
    </row>
    <row r="102" spans="1:21" s="26" customFormat="1" ht="15" customHeight="1">
      <c r="A102" s="149"/>
      <c r="B102" s="164"/>
      <c r="C102" s="157"/>
      <c r="D102" s="177"/>
      <c r="E102" s="177"/>
      <c r="F102" s="177"/>
      <c r="G102" s="177"/>
      <c r="H102" s="177"/>
      <c r="I102" s="177"/>
      <c r="J102" s="177"/>
      <c r="K102" s="177"/>
      <c r="L102" s="177"/>
      <c r="M102" s="194"/>
      <c r="N102" s="177"/>
      <c r="O102" s="177"/>
      <c r="P102" s="191"/>
      <c r="Q102" s="191"/>
      <c r="R102" s="191"/>
      <c r="S102" s="191"/>
      <c r="T102" s="191"/>
      <c r="U102" s="154"/>
    </row>
    <row r="103" spans="1:21" s="26" customFormat="1" ht="15" customHeight="1">
      <c r="A103" s="149"/>
      <c r="B103" s="164"/>
      <c r="C103" s="177"/>
      <c r="D103" s="177"/>
      <c r="E103" s="177"/>
      <c r="F103" s="177"/>
      <c r="G103" s="177"/>
      <c r="H103" s="177"/>
      <c r="I103" s="177"/>
      <c r="J103" s="177"/>
      <c r="K103" s="177"/>
      <c r="L103" s="177"/>
      <c r="M103" s="194"/>
      <c r="N103" s="177"/>
      <c r="O103" s="177"/>
      <c r="P103" s="191"/>
      <c r="Q103" s="191"/>
      <c r="R103" s="191"/>
      <c r="S103" s="191"/>
      <c r="T103" s="191"/>
      <c r="U103" s="154"/>
    </row>
    <row r="104" spans="1:21" s="26" customFormat="1" ht="15" customHeight="1">
      <c r="A104" s="149"/>
      <c r="B104" s="164"/>
      <c r="C104" s="234"/>
      <c r="D104" s="177"/>
      <c r="E104" s="177"/>
      <c r="F104" s="177"/>
      <c r="G104" s="177"/>
      <c r="H104" s="177"/>
      <c r="I104" s="171"/>
      <c r="J104" s="191"/>
      <c r="K104" s="191"/>
      <c r="L104" s="191"/>
      <c r="M104" s="191"/>
      <c r="N104" s="191"/>
      <c r="O104" s="191"/>
      <c r="P104" s="191"/>
      <c r="Q104" s="191"/>
      <c r="R104" s="191"/>
      <c r="S104" s="191"/>
      <c r="T104" s="191"/>
      <c r="U104" s="154"/>
    </row>
    <row r="105" spans="1:21" s="26" customFormat="1" ht="15" customHeight="1">
      <c r="A105" s="149"/>
      <c r="B105" s="164"/>
      <c r="C105" s="177"/>
      <c r="D105" s="177"/>
      <c r="E105" s="177"/>
      <c r="F105" s="177"/>
      <c r="G105" s="191"/>
      <c r="H105" s="177"/>
      <c r="I105" s="189"/>
      <c r="J105" s="244"/>
      <c r="K105" s="191"/>
      <c r="L105" s="191"/>
      <c r="M105" s="191"/>
      <c r="N105" s="191"/>
      <c r="O105" s="191"/>
      <c r="P105" s="191"/>
      <c r="Q105" s="191"/>
      <c r="R105" s="191"/>
      <c r="S105" s="191"/>
      <c r="T105" s="191"/>
      <c r="U105" s="154"/>
    </row>
    <row r="106" spans="1:21" s="26" customFormat="1" ht="15" customHeight="1">
      <c r="A106" s="149"/>
      <c r="B106" s="164"/>
      <c r="C106" s="177"/>
      <c r="D106" s="177"/>
      <c r="E106" s="177"/>
      <c r="F106" s="177"/>
      <c r="G106" s="191"/>
      <c r="H106" s="177"/>
      <c r="I106" s="189"/>
      <c r="J106" s="244"/>
      <c r="K106" s="191"/>
      <c r="L106" s="191"/>
      <c r="M106" s="191"/>
      <c r="N106" s="191"/>
      <c r="O106" s="191"/>
      <c r="P106" s="191"/>
      <c r="Q106" s="191"/>
      <c r="R106" s="191"/>
      <c r="S106" s="191"/>
      <c r="T106" s="191"/>
      <c r="U106" s="154"/>
    </row>
    <row r="107" spans="1:21" s="26" customFormat="1" ht="15" customHeight="1">
      <c r="A107" s="149"/>
      <c r="B107" s="164"/>
      <c r="C107" s="177"/>
      <c r="D107" s="177"/>
      <c r="E107" s="177"/>
      <c r="F107" s="177"/>
      <c r="G107" s="191"/>
      <c r="H107" s="177"/>
      <c r="I107" s="189"/>
      <c r="J107" s="244"/>
      <c r="K107" s="191"/>
      <c r="L107" s="191"/>
      <c r="M107" s="191"/>
      <c r="N107" s="191"/>
      <c r="O107" s="191"/>
      <c r="P107" s="191"/>
      <c r="Q107" s="191"/>
      <c r="R107" s="191"/>
      <c r="S107" s="191"/>
      <c r="T107" s="191"/>
      <c r="U107" s="154"/>
    </row>
    <row r="108" spans="1:21" s="26" customFormat="1" ht="15" customHeight="1">
      <c r="A108" s="149"/>
      <c r="B108" s="164"/>
      <c r="C108" s="177"/>
      <c r="D108" s="177"/>
      <c r="E108" s="177"/>
      <c r="F108" s="177"/>
      <c r="G108" s="191"/>
      <c r="H108" s="70"/>
      <c r="I108" s="189"/>
      <c r="J108" s="191"/>
      <c r="K108" s="191"/>
      <c r="L108" s="191"/>
      <c r="M108" s="191"/>
      <c r="N108" s="191"/>
      <c r="O108" s="191"/>
      <c r="P108" s="191"/>
      <c r="Q108" s="191"/>
      <c r="R108" s="191"/>
      <c r="S108" s="191"/>
      <c r="T108" s="191"/>
      <c r="U108" s="154"/>
    </row>
    <row r="109" spans="1:21" s="26" customFormat="1" ht="15" customHeight="1">
      <c r="A109" s="149"/>
      <c r="B109" s="164"/>
      <c r="C109" s="177"/>
      <c r="D109" s="177"/>
      <c r="E109" s="177"/>
      <c r="F109" s="177"/>
      <c r="G109" s="191"/>
      <c r="H109" s="177"/>
      <c r="I109" s="189"/>
      <c r="J109" s="244"/>
      <c r="K109" s="191"/>
      <c r="L109" s="191"/>
      <c r="M109" s="191"/>
      <c r="N109" s="191"/>
      <c r="O109" s="191"/>
      <c r="P109" s="191"/>
      <c r="Q109" s="191"/>
      <c r="R109" s="191"/>
      <c r="S109" s="191"/>
      <c r="T109" s="191"/>
      <c r="U109" s="154"/>
    </row>
    <row r="110" spans="1:21" s="26" customFormat="1" ht="15" customHeight="1">
      <c r="A110" s="149"/>
      <c r="B110" s="164"/>
      <c r="C110" s="177"/>
      <c r="D110" s="177"/>
      <c r="E110" s="177"/>
      <c r="F110" s="177"/>
      <c r="G110" s="191"/>
      <c r="H110" s="177"/>
      <c r="I110" s="189"/>
      <c r="J110" s="191"/>
      <c r="K110" s="191"/>
      <c r="L110" s="191"/>
      <c r="M110" s="191"/>
      <c r="N110" s="191"/>
      <c r="O110" s="191"/>
      <c r="P110" s="191"/>
      <c r="Q110" s="191"/>
      <c r="R110" s="191"/>
      <c r="S110" s="191"/>
      <c r="T110" s="191"/>
      <c r="U110" s="154"/>
    </row>
    <row r="111" spans="1:21" s="26" customFormat="1" ht="15" customHeight="1">
      <c r="A111" s="149"/>
      <c r="B111" s="164"/>
      <c r="C111" s="177"/>
      <c r="D111" s="177"/>
      <c r="E111" s="177"/>
      <c r="F111" s="177"/>
      <c r="G111" s="191"/>
      <c r="H111" s="177"/>
      <c r="I111" s="189"/>
      <c r="J111" s="191"/>
      <c r="K111" s="191"/>
      <c r="L111" s="191"/>
      <c r="M111" s="191"/>
      <c r="N111" s="191"/>
      <c r="O111" s="191"/>
      <c r="P111" s="191"/>
      <c r="Q111" s="191"/>
      <c r="R111" s="191"/>
      <c r="S111" s="191"/>
      <c r="T111" s="191"/>
      <c r="U111" s="154"/>
    </row>
    <row r="112" spans="1:21" s="26" customFormat="1" ht="15" customHeight="1">
      <c r="A112" s="149"/>
      <c r="B112" s="245"/>
      <c r="C112" s="173"/>
      <c r="D112" s="246"/>
      <c r="E112" s="246"/>
      <c r="F112" s="246"/>
      <c r="G112" s="247"/>
      <c r="H112" s="246"/>
      <c r="I112" s="248"/>
      <c r="J112" s="191"/>
      <c r="K112" s="191"/>
      <c r="L112" s="191"/>
      <c r="M112" s="191"/>
      <c r="N112" s="191"/>
      <c r="O112" s="191"/>
      <c r="P112" s="191"/>
      <c r="Q112" s="191"/>
      <c r="R112" s="191"/>
      <c r="S112" s="191"/>
      <c r="T112" s="191"/>
      <c r="U112" s="154"/>
    </row>
    <row r="113" spans="1:26" s="26" customFormat="1" ht="15" customHeight="1">
      <c r="A113" s="149"/>
      <c r="B113" s="249"/>
      <c r="C113" s="173"/>
      <c r="D113" s="177"/>
      <c r="E113" s="173"/>
      <c r="F113" s="173"/>
      <c r="G113" s="208"/>
      <c r="H113" s="177"/>
      <c r="I113" s="172"/>
      <c r="J113" s="191"/>
      <c r="K113" s="191"/>
      <c r="L113" s="191"/>
      <c r="M113" s="191"/>
      <c r="N113" s="191"/>
      <c r="O113" s="191"/>
      <c r="P113" s="191"/>
      <c r="Q113" s="191"/>
      <c r="R113" s="191"/>
      <c r="S113" s="191"/>
      <c r="T113" s="191"/>
      <c r="U113" s="154"/>
    </row>
    <row r="114" spans="1:26" s="26" customFormat="1" ht="15" customHeight="1">
      <c r="A114" s="149"/>
      <c r="B114" s="249"/>
      <c r="C114" s="173"/>
      <c r="D114" s="177"/>
      <c r="E114" s="173"/>
      <c r="F114" s="173"/>
      <c r="G114" s="208"/>
      <c r="H114" s="70"/>
      <c r="I114" s="172"/>
      <c r="J114" s="191"/>
      <c r="K114" s="191"/>
      <c r="L114" s="207"/>
      <c r="M114" s="191"/>
      <c r="N114" s="191"/>
      <c r="O114" s="191"/>
      <c r="P114" s="191"/>
      <c r="Q114" s="191"/>
      <c r="R114" s="191"/>
      <c r="S114" s="191"/>
      <c r="T114" s="191"/>
      <c r="U114" s="154"/>
    </row>
    <row r="115" spans="1:26" s="26" customFormat="1" ht="15" customHeight="1">
      <c r="A115" s="149"/>
      <c r="B115" s="249"/>
      <c r="C115" s="173"/>
      <c r="D115" s="177"/>
      <c r="E115" s="173"/>
      <c r="F115" s="173"/>
      <c r="G115" s="208"/>
      <c r="H115" s="70"/>
      <c r="I115" s="172"/>
      <c r="J115" s="191"/>
      <c r="K115" s="191"/>
      <c r="L115" s="191"/>
      <c r="M115" s="191"/>
      <c r="N115" s="191"/>
      <c r="O115" s="191"/>
      <c r="P115" s="191"/>
      <c r="Q115" s="191"/>
      <c r="R115" s="191"/>
      <c r="S115" s="191"/>
      <c r="T115" s="191"/>
      <c r="U115" s="154"/>
    </row>
    <row r="116" spans="1:26" s="26" customFormat="1" ht="15" customHeight="1">
      <c r="A116" s="149"/>
      <c r="B116" s="249"/>
      <c r="C116" s="173"/>
      <c r="D116" s="177"/>
      <c r="E116" s="173"/>
      <c r="F116" s="173"/>
      <c r="G116" s="208"/>
      <c r="H116" s="191"/>
      <c r="I116" s="172"/>
      <c r="J116" s="191"/>
      <c r="K116" s="191"/>
      <c r="L116" s="191"/>
      <c r="M116" s="191"/>
      <c r="N116" s="191"/>
      <c r="O116" s="191"/>
      <c r="P116" s="191"/>
      <c r="Q116" s="191"/>
      <c r="R116" s="191"/>
      <c r="S116" s="191"/>
      <c r="T116" s="191"/>
      <c r="U116" s="154"/>
    </row>
    <row r="117" spans="1:26" s="26" customFormat="1" ht="15" customHeight="1">
      <c r="A117" s="149"/>
      <c r="B117" s="249"/>
      <c r="C117" s="173"/>
      <c r="D117" s="177"/>
      <c r="E117" s="173"/>
      <c r="F117" s="173"/>
      <c r="G117" s="208"/>
      <c r="H117" s="191"/>
      <c r="I117" s="172"/>
      <c r="J117" s="191"/>
      <c r="K117" s="191"/>
      <c r="L117" s="191"/>
      <c r="M117" s="191"/>
      <c r="N117" s="191"/>
      <c r="O117" s="191"/>
      <c r="P117" s="191"/>
      <c r="Q117" s="191"/>
      <c r="R117" s="191"/>
      <c r="S117" s="191"/>
      <c r="T117" s="191"/>
      <c r="U117" s="154"/>
    </row>
    <row r="118" spans="1:26" s="26" customFormat="1" ht="15" customHeight="1">
      <c r="A118" s="149"/>
      <c r="B118" s="249"/>
      <c r="C118" s="177"/>
      <c r="D118" s="177"/>
      <c r="E118" s="177"/>
      <c r="F118" s="177"/>
      <c r="G118" s="191"/>
      <c r="H118" s="191"/>
      <c r="I118" s="172"/>
      <c r="J118" s="191"/>
      <c r="K118" s="191"/>
      <c r="L118" s="191"/>
      <c r="M118" s="191"/>
      <c r="N118" s="191"/>
      <c r="O118" s="191"/>
      <c r="P118" s="191"/>
      <c r="Q118" s="191"/>
      <c r="R118" s="191"/>
      <c r="S118" s="191"/>
      <c r="T118" s="191"/>
      <c r="U118" s="154"/>
    </row>
    <row r="119" spans="1:26" s="26" customFormat="1" ht="15" customHeight="1">
      <c r="A119" s="149"/>
      <c r="B119" s="249"/>
      <c r="C119" s="177"/>
      <c r="D119" s="177"/>
      <c r="E119" s="173"/>
      <c r="F119" s="173"/>
      <c r="G119" s="208"/>
      <c r="H119" s="191"/>
      <c r="I119" s="172"/>
      <c r="J119" s="191"/>
      <c r="K119" s="191"/>
      <c r="L119" s="191"/>
      <c r="M119" s="191"/>
      <c r="N119" s="191"/>
      <c r="O119" s="191"/>
      <c r="P119" s="191"/>
      <c r="Q119" s="191"/>
      <c r="R119" s="191"/>
      <c r="S119" s="191"/>
      <c r="T119" s="191"/>
      <c r="U119" s="154"/>
    </row>
    <row r="120" spans="1:26" s="26" customFormat="1" ht="15" customHeight="1">
      <c r="A120" s="149"/>
      <c r="B120" s="249"/>
      <c r="C120" s="173"/>
      <c r="D120" s="177"/>
      <c r="E120" s="177"/>
      <c r="F120" s="177"/>
      <c r="G120" s="191"/>
      <c r="H120" s="191"/>
      <c r="I120" s="172"/>
      <c r="J120" s="191"/>
      <c r="K120" s="191"/>
      <c r="L120" s="191"/>
      <c r="M120" s="191"/>
      <c r="N120" s="191"/>
      <c r="O120" s="191"/>
      <c r="P120" s="191"/>
      <c r="Q120" s="191"/>
      <c r="R120" s="191"/>
      <c r="S120" s="191"/>
      <c r="T120" s="191"/>
      <c r="U120" s="154"/>
    </row>
    <row r="121" spans="1:26" s="26" customFormat="1" ht="15" customHeight="1">
      <c r="A121" s="149"/>
      <c r="B121" s="249"/>
      <c r="C121" s="177"/>
      <c r="D121" s="177"/>
      <c r="E121" s="177"/>
      <c r="F121" s="177"/>
      <c r="G121" s="191"/>
      <c r="H121" s="191"/>
      <c r="I121" s="172"/>
      <c r="J121" s="191"/>
      <c r="K121" s="191"/>
      <c r="L121" s="191"/>
      <c r="M121" s="191"/>
      <c r="N121" s="191"/>
      <c r="O121" s="191"/>
      <c r="P121" s="191"/>
      <c r="Q121" s="191"/>
      <c r="R121" s="191"/>
      <c r="S121" s="191"/>
      <c r="T121" s="191"/>
      <c r="U121" s="154"/>
    </row>
    <row r="122" spans="1:26" s="250" customFormat="1" ht="15" customHeight="1">
      <c r="A122" s="149"/>
      <c r="B122" s="249"/>
      <c r="C122" s="177"/>
      <c r="D122" s="177"/>
      <c r="E122" s="177"/>
      <c r="F122" s="177"/>
      <c r="G122" s="191"/>
      <c r="H122" s="191"/>
      <c r="I122" s="172"/>
      <c r="J122" s="248"/>
      <c r="K122" s="248"/>
      <c r="L122" s="248"/>
      <c r="M122" s="248"/>
      <c r="N122" s="248"/>
      <c r="O122" s="248"/>
      <c r="P122" s="248"/>
      <c r="Q122" s="248"/>
      <c r="R122" s="248"/>
      <c r="S122" s="248"/>
      <c r="T122" s="248"/>
      <c r="U122" s="149"/>
      <c r="X122" s="26"/>
      <c r="Z122" s="26"/>
    </row>
    <row r="123" spans="1:26" s="250" customFormat="1" ht="15" customHeight="1">
      <c r="A123" s="149"/>
      <c r="B123" s="249"/>
      <c r="C123" s="177"/>
      <c r="D123" s="177"/>
      <c r="E123" s="177"/>
      <c r="F123" s="177"/>
      <c r="G123" s="191"/>
      <c r="H123" s="191"/>
      <c r="I123" s="172"/>
      <c r="J123" s="172"/>
      <c r="K123" s="172"/>
      <c r="L123" s="70"/>
      <c r="M123" s="172"/>
      <c r="N123" s="172"/>
      <c r="O123" s="172"/>
      <c r="P123" s="172"/>
      <c r="Q123" s="172"/>
      <c r="R123" s="172"/>
      <c r="S123" s="172"/>
      <c r="T123" s="172"/>
      <c r="U123" s="149"/>
      <c r="X123" s="26"/>
    </row>
    <row r="124" spans="1:26" s="250" customFormat="1" ht="15" customHeight="1">
      <c r="A124" s="149"/>
      <c r="B124" s="249"/>
      <c r="C124" s="173"/>
      <c r="D124" s="177"/>
      <c r="E124" s="173"/>
      <c r="F124" s="173"/>
      <c r="G124" s="208"/>
      <c r="H124" s="70"/>
      <c r="I124" s="172"/>
      <c r="J124" s="172"/>
      <c r="K124" s="172"/>
      <c r="L124" s="70"/>
      <c r="M124" s="172"/>
      <c r="N124" s="172"/>
      <c r="O124" s="172"/>
      <c r="P124" s="172"/>
      <c r="Q124" s="172"/>
      <c r="R124" s="172"/>
      <c r="S124" s="172"/>
      <c r="T124" s="172"/>
      <c r="U124" s="149"/>
    </row>
    <row r="125" spans="1:26" s="250" customFormat="1" ht="15" customHeight="1">
      <c r="A125" s="149"/>
      <c r="B125" s="251"/>
      <c r="C125" s="252"/>
      <c r="D125" s="188"/>
      <c r="E125" s="234"/>
      <c r="F125" s="234"/>
      <c r="G125" s="234"/>
      <c r="H125" s="234"/>
      <c r="I125" s="172"/>
      <c r="J125" s="172"/>
      <c r="K125" s="172"/>
      <c r="L125" s="70"/>
      <c r="M125" s="172"/>
      <c r="N125" s="172"/>
      <c r="O125" s="172"/>
      <c r="P125" s="172"/>
      <c r="Q125" s="172"/>
      <c r="R125" s="172"/>
      <c r="S125" s="172"/>
      <c r="T125" s="172"/>
      <c r="U125" s="149"/>
    </row>
    <row r="126" spans="1:26" s="250" customFormat="1" ht="15" customHeight="1">
      <c r="A126" s="149"/>
      <c r="B126" s="251"/>
      <c r="C126" s="173"/>
      <c r="D126" s="188"/>
      <c r="E126" s="253"/>
      <c r="F126" s="254"/>
      <c r="G126" s="254"/>
      <c r="H126" s="254"/>
      <c r="I126" s="172"/>
      <c r="J126" s="172"/>
      <c r="K126" s="172"/>
      <c r="L126" s="70"/>
      <c r="M126" s="172"/>
      <c r="N126" s="172"/>
      <c r="O126" s="172"/>
      <c r="P126" s="172"/>
      <c r="Q126" s="172"/>
      <c r="R126" s="172"/>
      <c r="S126" s="172"/>
      <c r="T126" s="172"/>
      <c r="U126" s="149"/>
    </row>
    <row r="127" spans="1:26" s="250" customFormat="1" ht="15" customHeight="1">
      <c r="A127" s="149"/>
      <c r="B127" s="255"/>
      <c r="C127" s="177"/>
      <c r="D127" s="70"/>
      <c r="E127" s="177"/>
      <c r="F127" s="172"/>
      <c r="G127" s="172"/>
      <c r="H127" s="172"/>
      <c r="I127" s="172"/>
      <c r="J127" s="172"/>
      <c r="K127" s="172"/>
      <c r="L127" s="70"/>
      <c r="M127" s="172"/>
      <c r="N127" s="172"/>
      <c r="O127" s="172"/>
      <c r="P127" s="172"/>
      <c r="Q127" s="172"/>
      <c r="R127" s="172"/>
      <c r="S127" s="172"/>
      <c r="T127" s="172"/>
      <c r="U127" s="149"/>
    </row>
    <row r="128" spans="1:26" s="250" customFormat="1" ht="15" customHeight="1">
      <c r="A128" s="149"/>
      <c r="B128" s="255"/>
      <c r="C128" s="177"/>
      <c r="D128" s="70"/>
      <c r="E128" s="177"/>
      <c r="F128" s="172"/>
      <c r="G128" s="172"/>
      <c r="H128" s="172"/>
      <c r="I128" s="172"/>
      <c r="J128" s="172"/>
      <c r="K128" s="172"/>
      <c r="L128" s="70"/>
      <c r="M128" s="172"/>
      <c r="N128" s="172"/>
      <c r="O128" s="172"/>
      <c r="P128" s="172"/>
      <c r="Q128" s="172"/>
      <c r="R128" s="172"/>
      <c r="S128" s="172"/>
      <c r="T128" s="172"/>
      <c r="U128" s="149"/>
    </row>
    <row r="129" spans="1:26" s="250" customFormat="1" ht="15" customHeight="1">
      <c r="A129" s="149"/>
      <c r="B129" s="255"/>
      <c r="C129" s="177"/>
      <c r="D129" s="70"/>
      <c r="E129" s="157"/>
      <c r="F129" s="191"/>
      <c r="G129" s="191"/>
      <c r="H129" s="191"/>
      <c r="I129" s="172"/>
      <c r="J129" s="172"/>
      <c r="K129" s="172"/>
      <c r="L129" s="70"/>
      <c r="M129" s="172"/>
      <c r="N129" s="172"/>
      <c r="O129" s="172"/>
      <c r="P129" s="172"/>
      <c r="Q129" s="172"/>
      <c r="R129" s="172"/>
      <c r="S129" s="172"/>
      <c r="T129" s="172"/>
      <c r="U129" s="149"/>
    </row>
    <row r="130" spans="1:26" s="250" customFormat="1" ht="15" customHeight="1">
      <c r="A130" s="149"/>
      <c r="B130" s="255"/>
      <c r="C130" s="156"/>
      <c r="D130" s="177"/>
      <c r="E130" s="177"/>
      <c r="F130" s="172"/>
      <c r="G130" s="172"/>
      <c r="H130" s="172"/>
      <c r="I130" s="172"/>
      <c r="J130" s="172"/>
      <c r="K130" s="172"/>
      <c r="L130" s="70"/>
      <c r="M130" s="172"/>
      <c r="N130" s="172"/>
      <c r="O130" s="172"/>
      <c r="P130" s="172"/>
      <c r="Q130" s="172"/>
      <c r="R130" s="172"/>
      <c r="S130" s="172"/>
      <c r="T130" s="172"/>
      <c r="U130" s="149"/>
    </row>
    <row r="131" spans="1:26" s="250" customFormat="1" ht="15" customHeight="1">
      <c r="A131" s="149"/>
      <c r="B131" s="255"/>
      <c r="C131" s="177"/>
      <c r="D131" s="70"/>
      <c r="E131" s="234"/>
      <c r="F131" s="191"/>
      <c r="G131" s="191"/>
      <c r="H131" s="235"/>
      <c r="I131" s="172"/>
      <c r="J131" s="172"/>
      <c r="K131" s="172"/>
      <c r="L131" s="70"/>
      <c r="M131" s="172"/>
      <c r="N131" s="172"/>
      <c r="O131" s="172"/>
      <c r="P131" s="172"/>
      <c r="Q131" s="172"/>
      <c r="R131" s="172"/>
      <c r="S131" s="172"/>
      <c r="T131" s="172"/>
      <c r="U131" s="149"/>
    </row>
    <row r="132" spans="1:26" s="250" customFormat="1" ht="15" customHeight="1">
      <c r="A132" s="149"/>
      <c r="B132" s="255"/>
      <c r="C132" s="173"/>
      <c r="D132" s="70"/>
      <c r="E132" s="234"/>
      <c r="F132" s="256"/>
      <c r="G132" s="206"/>
      <c r="H132" s="257"/>
      <c r="I132" s="172"/>
      <c r="J132" s="172"/>
      <c r="K132" s="172"/>
      <c r="L132" s="70"/>
      <c r="M132" s="172"/>
      <c r="N132" s="172"/>
      <c r="O132" s="172"/>
      <c r="P132" s="172"/>
      <c r="Q132" s="172"/>
      <c r="R132" s="172"/>
      <c r="S132" s="172"/>
      <c r="T132" s="172"/>
      <c r="U132" s="149"/>
    </row>
    <row r="133" spans="1:26" s="250" customFormat="1" ht="15" customHeight="1">
      <c r="A133" s="149"/>
      <c r="B133" s="255"/>
      <c r="C133" s="173"/>
      <c r="D133" s="70"/>
      <c r="E133" s="177"/>
      <c r="F133" s="172"/>
      <c r="G133" s="172"/>
      <c r="H133" s="257"/>
      <c r="I133" s="172"/>
      <c r="J133" s="172"/>
      <c r="K133" s="172"/>
      <c r="L133" s="70"/>
      <c r="M133" s="172"/>
      <c r="N133" s="172"/>
      <c r="O133" s="172"/>
      <c r="P133" s="172"/>
      <c r="Q133" s="172"/>
      <c r="R133" s="172"/>
      <c r="S133" s="172"/>
      <c r="T133" s="172"/>
      <c r="U133" s="149"/>
    </row>
    <row r="134" spans="1:26" s="250" customFormat="1" ht="15" customHeight="1">
      <c r="A134" s="149"/>
      <c r="B134" s="249"/>
      <c r="C134" s="172"/>
      <c r="D134" s="172"/>
      <c r="E134" s="172"/>
      <c r="F134" s="172"/>
      <c r="G134" s="172"/>
      <c r="H134" s="172"/>
      <c r="I134" s="172"/>
      <c r="J134" s="172"/>
      <c r="K134" s="172"/>
      <c r="L134" s="156"/>
      <c r="M134" s="234"/>
      <c r="N134" s="234"/>
      <c r="O134" s="254"/>
      <c r="P134" s="254"/>
      <c r="Q134" s="254"/>
      <c r="R134" s="254"/>
      <c r="S134" s="254"/>
      <c r="T134" s="254"/>
      <c r="U134" s="149"/>
    </row>
    <row r="135" spans="1:26" s="250" customFormat="1" ht="15" customHeight="1">
      <c r="A135" s="149"/>
      <c r="B135" s="249"/>
      <c r="C135" s="177"/>
      <c r="D135" s="172"/>
      <c r="E135" s="172"/>
      <c r="F135" s="172"/>
      <c r="G135" s="172"/>
      <c r="H135" s="172"/>
      <c r="I135" s="172"/>
      <c r="J135" s="172"/>
      <c r="K135" s="172"/>
      <c r="L135" s="171"/>
      <c r="M135" s="177"/>
      <c r="N135" s="234"/>
      <c r="O135" s="70"/>
      <c r="P135" s="172"/>
      <c r="Q135" s="172"/>
      <c r="R135" s="172"/>
      <c r="S135" s="172"/>
      <c r="T135" s="172"/>
      <c r="U135" s="149"/>
    </row>
    <row r="136" spans="1:26" s="26" customFormat="1" ht="15" customHeight="1">
      <c r="A136" s="149"/>
      <c r="B136" s="249"/>
      <c r="C136" s="177"/>
      <c r="D136" s="172"/>
      <c r="E136" s="172"/>
      <c r="F136" s="172"/>
      <c r="G136" s="172"/>
      <c r="H136" s="172"/>
      <c r="I136" s="172"/>
      <c r="J136" s="172"/>
      <c r="K136" s="172"/>
      <c r="L136" s="177"/>
      <c r="M136" s="177"/>
      <c r="N136" s="177"/>
      <c r="O136" s="172"/>
      <c r="P136" s="172"/>
      <c r="Q136" s="172"/>
      <c r="R136" s="172"/>
      <c r="S136" s="172"/>
      <c r="T136" s="172"/>
      <c r="U136" s="154"/>
      <c r="X136" s="250"/>
      <c r="Z136" s="250"/>
    </row>
    <row r="137" spans="1:26" s="26" customFormat="1" ht="15.75">
      <c r="A137" s="149"/>
      <c r="C137" s="258"/>
      <c r="D137" s="153"/>
      <c r="E137" s="153"/>
      <c r="F137" s="153"/>
      <c r="G137" s="153"/>
      <c r="H137" s="153"/>
      <c r="I137" s="153"/>
      <c r="J137" s="153"/>
      <c r="K137" s="153"/>
      <c r="L137" s="153"/>
      <c r="M137" s="153"/>
      <c r="N137" s="153"/>
      <c r="O137" s="153"/>
      <c r="P137" s="153"/>
      <c r="Q137" s="153"/>
      <c r="R137" s="153"/>
      <c r="S137" s="153"/>
      <c r="T137" s="153"/>
      <c r="U137" s="154"/>
      <c r="X137" s="250"/>
    </row>
    <row r="138" spans="1:26" s="26" customFormat="1" ht="15" customHeight="1">
      <c r="A138" s="149"/>
      <c r="B138" s="259"/>
      <c r="C138" s="151"/>
      <c r="D138" s="151"/>
      <c r="E138" s="151"/>
      <c r="F138" s="152"/>
      <c r="G138" s="152"/>
      <c r="H138" s="152"/>
      <c r="I138" s="152"/>
      <c r="J138" s="153"/>
      <c r="K138" s="153"/>
      <c r="L138" s="153"/>
      <c r="M138" s="153"/>
      <c r="N138" s="153"/>
      <c r="O138" s="153"/>
      <c r="P138" s="153"/>
      <c r="Q138" s="153"/>
      <c r="R138" s="153"/>
      <c r="S138" s="153"/>
      <c r="T138" s="153"/>
      <c r="U138" s="154"/>
    </row>
    <row r="139" spans="1:26" s="26" customFormat="1" ht="19.5">
      <c r="A139" s="149"/>
      <c r="B139" s="260"/>
      <c r="C139" s="156"/>
      <c r="D139" s="157"/>
      <c r="E139" s="157"/>
      <c r="F139" s="158"/>
      <c r="G139" s="157"/>
      <c r="H139" s="159"/>
      <c r="I139" s="160"/>
      <c r="J139" s="161"/>
      <c r="K139" s="162"/>
      <c r="L139" s="163"/>
      <c r="M139" s="153"/>
      <c r="N139" s="153"/>
      <c r="O139" s="153"/>
      <c r="P139" s="153"/>
      <c r="Q139" s="153"/>
      <c r="R139" s="153"/>
      <c r="S139" s="153"/>
      <c r="T139" s="153"/>
      <c r="U139" s="154"/>
    </row>
    <row r="140" spans="1:26" s="26" customFormat="1" ht="15" customHeight="1">
      <c r="A140" s="149"/>
      <c r="B140" s="261"/>
      <c r="C140" s="152"/>
      <c r="D140" s="152"/>
      <c r="E140" s="152"/>
      <c r="F140" s="152"/>
      <c r="G140" s="152"/>
      <c r="H140" s="152"/>
      <c r="I140" s="152"/>
      <c r="J140" s="163"/>
      <c r="K140" s="162"/>
      <c r="L140" s="152"/>
      <c r="M140" s="153"/>
      <c r="N140" s="153"/>
      <c r="O140" s="153"/>
      <c r="P140" s="153"/>
      <c r="Q140" s="153"/>
      <c r="R140" s="153"/>
      <c r="S140" s="153"/>
      <c r="T140" s="153"/>
      <c r="U140" s="154"/>
    </row>
    <row r="141" spans="1:26" s="26" customFormat="1" ht="15" customHeight="1">
      <c r="A141" s="149"/>
      <c r="B141" s="255"/>
      <c r="C141" s="173"/>
      <c r="D141" s="70"/>
      <c r="E141" s="172"/>
      <c r="F141" s="172"/>
      <c r="G141" s="172"/>
      <c r="H141" s="172"/>
      <c r="I141" s="171"/>
      <c r="J141" s="172"/>
      <c r="K141" s="173"/>
      <c r="L141" s="172"/>
      <c r="M141" s="172"/>
      <c r="N141" s="172"/>
      <c r="O141" s="172"/>
      <c r="P141" s="172"/>
      <c r="Q141" s="172"/>
      <c r="R141" s="172"/>
      <c r="S141" s="172"/>
      <c r="T141" s="172"/>
      <c r="U141" s="154"/>
    </row>
    <row r="142" spans="1:26" s="26" customFormat="1" ht="15" customHeight="1">
      <c r="A142" s="149"/>
      <c r="B142" s="255"/>
      <c r="C142" s="177"/>
      <c r="D142" s="70"/>
      <c r="E142" s="172"/>
      <c r="F142" s="172"/>
      <c r="G142" s="172"/>
      <c r="H142" s="172"/>
      <c r="I142" s="177"/>
      <c r="J142" s="172"/>
      <c r="K142" s="177"/>
      <c r="L142" s="172"/>
      <c r="M142" s="172"/>
      <c r="N142" s="172"/>
      <c r="O142" s="179"/>
      <c r="P142" s="179"/>
      <c r="Q142" s="172"/>
      <c r="R142" s="172"/>
      <c r="S142" s="172"/>
      <c r="T142" s="172"/>
      <c r="U142" s="154"/>
    </row>
    <row r="143" spans="1:26" s="26" customFormat="1" ht="15" customHeight="1">
      <c r="A143" s="149"/>
      <c r="B143" s="255"/>
      <c r="C143" s="156"/>
      <c r="D143" s="177"/>
      <c r="E143" s="177"/>
      <c r="F143" s="172"/>
      <c r="G143" s="172"/>
      <c r="H143" s="172"/>
      <c r="I143" s="156"/>
      <c r="J143" s="234"/>
      <c r="K143" s="157"/>
      <c r="L143" s="234"/>
      <c r="M143" s="156"/>
      <c r="N143" s="234"/>
      <c r="O143" s="188"/>
      <c r="P143" s="188"/>
      <c r="Q143" s="156"/>
      <c r="R143" s="234"/>
      <c r="S143" s="234"/>
      <c r="T143" s="254"/>
      <c r="U143" s="154"/>
    </row>
    <row r="144" spans="1:26" s="26" customFormat="1" ht="15" customHeight="1">
      <c r="A144" s="149"/>
      <c r="B144" s="255"/>
      <c r="C144" s="171"/>
      <c r="D144" s="70"/>
      <c r="E144" s="177"/>
      <c r="F144" s="189"/>
      <c r="G144" s="191"/>
      <c r="H144" s="219"/>
      <c r="I144" s="262"/>
      <c r="J144" s="172"/>
      <c r="K144" s="172"/>
      <c r="L144" s="172"/>
      <c r="M144" s="263"/>
      <c r="N144" s="254"/>
      <c r="O144" s="264"/>
      <c r="P144" s="264"/>
      <c r="Q144" s="263"/>
      <c r="R144" s="254"/>
      <c r="S144" s="254"/>
      <c r="T144" s="254"/>
      <c r="U144" s="154"/>
    </row>
    <row r="145" spans="1:21" s="26" customFormat="1" ht="15" customHeight="1">
      <c r="A145" s="149"/>
      <c r="B145" s="255"/>
      <c r="C145" s="171"/>
      <c r="D145" s="70"/>
      <c r="E145" s="177"/>
      <c r="F145" s="172"/>
      <c r="G145" s="172"/>
      <c r="H145" s="265"/>
      <c r="I145" s="266"/>
      <c r="J145" s="172"/>
      <c r="K145" s="172"/>
      <c r="L145" s="172"/>
      <c r="M145" s="172"/>
      <c r="N145" s="172"/>
      <c r="O145" s="179"/>
      <c r="P145" s="179"/>
      <c r="Q145" s="172"/>
      <c r="R145" s="172"/>
      <c r="S145" s="172"/>
      <c r="T145" s="172"/>
      <c r="U145" s="154"/>
    </row>
    <row r="146" spans="1:21" s="26" customFormat="1" ht="15" customHeight="1">
      <c r="A146" s="149"/>
      <c r="B146" s="255"/>
      <c r="C146" s="173"/>
      <c r="D146" s="177"/>
      <c r="E146" s="70"/>
      <c r="F146" s="162"/>
      <c r="G146" s="191"/>
      <c r="H146" s="219"/>
      <c r="I146" s="177"/>
      <c r="J146" s="172"/>
      <c r="K146" s="172"/>
      <c r="L146" s="172"/>
      <c r="M146" s="172"/>
      <c r="N146" s="172"/>
      <c r="O146" s="179"/>
      <c r="P146" s="179"/>
      <c r="Q146" s="172"/>
      <c r="R146" s="172"/>
      <c r="S146" s="172"/>
      <c r="T146" s="172"/>
      <c r="U146" s="154"/>
    </row>
    <row r="147" spans="1:21" s="26" customFormat="1" ht="15" customHeight="1">
      <c r="A147" s="149"/>
      <c r="B147" s="255"/>
      <c r="C147" s="173"/>
      <c r="D147" s="177"/>
      <c r="E147" s="177"/>
      <c r="F147" s="162"/>
      <c r="G147" s="221"/>
      <c r="H147" s="222"/>
      <c r="I147" s="177"/>
      <c r="J147" s="172"/>
      <c r="K147" s="177"/>
      <c r="L147" s="177"/>
      <c r="M147" s="172"/>
      <c r="N147" s="172"/>
      <c r="O147" s="179"/>
      <c r="P147" s="179"/>
      <c r="Q147" s="172"/>
      <c r="R147" s="172"/>
      <c r="S147" s="172"/>
      <c r="T147" s="172"/>
      <c r="U147" s="154"/>
    </row>
    <row r="148" spans="1:21" s="26" customFormat="1" ht="15" customHeight="1">
      <c r="A148" s="149"/>
      <c r="B148" s="255"/>
      <c r="C148" s="173"/>
      <c r="D148" s="177"/>
      <c r="E148" s="177"/>
      <c r="F148" s="231"/>
      <c r="G148" s="267"/>
      <c r="H148" s="225"/>
      <c r="I148" s="179"/>
      <c r="J148" s="179"/>
      <c r="K148" s="177"/>
      <c r="L148" s="177"/>
      <c r="M148" s="177"/>
      <c r="N148" s="177"/>
      <c r="O148" s="177"/>
      <c r="P148" s="70"/>
      <c r="Q148" s="209"/>
      <c r="R148" s="209"/>
      <c r="S148" s="172"/>
      <c r="T148" s="70"/>
      <c r="U148" s="154"/>
    </row>
    <row r="149" spans="1:21" s="26" customFormat="1" ht="15" customHeight="1">
      <c r="A149" s="149"/>
      <c r="B149" s="255"/>
      <c r="C149" s="171"/>
      <c r="D149" s="177"/>
      <c r="E149" s="177"/>
      <c r="F149" s="267"/>
      <c r="G149" s="267"/>
      <c r="H149" s="225"/>
      <c r="I149" s="70"/>
      <c r="J149" s="172"/>
      <c r="K149" s="177"/>
      <c r="L149" s="177"/>
      <c r="M149" s="177"/>
      <c r="N149" s="177"/>
      <c r="O149" s="177"/>
      <c r="P149" s="70"/>
      <c r="Q149" s="205"/>
      <c r="R149" s="206"/>
      <c r="S149" s="207"/>
      <c r="T149" s="70"/>
      <c r="U149" s="154"/>
    </row>
    <row r="150" spans="1:21" s="26" customFormat="1" ht="15" customHeight="1">
      <c r="A150" s="149"/>
      <c r="B150" s="255"/>
      <c r="C150" s="171"/>
      <c r="D150" s="177"/>
      <c r="E150" s="177"/>
      <c r="F150" s="267"/>
      <c r="G150" s="267"/>
      <c r="H150" s="225"/>
      <c r="I150" s="70"/>
      <c r="J150" s="172"/>
      <c r="K150" s="177"/>
      <c r="L150" s="177"/>
      <c r="M150" s="177"/>
      <c r="N150" s="177"/>
      <c r="O150" s="177"/>
      <c r="P150" s="70"/>
      <c r="Q150" s="209"/>
      <c r="R150" s="209"/>
      <c r="S150" s="172"/>
      <c r="T150" s="70"/>
      <c r="U150" s="154"/>
    </row>
    <row r="151" spans="1:21" s="26" customFormat="1" ht="15" customHeight="1">
      <c r="A151" s="149"/>
      <c r="B151" s="255"/>
      <c r="C151" s="156"/>
      <c r="D151" s="177"/>
      <c r="E151" s="177"/>
      <c r="F151" s="177"/>
      <c r="G151" s="177"/>
      <c r="H151" s="177"/>
      <c r="I151" s="202"/>
      <c r="J151" s="172"/>
      <c r="K151" s="177"/>
      <c r="L151" s="177"/>
      <c r="M151" s="177"/>
      <c r="N151" s="177"/>
      <c r="O151" s="177"/>
      <c r="P151" s="70"/>
      <c r="Q151" s="210"/>
      <c r="R151" s="210"/>
      <c r="S151" s="172"/>
      <c r="T151" s="70"/>
      <c r="U151" s="154"/>
    </row>
    <row r="152" spans="1:21" s="26" customFormat="1" ht="15" customHeight="1">
      <c r="A152" s="149"/>
      <c r="B152" s="255"/>
      <c r="C152" s="171"/>
      <c r="D152" s="177"/>
      <c r="E152" s="177"/>
      <c r="F152" s="223"/>
      <c r="G152" s="267"/>
      <c r="H152" s="225"/>
      <c r="I152" s="70"/>
      <c r="J152" s="172"/>
      <c r="K152" s="177"/>
      <c r="L152" s="177"/>
      <c r="M152" s="177"/>
      <c r="N152" s="177"/>
      <c r="O152" s="177"/>
      <c r="P152" s="70"/>
      <c r="Q152" s="211"/>
      <c r="R152" s="211"/>
      <c r="S152" s="179"/>
      <c r="T152" s="70"/>
      <c r="U152" s="154"/>
    </row>
    <row r="153" spans="1:21" s="26" customFormat="1" ht="15" customHeight="1">
      <c r="A153" s="149"/>
      <c r="B153" s="255"/>
      <c r="C153" s="177"/>
      <c r="D153" s="177"/>
      <c r="E153" s="177"/>
      <c r="F153" s="223"/>
      <c r="G153" s="267"/>
      <c r="H153" s="225"/>
      <c r="I153" s="70"/>
      <c r="J153" s="172"/>
      <c r="K153" s="177"/>
      <c r="L153" s="177"/>
      <c r="M153" s="177"/>
      <c r="N153" s="177"/>
      <c r="O153" s="177"/>
      <c r="P153" s="70"/>
      <c r="Q153" s="210"/>
      <c r="R153" s="210"/>
      <c r="S153" s="172"/>
      <c r="T153" s="70"/>
      <c r="U153" s="154"/>
    </row>
    <row r="154" spans="1:21" s="26" customFormat="1" ht="15" customHeight="1">
      <c r="A154" s="149"/>
      <c r="B154" s="255"/>
      <c r="C154" s="177"/>
      <c r="D154" s="234"/>
      <c r="E154" s="177"/>
      <c r="F154" s="223"/>
      <c r="G154" s="267"/>
      <c r="H154" s="225"/>
      <c r="I154" s="202"/>
      <c r="J154" s="172"/>
      <c r="K154" s="177"/>
      <c r="L154" s="177"/>
      <c r="M154" s="177"/>
      <c r="N154" s="177"/>
      <c r="O154" s="177"/>
      <c r="P154" s="70"/>
      <c r="Q154" s="210"/>
      <c r="R154" s="210"/>
      <c r="S154" s="172"/>
      <c r="T154" s="70"/>
      <c r="U154" s="154"/>
    </row>
    <row r="155" spans="1:21" s="26" customFormat="1" ht="15" customHeight="1">
      <c r="A155" s="149"/>
      <c r="B155" s="255"/>
      <c r="C155" s="173"/>
      <c r="D155" s="177"/>
      <c r="E155" s="177"/>
      <c r="F155" s="177"/>
      <c r="G155" s="177"/>
      <c r="H155" s="70"/>
      <c r="I155" s="172"/>
      <c r="J155" s="172"/>
      <c r="K155" s="177"/>
      <c r="L155" s="172"/>
      <c r="M155" s="177"/>
      <c r="N155" s="177"/>
      <c r="O155" s="177"/>
      <c r="P155" s="70"/>
      <c r="Q155" s="210"/>
      <c r="R155" s="210"/>
      <c r="S155" s="172"/>
      <c r="T155" s="70"/>
      <c r="U155" s="154"/>
    </row>
    <row r="156" spans="1:21" s="26" customFormat="1" ht="15" customHeight="1">
      <c r="A156" s="149"/>
      <c r="B156" s="255"/>
      <c r="C156" s="156"/>
      <c r="D156" s="177"/>
      <c r="E156" s="177"/>
      <c r="F156" s="177"/>
      <c r="G156" s="177"/>
      <c r="H156" s="177"/>
      <c r="I156" s="172"/>
      <c r="J156" s="172"/>
      <c r="K156" s="156"/>
      <c r="L156" s="172"/>
      <c r="M156" s="172"/>
      <c r="N156" s="172"/>
      <c r="O156" s="172"/>
      <c r="P156" s="172"/>
      <c r="Q156" s="172"/>
      <c r="R156" s="172"/>
      <c r="S156" s="172"/>
      <c r="T156" s="172"/>
      <c r="U156" s="154"/>
    </row>
    <row r="157" spans="1:21" s="26" customFormat="1" ht="15" customHeight="1">
      <c r="A157" s="149"/>
      <c r="B157" s="255"/>
      <c r="C157" s="173"/>
      <c r="D157" s="70"/>
      <c r="E157" s="173"/>
      <c r="F157" s="236"/>
      <c r="G157" s="70"/>
      <c r="H157" s="236"/>
      <c r="I157" s="70"/>
      <c r="J157" s="268"/>
      <c r="K157" s="238"/>
      <c r="L157" s="238"/>
      <c r="M157" s="172"/>
      <c r="N157" s="172"/>
      <c r="O157" s="172"/>
      <c r="P157" s="172"/>
      <c r="Q157" s="172"/>
      <c r="R157" s="172"/>
      <c r="S157" s="172"/>
      <c r="T157" s="172"/>
      <c r="U157" s="154"/>
    </row>
    <row r="158" spans="1:21" s="26" customFormat="1" ht="15" customHeight="1">
      <c r="A158" s="149"/>
      <c r="B158" s="255"/>
      <c r="C158" s="171"/>
      <c r="D158" s="171"/>
      <c r="E158" s="236"/>
      <c r="F158" s="236"/>
      <c r="G158" s="236"/>
      <c r="H158" s="236"/>
      <c r="I158" s="238"/>
      <c r="J158" s="179"/>
      <c r="K158" s="171"/>
      <c r="L158" s="177"/>
      <c r="M158" s="172"/>
      <c r="N158" s="172"/>
      <c r="O158" s="172"/>
      <c r="P158" s="172"/>
      <c r="Q158" s="172"/>
      <c r="R158" s="172"/>
      <c r="S158" s="172"/>
      <c r="T158" s="172"/>
      <c r="U158" s="154"/>
    </row>
    <row r="159" spans="1:21" s="26" customFormat="1" ht="15" customHeight="1">
      <c r="A159" s="149"/>
      <c r="B159" s="255"/>
      <c r="C159" s="173"/>
      <c r="D159" s="70"/>
      <c r="E159" s="173"/>
      <c r="F159" s="236"/>
      <c r="G159" s="236"/>
      <c r="H159" s="236"/>
      <c r="I159" s="238"/>
      <c r="J159" s="268"/>
      <c r="K159" s="171"/>
      <c r="L159" s="177"/>
      <c r="M159" s="177"/>
      <c r="N159" s="177"/>
      <c r="O159" s="177"/>
      <c r="P159" s="70"/>
      <c r="Q159" s="223"/>
      <c r="R159" s="223"/>
      <c r="S159" s="177"/>
      <c r="T159" s="173"/>
      <c r="U159" s="154"/>
    </row>
    <row r="160" spans="1:21" s="26" customFormat="1" ht="15" customHeight="1">
      <c r="A160" s="149"/>
      <c r="B160" s="251"/>
      <c r="C160" s="171"/>
      <c r="D160" s="171"/>
      <c r="E160" s="236"/>
      <c r="F160" s="236"/>
      <c r="G160" s="234"/>
      <c r="H160" s="234"/>
      <c r="I160" s="172"/>
      <c r="J160" s="179"/>
      <c r="K160" s="172"/>
      <c r="L160" s="172"/>
      <c r="M160" s="177"/>
      <c r="N160" s="177"/>
      <c r="O160" s="177"/>
      <c r="P160" s="70"/>
      <c r="Q160" s="227"/>
      <c r="R160" s="227"/>
      <c r="S160" s="172"/>
      <c r="T160" s="179"/>
      <c r="U160" s="154"/>
    </row>
    <row r="161" spans="1:21" s="26" customFormat="1" ht="15" customHeight="1">
      <c r="A161" s="149"/>
      <c r="B161" s="255"/>
      <c r="C161" s="173"/>
      <c r="D161" s="177"/>
      <c r="E161" s="177"/>
      <c r="F161" s="177"/>
      <c r="G161" s="177"/>
      <c r="H161" s="177"/>
      <c r="I161" s="177"/>
      <c r="J161" s="177"/>
      <c r="K161" s="177"/>
      <c r="L161" s="177"/>
      <c r="M161" s="177"/>
      <c r="N161" s="177"/>
      <c r="O161" s="177"/>
      <c r="P161" s="70"/>
      <c r="Q161" s="211"/>
      <c r="R161" s="211"/>
      <c r="S161" s="172"/>
      <c r="T161" s="70"/>
      <c r="U161" s="154"/>
    </row>
    <row r="162" spans="1:21" s="26" customFormat="1" ht="15" customHeight="1">
      <c r="A162" s="149"/>
      <c r="B162" s="255"/>
      <c r="C162" s="156"/>
      <c r="D162" s="177"/>
      <c r="E162" s="177"/>
      <c r="F162" s="177"/>
      <c r="G162" s="177"/>
      <c r="H162" s="177"/>
      <c r="I162" s="177"/>
      <c r="J162" s="177"/>
      <c r="K162" s="177"/>
      <c r="L162" s="177"/>
      <c r="M162" s="177"/>
      <c r="N162" s="177"/>
      <c r="O162" s="177"/>
      <c r="P162" s="70"/>
      <c r="Q162" s="221"/>
      <c r="R162" s="221"/>
      <c r="S162" s="172"/>
      <c r="T162" s="70"/>
      <c r="U162" s="154"/>
    </row>
    <row r="163" spans="1:21" s="26" customFormat="1" ht="15" customHeight="1">
      <c r="A163" s="149"/>
      <c r="B163" s="255"/>
      <c r="C163" s="171"/>
      <c r="D163" s="177"/>
      <c r="E163" s="177"/>
      <c r="F163" s="177"/>
      <c r="G163" s="177"/>
      <c r="H163" s="177"/>
      <c r="I163" s="191"/>
      <c r="J163" s="191"/>
      <c r="K163" s="191"/>
      <c r="L163" s="191"/>
      <c r="M163" s="177"/>
      <c r="N163" s="177"/>
      <c r="O163" s="177"/>
      <c r="P163" s="70"/>
      <c r="Q163" s="211"/>
      <c r="R163" s="211"/>
      <c r="S163" s="172"/>
      <c r="T163" s="202"/>
      <c r="U163" s="154"/>
    </row>
    <row r="164" spans="1:21" s="26" customFormat="1" ht="15" customHeight="1">
      <c r="A164" s="149"/>
      <c r="B164" s="255"/>
      <c r="C164" s="177"/>
      <c r="D164" s="177"/>
      <c r="E164" s="177"/>
      <c r="F164" s="177"/>
      <c r="G164" s="177"/>
      <c r="H164" s="177"/>
      <c r="I164" s="191"/>
      <c r="J164" s="179"/>
      <c r="K164" s="191"/>
      <c r="L164" s="191"/>
      <c r="M164" s="177"/>
      <c r="N164" s="177"/>
      <c r="O164" s="177"/>
      <c r="P164" s="70"/>
      <c r="Q164" s="233"/>
      <c r="R164" s="233"/>
      <c r="S164" s="172"/>
      <c r="T164" s="173"/>
      <c r="U164" s="154"/>
    </row>
    <row r="165" spans="1:21" s="26" customFormat="1" ht="15" customHeight="1">
      <c r="A165" s="149"/>
      <c r="B165" s="255"/>
      <c r="C165" s="177"/>
      <c r="D165" s="177"/>
      <c r="E165" s="173"/>
      <c r="F165" s="173"/>
      <c r="G165" s="173"/>
      <c r="H165" s="173"/>
      <c r="I165" s="191"/>
      <c r="J165" s="244"/>
      <c r="K165" s="191"/>
      <c r="L165" s="191"/>
      <c r="M165" s="177"/>
      <c r="N165" s="177"/>
      <c r="O165" s="177"/>
      <c r="P165" s="70"/>
      <c r="Q165" s="233"/>
      <c r="R165" s="233"/>
      <c r="S165" s="172"/>
      <c r="T165" s="202"/>
      <c r="U165" s="154"/>
    </row>
    <row r="166" spans="1:21" s="26" customFormat="1" ht="15" customHeight="1">
      <c r="A166" s="149"/>
      <c r="B166" s="255"/>
      <c r="C166" s="177"/>
      <c r="D166" s="177"/>
      <c r="E166" s="177"/>
      <c r="F166" s="173"/>
      <c r="G166" s="173"/>
      <c r="H166" s="173"/>
      <c r="I166" s="191"/>
      <c r="J166" s="244"/>
      <c r="K166" s="191"/>
      <c r="L166" s="191"/>
      <c r="M166" s="177"/>
      <c r="N166" s="177"/>
      <c r="O166" s="177"/>
      <c r="P166" s="70"/>
      <c r="Q166" s="207"/>
      <c r="R166" s="233"/>
      <c r="S166" s="204"/>
      <c r="T166" s="235"/>
      <c r="U166" s="154"/>
    </row>
    <row r="167" spans="1:21" s="26" customFormat="1" ht="15" customHeight="1">
      <c r="A167" s="149"/>
      <c r="B167" s="255"/>
      <c r="C167" s="177"/>
      <c r="D167" s="177"/>
      <c r="E167" s="177"/>
      <c r="F167" s="177"/>
      <c r="G167" s="177"/>
      <c r="H167" s="177"/>
      <c r="I167" s="191"/>
      <c r="J167" s="179"/>
      <c r="K167" s="191"/>
      <c r="L167" s="191"/>
      <c r="M167" s="172"/>
      <c r="N167" s="172"/>
      <c r="O167" s="172"/>
      <c r="P167" s="70"/>
      <c r="Q167" s="233"/>
      <c r="R167" s="172"/>
      <c r="S167" s="172"/>
      <c r="T167" s="235"/>
      <c r="U167" s="154"/>
    </row>
    <row r="168" spans="1:21" s="26" customFormat="1" ht="15" customHeight="1">
      <c r="A168" s="149"/>
      <c r="B168" s="255"/>
      <c r="C168" s="177"/>
      <c r="D168" s="177"/>
      <c r="E168" s="177"/>
      <c r="F168" s="177"/>
      <c r="G168" s="177"/>
      <c r="H168" s="177"/>
      <c r="I168" s="191"/>
      <c r="J168" s="244"/>
      <c r="K168" s="191"/>
      <c r="L168" s="191"/>
      <c r="M168" s="172"/>
      <c r="N168" s="172"/>
      <c r="O168" s="172"/>
      <c r="P168" s="172"/>
      <c r="Q168" s="172"/>
      <c r="R168" s="172"/>
      <c r="S168" s="172"/>
      <c r="T168" s="172"/>
      <c r="U168" s="154"/>
    </row>
    <row r="169" spans="1:21" s="26" customFormat="1" ht="15" customHeight="1">
      <c r="A169" s="149"/>
      <c r="B169" s="255"/>
      <c r="C169" s="156"/>
      <c r="D169" s="177"/>
      <c r="E169" s="177"/>
      <c r="F169" s="177"/>
      <c r="G169" s="177"/>
      <c r="H169" s="177"/>
      <c r="I169" s="243"/>
      <c r="J169" s="191"/>
      <c r="K169" s="191"/>
      <c r="L169" s="191"/>
      <c r="M169" s="238"/>
      <c r="N169" s="238"/>
      <c r="O169" s="239"/>
      <c r="P169" s="238"/>
      <c r="Q169" s="238"/>
      <c r="R169" s="238"/>
      <c r="S169" s="239"/>
      <c r="T169" s="238"/>
      <c r="U169" s="154"/>
    </row>
    <row r="170" spans="1:21" s="26" customFormat="1" ht="15" customHeight="1">
      <c r="A170" s="149"/>
      <c r="B170" s="255"/>
      <c r="C170" s="177"/>
      <c r="D170" s="177"/>
      <c r="E170" s="177"/>
      <c r="F170" s="177"/>
      <c r="G170" s="177"/>
      <c r="H170" s="177"/>
      <c r="I170" s="189"/>
      <c r="J170" s="191"/>
      <c r="K170" s="191"/>
      <c r="L170" s="191"/>
      <c r="M170" s="177"/>
      <c r="N170" s="70"/>
      <c r="O170" s="238"/>
      <c r="P170" s="191"/>
      <c r="Q170" s="172"/>
      <c r="R170" s="172"/>
      <c r="S170" s="172"/>
      <c r="T170" s="172"/>
      <c r="U170" s="154"/>
    </row>
    <row r="171" spans="1:21" s="26" customFormat="1" ht="15" customHeight="1">
      <c r="A171" s="149"/>
      <c r="B171" s="255"/>
      <c r="C171" s="269"/>
      <c r="D171" s="177"/>
      <c r="E171" s="177"/>
      <c r="F171" s="270"/>
      <c r="G171" s="177"/>
      <c r="H171" s="177"/>
      <c r="I171" s="271"/>
      <c r="J171" s="269"/>
      <c r="K171" s="270"/>
      <c r="L171" s="271"/>
      <c r="M171" s="177"/>
      <c r="N171" s="70"/>
      <c r="O171" s="241"/>
      <c r="P171" s="172"/>
      <c r="Q171" s="187"/>
      <c r="R171" s="187"/>
      <c r="S171" s="204"/>
      <c r="T171" s="172"/>
      <c r="U171" s="154"/>
    </row>
    <row r="172" spans="1:21" s="26" customFormat="1" ht="15" customHeight="1">
      <c r="A172" s="149"/>
      <c r="B172" s="255"/>
      <c r="C172" s="171"/>
      <c r="D172" s="70"/>
      <c r="E172" s="191"/>
      <c r="F172" s="272"/>
      <c r="G172" s="273"/>
      <c r="H172" s="274"/>
      <c r="I172" s="70"/>
      <c r="J172" s="173"/>
      <c r="K172" s="173"/>
      <c r="L172" s="70"/>
      <c r="M172" s="172"/>
      <c r="N172" s="172"/>
      <c r="O172" s="172"/>
      <c r="P172" s="172"/>
      <c r="Q172" s="172"/>
      <c r="R172" s="172"/>
      <c r="S172" s="172"/>
      <c r="T172" s="172"/>
      <c r="U172" s="154"/>
    </row>
    <row r="173" spans="1:21" s="26" customFormat="1" ht="15" customHeight="1">
      <c r="A173" s="149"/>
      <c r="B173" s="255"/>
      <c r="C173" s="171"/>
      <c r="D173" s="70"/>
      <c r="E173" s="191"/>
      <c r="F173" s="272"/>
      <c r="G173" s="273"/>
      <c r="H173" s="274"/>
      <c r="I173" s="70"/>
      <c r="J173" s="177"/>
      <c r="K173" s="177"/>
      <c r="L173" s="70"/>
      <c r="M173" s="194"/>
      <c r="N173" s="177"/>
      <c r="O173" s="177"/>
      <c r="P173" s="191"/>
      <c r="Q173" s="191"/>
      <c r="R173" s="191"/>
      <c r="S173" s="191"/>
      <c r="T173" s="191"/>
      <c r="U173" s="154"/>
    </row>
    <row r="174" spans="1:21" s="26" customFormat="1" ht="15" customHeight="1">
      <c r="A174" s="149"/>
      <c r="B174" s="255"/>
      <c r="C174" s="177"/>
      <c r="D174" s="70"/>
      <c r="E174" s="191"/>
      <c r="F174" s="274"/>
      <c r="G174" s="273"/>
      <c r="H174" s="274"/>
      <c r="I174" s="70"/>
      <c r="J174" s="177"/>
      <c r="K174" s="177"/>
      <c r="L174" s="70"/>
      <c r="M174" s="194"/>
      <c r="N174" s="177"/>
      <c r="O174" s="177"/>
      <c r="P174" s="191"/>
      <c r="Q174" s="191"/>
      <c r="R174" s="191"/>
      <c r="S174" s="191"/>
      <c r="T174" s="191"/>
      <c r="U174" s="154"/>
    </row>
    <row r="175" spans="1:21" s="26" customFormat="1" ht="15" customHeight="1">
      <c r="A175" s="149"/>
      <c r="B175" s="255"/>
      <c r="C175" s="177"/>
      <c r="D175" s="70"/>
      <c r="E175" s="191"/>
      <c r="F175" s="274"/>
      <c r="G175" s="273"/>
      <c r="H175" s="274"/>
      <c r="I175" s="70"/>
      <c r="J175" s="177"/>
      <c r="K175" s="177"/>
      <c r="L175" s="70"/>
      <c r="M175" s="191"/>
      <c r="N175" s="191"/>
      <c r="O175" s="191"/>
      <c r="P175" s="191"/>
      <c r="Q175" s="191"/>
      <c r="R175" s="191"/>
      <c r="S175" s="191"/>
      <c r="T175" s="191"/>
      <c r="U175" s="154"/>
    </row>
    <row r="176" spans="1:21" s="26" customFormat="1" ht="15" customHeight="1">
      <c r="A176" s="149"/>
      <c r="B176" s="255"/>
      <c r="C176" s="177"/>
      <c r="D176" s="70"/>
      <c r="E176" s="191"/>
      <c r="F176" s="274"/>
      <c r="G176" s="273"/>
      <c r="H176" s="274"/>
      <c r="I176" s="70"/>
      <c r="J176" s="177"/>
      <c r="K176" s="177"/>
      <c r="L176" s="70"/>
      <c r="M176" s="191"/>
      <c r="N176" s="191"/>
      <c r="O176" s="191"/>
      <c r="P176" s="191"/>
      <c r="Q176" s="191"/>
      <c r="R176" s="191"/>
      <c r="S176" s="191"/>
      <c r="T176" s="191"/>
      <c r="U176" s="154"/>
    </row>
    <row r="177" spans="1:21" s="26" customFormat="1" ht="15" customHeight="1">
      <c r="A177" s="149"/>
      <c r="B177" s="255"/>
      <c r="C177" s="177"/>
      <c r="D177" s="70"/>
      <c r="E177" s="191"/>
      <c r="F177" s="274"/>
      <c r="G177" s="273"/>
      <c r="H177" s="274"/>
      <c r="I177" s="70"/>
      <c r="J177" s="177"/>
      <c r="K177" s="177"/>
      <c r="L177" s="70"/>
      <c r="M177" s="191"/>
      <c r="N177" s="191"/>
      <c r="O177" s="191"/>
      <c r="P177" s="191"/>
      <c r="Q177" s="191"/>
      <c r="R177" s="191"/>
      <c r="S177" s="191"/>
      <c r="T177" s="191"/>
      <c r="U177" s="154"/>
    </row>
    <row r="178" spans="1:21" s="26" customFormat="1" ht="15" customHeight="1">
      <c r="A178" s="149"/>
      <c r="B178" s="255"/>
      <c r="C178" s="177"/>
      <c r="D178" s="177"/>
      <c r="E178" s="177"/>
      <c r="F178" s="177"/>
      <c r="G178" s="177"/>
      <c r="H178" s="70"/>
      <c r="I178" s="191"/>
      <c r="J178" s="244"/>
      <c r="K178" s="191"/>
      <c r="L178" s="191"/>
      <c r="M178" s="191"/>
      <c r="N178" s="191"/>
      <c r="O178" s="191"/>
      <c r="P178" s="191"/>
      <c r="Q178" s="191"/>
      <c r="R178" s="191"/>
      <c r="S178" s="191"/>
      <c r="T178" s="191"/>
      <c r="U178" s="154"/>
    </row>
    <row r="179" spans="1:21" s="26" customFormat="1" ht="15" customHeight="1">
      <c r="A179" s="149"/>
      <c r="B179" s="255"/>
      <c r="C179" s="171"/>
      <c r="D179" s="171"/>
      <c r="E179" s="177"/>
      <c r="F179" s="177"/>
      <c r="G179" s="177"/>
      <c r="H179" s="177"/>
      <c r="I179" s="191"/>
      <c r="J179" s="179"/>
      <c r="K179" s="191"/>
      <c r="L179" s="191"/>
      <c r="M179" s="191"/>
      <c r="N179" s="191"/>
      <c r="O179" s="191"/>
      <c r="P179" s="191"/>
      <c r="Q179" s="191"/>
      <c r="R179" s="191"/>
      <c r="S179" s="191"/>
      <c r="T179" s="191"/>
      <c r="U179" s="154"/>
    </row>
    <row r="180" spans="1:21" s="26" customFormat="1" ht="15" customHeight="1">
      <c r="A180" s="149"/>
      <c r="B180" s="255"/>
      <c r="C180" s="177"/>
      <c r="D180" s="177"/>
      <c r="E180" s="177"/>
      <c r="F180" s="177"/>
      <c r="G180" s="177"/>
      <c r="H180" s="177"/>
      <c r="I180" s="191"/>
      <c r="J180" s="244"/>
      <c r="K180" s="191"/>
      <c r="L180" s="191"/>
      <c r="M180" s="191"/>
      <c r="N180" s="191"/>
      <c r="O180" s="191"/>
      <c r="P180" s="191"/>
      <c r="Q180" s="191"/>
      <c r="R180" s="191"/>
      <c r="S180" s="191"/>
      <c r="T180" s="191"/>
      <c r="U180" s="154"/>
    </row>
    <row r="181" spans="1:21" s="26" customFormat="1" ht="15" customHeight="1">
      <c r="A181" s="149"/>
      <c r="B181" s="255"/>
      <c r="C181" s="177"/>
      <c r="D181" s="177"/>
      <c r="E181" s="177"/>
      <c r="F181" s="177"/>
      <c r="G181" s="177"/>
      <c r="H181" s="177"/>
      <c r="I181" s="243"/>
      <c r="J181" s="191"/>
      <c r="K181" s="191"/>
      <c r="L181" s="191"/>
      <c r="M181" s="191"/>
      <c r="N181" s="191"/>
      <c r="O181" s="191"/>
      <c r="P181" s="191"/>
      <c r="Q181" s="191"/>
      <c r="R181" s="191"/>
      <c r="S181" s="191"/>
      <c r="T181" s="191"/>
      <c r="U181" s="154"/>
    </row>
    <row r="182" spans="1:21" s="26" customFormat="1" ht="15" customHeight="1">
      <c r="A182" s="149"/>
      <c r="B182" s="275"/>
      <c r="C182" s="173"/>
      <c r="D182" s="246"/>
      <c r="E182" s="246"/>
      <c r="F182" s="246"/>
      <c r="G182" s="246"/>
      <c r="H182" s="246"/>
      <c r="I182" s="189"/>
      <c r="J182" s="191"/>
      <c r="K182" s="191"/>
      <c r="L182" s="191"/>
      <c r="M182" s="191"/>
      <c r="N182" s="191"/>
      <c r="O182" s="191"/>
      <c r="P182" s="191"/>
      <c r="Q182" s="191"/>
      <c r="R182" s="191"/>
      <c r="S182" s="191"/>
      <c r="T182" s="191"/>
      <c r="U182" s="154"/>
    </row>
    <row r="183" spans="1:21" s="26" customFormat="1" ht="15.75" customHeight="1">
      <c r="A183" s="149"/>
      <c r="B183" s="255"/>
      <c r="C183" s="157"/>
      <c r="D183" s="177"/>
      <c r="E183" s="177"/>
      <c r="F183" s="177"/>
      <c r="G183" s="177"/>
      <c r="H183" s="177"/>
      <c r="I183" s="270"/>
      <c r="J183" s="269"/>
      <c r="K183" s="270"/>
      <c r="L183" s="271"/>
      <c r="M183" s="191"/>
      <c r="N183" s="191"/>
      <c r="O183" s="191"/>
      <c r="P183" s="191"/>
      <c r="Q183" s="191"/>
      <c r="R183" s="191"/>
      <c r="S183" s="191"/>
      <c r="T183" s="191"/>
      <c r="U183" s="154"/>
    </row>
    <row r="184" spans="1:21" s="26" customFormat="1" ht="15" customHeight="1">
      <c r="A184" s="149"/>
      <c r="B184" s="276"/>
      <c r="C184" s="173"/>
      <c r="D184" s="177"/>
      <c r="E184" s="173"/>
      <c r="F184" s="173"/>
      <c r="G184" s="173"/>
      <c r="H184" s="177"/>
      <c r="I184" s="70"/>
      <c r="J184" s="177"/>
      <c r="K184" s="177"/>
      <c r="L184" s="70"/>
      <c r="M184" s="191"/>
      <c r="N184" s="191"/>
      <c r="O184" s="191"/>
      <c r="P184" s="191"/>
      <c r="Q184" s="191"/>
      <c r="R184" s="191"/>
      <c r="S184" s="191"/>
      <c r="T184" s="191"/>
      <c r="U184" s="154"/>
    </row>
    <row r="185" spans="1:21" s="26" customFormat="1" ht="15" customHeight="1">
      <c r="A185" s="149"/>
      <c r="B185" s="276"/>
      <c r="C185" s="173"/>
      <c r="D185" s="177"/>
      <c r="E185" s="173"/>
      <c r="F185" s="173"/>
      <c r="G185" s="173"/>
      <c r="H185" s="177"/>
      <c r="I185" s="70"/>
      <c r="J185" s="177"/>
      <c r="K185" s="177"/>
      <c r="L185" s="70"/>
      <c r="M185" s="191"/>
      <c r="N185" s="191"/>
      <c r="O185" s="191"/>
      <c r="P185" s="191"/>
      <c r="Q185" s="191"/>
      <c r="R185" s="191"/>
      <c r="S185" s="191"/>
      <c r="T185" s="191"/>
      <c r="U185" s="154"/>
    </row>
    <row r="186" spans="1:21" s="26" customFormat="1" ht="15" customHeight="1">
      <c r="A186" s="149"/>
      <c r="B186" s="276"/>
      <c r="C186" s="177"/>
      <c r="D186" s="177"/>
      <c r="E186" s="177"/>
      <c r="F186" s="173"/>
      <c r="G186" s="173"/>
      <c r="H186" s="177"/>
      <c r="I186" s="70"/>
      <c r="J186" s="177"/>
      <c r="K186" s="177"/>
      <c r="L186" s="70"/>
      <c r="M186" s="191"/>
      <c r="N186" s="191"/>
      <c r="O186" s="191"/>
      <c r="P186" s="191"/>
      <c r="Q186" s="191"/>
      <c r="R186" s="191"/>
      <c r="S186" s="191"/>
      <c r="T186" s="191"/>
      <c r="U186" s="154"/>
    </row>
    <row r="187" spans="1:21" s="26" customFormat="1" ht="15" customHeight="1">
      <c r="A187" s="149"/>
      <c r="B187" s="276"/>
      <c r="C187" s="177"/>
      <c r="D187" s="177"/>
      <c r="E187" s="173"/>
      <c r="F187" s="177"/>
      <c r="G187" s="177"/>
      <c r="H187" s="177"/>
      <c r="I187" s="70"/>
      <c r="J187" s="177"/>
      <c r="K187" s="177"/>
      <c r="L187" s="70"/>
      <c r="M187" s="191"/>
      <c r="N187" s="191"/>
      <c r="O187" s="191"/>
      <c r="P187" s="191"/>
      <c r="Q187" s="191"/>
      <c r="R187" s="191"/>
      <c r="S187" s="191"/>
      <c r="T187" s="191"/>
      <c r="U187" s="154"/>
    </row>
    <row r="188" spans="1:21" s="26" customFormat="1" ht="15" customHeight="1">
      <c r="A188" s="149"/>
      <c r="B188" s="276"/>
      <c r="C188" s="177"/>
      <c r="D188" s="177"/>
      <c r="E188" s="177"/>
      <c r="F188" s="173"/>
      <c r="G188" s="173"/>
      <c r="H188" s="177"/>
      <c r="I188" s="70"/>
      <c r="J188" s="177"/>
      <c r="K188" s="177"/>
      <c r="L188" s="70"/>
      <c r="M188" s="191"/>
      <c r="N188" s="191"/>
      <c r="O188" s="191"/>
      <c r="P188" s="191"/>
      <c r="Q188" s="191"/>
      <c r="R188" s="191"/>
      <c r="S188" s="191"/>
      <c r="T188" s="191"/>
      <c r="U188" s="154"/>
    </row>
    <row r="189" spans="1:21" s="26" customFormat="1" ht="15" customHeight="1">
      <c r="A189" s="149"/>
      <c r="B189" s="276"/>
      <c r="C189" s="177"/>
      <c r="D189" s="177"/>
      <c r="E189" s="177"/>
      <c r="F189" s="173"/>
      <c r="G189" s="173"/>
      <c r="H189" s="177"/>
      <c r="I189" s="70"/>
      <c r="J189" s="177"/>
      <c r="K189" s="177"/>
      <c r="L189" s="70"/>
      <c r="M189" s="191"/>
      <c r="N189" s="191"/>
      <c r="O189" s="191"/>
      <c r="P189" s="191"/>
      <c r="Q189" s="191"/>
      <c r="R189" s="191"/>
      <c r="S189" s="191"/>
      <c r="T189" s="191"/>
      <c r="U189" s="154"/>
    </row>
    <row r="190" spans="1:21" s="26" customFormat="1" ht="15" customHeight="1">
      <c r="A190" s="149"/>
      <c r="B190" s="276"/>
      <c r="C190" s="177"/>
      <c r="D190" s="177"/>
      <c r="E190" s="173"/>
      <c r="F190" s="177"/>
      <c r="G190" s="177"/>
      <c r="H190" s="177"/>
      <c r="I190" s="189"/>
      <c r="J190" s="191"/>
      <c r="K190" s="191"/>
      <c r="L190" s="191"/>
      <c r="M190" s="191"/>
      <c r="N190" s="191"/>
      <c r="O190" s="191"/>
      <c r="P190" s="191"/>
      <c r="Q190" s="191"/>
      <c r="R190" s="191"/>
      <c r="S190" s="191"/>
      <c r="T190" s="191"/>
      <c r="U190" s="154"/>
    </row>
    <row r="191" spans="1:21" s="26" customFormat="1" ht="15" customHeight="1">
      <c r="A191" s="149"/>
      <c r="B191" s="276"/>
      <c r="C191" s="171"/>
      <c r="D191" s="177"/>
      <c r="E191" s="177"/>
      <c r="F191" s="177"/>
      <c r="G191" s="177"/>
      <c r="H191" s="177"/>
      <c r="I191" s="189"/>
      <c r="J191" s="191"/>
      <c r="K191" s="191"/>
      <c r="L191" s="191"/>
      <c r="M191" s="191"/>
      <c r="N191" s="191"/>
      <c r="O191" s="191"/>
      <c r="P191" s="191"/>
      <c r="Q191" s="191"/>
      <c r="R191" s="191"/>
      <c r="S191" s="191"/>
      <c r="T191" s="191"/>
      <c r="U191" s="154"/>
    </row>
    <row r="192" spans="1:21" s="26" customFormat="1" ht="15" customHeight="1">
      <c r="A192" s="149"/>
      <c r="B192" s="255"/>
      <c r="C192" s="177"/>
      <c r="D192" s="177"/>
      <c r="E192" s="177"/>
      <c r="F192" s="177"/>
      <c r="G192" s="177"/>
      <c r="H192" s="177"/>
      <c r="I192" s="189"/>
      <c r="J192" s="191"/>
      <c r="K192" s="191"/>
      <c r="L192" s="191"/>
      <c r="M192" s="191"/>
      <c r="N192" s="191"/>
      <c r="O192" s="191"/>
      <c r="P192" s="191"/>
      <c r="Q192" s="191"/>
      <c r="R192" s="191"/>
      <c r="S192" s="191"/>
      <c r="T192" s="191"/>
      <c r="U192" s="154"/>
    </row>
    <row r="193" spans="1:21" s="26" customFormat="1" ht="15" customHeight="1">
      <c r="A193" s="149"/>
      <c r="B193" s="255"/>
      <c r="C193" s="177"/>
      <c r="D193" s="177"/>
      <c r="E193" s="177"/>
      <c r="F193" s="177"/>
      <c r="G193" s="177"/>
      <c r="H193" s="177"/>
      <c r="I193" s="189"/>
      <c r="J193" s="191"/>
      <c r="K193" s="191"/>
      <c r="L193" s="191"/>
      <c r="M193" s="191"/>
      <c r="N193" s="191"/>
      <c r="O193" s="191"/>
      <c r="P193" s="191"/>
      <c r="Q193" s="191"/>
      <c r="R193" s="191"/>
      <c r="S193" s="191"/>
      <c r="T193" s="191"/>
      <c r="U193" s="154"/>
    </row>
    <row r="194" spans="1:21" s="26" customFormat="1" ht="15" customHeight="1">
      <c r="A194" s="149"/>
      <c r="B194" s="275"/>
      <c r="C194" s="173"/>
      <c r="D194" s="246"/>
      <c r="E194" s="246"/>
      <c r="F194" s="246"/>
      <c r="G194" s="246"/>
      <c r="H194" s="246"/>
      <c r="I194" s="248"/>
      <c r="J194" s="248"/>
      <c r="K194" s="248"/>
      <c r="L194" s="248"/>
      <c r="M194" s="248"/>
      <c r="N194" s="248"/>
      <c r="O194" s="248"/>
      <c r="P194" s="248"/>
      <c r="Q194" s="248"/>
      <c r="R194" s="248"/>
      <c r="S194" s="248"/>
      <c r="T194" s="248"/>
      <c r="U194" s="154"/>
    </row>
    <row r="195" spans="1:21" s="26" customFormat="1" ht="15" customHeight="1">
      <c r="A195" s="149"/>
      <c r="B195" s="255"/>
      <c r="C195" s="156"/>
      <c r="D195" s="177"/>
      <c r="E195" s="177"/>
      <c r="F195" s="177"/>
      <c r="G195" s="177"/>
      <c r="H195" s="177"/>
      <c r="I195" s="172"/>
      <c r="J195" s="172"/>
      <c r="K195" s="172"/>
      <c r="L195" s="70"/>
      <c r="M195" s="172"/>
      <c r="N195" s="172"/>
      <c r="O195" s="172"/>
      <c r="P195" s="172"/>
      <c r="Q195" s="172"/>
      <c r="R195" s="172"/>
      <c r="S195" s="172"/>
      <c r="T195" s="172"/>
      <c r="U195" s="154"/>
    </row>
    <row r="196" spans="1:21" s="26" customFormat="1" ht="15" customHeight="1">
      <c r="A196" s="149"/>
      <c r="B196" s="276"/>
      <c r="C196" s="171"/>
      <c r="D196" s="177"/>
      <c r="E196" s="173"/>
      <c r="F196" s="173"/>
      <c r="G196" s="173"/>
      <c r="H196" s="177"/>
      <c r="I196" s="172"/>
      <c r="J196" s="172"/>
      <c r="K196" s="172"/>
      <c r="L196" s="70"/>
      <c r="M196" s="172"/>
      <c r="N196" s="172"/>
      <c r="O196" s="172"/>
      <c r="P196" s="172"/>
      <c r="Q196" s="172"/>
      <c r="R196" s="172"/>
      <c r="S196" s="172"/>
      <c r="T196" s="172"/>
      <c r="U196" s="154"/>
    </row>
    <row r="197" spans="1:21" s="26" customFormat="1" ht="15" customHeight="1">
      <c r="A197" s="149"/>
      <c r="B197" s="276"/>
      <c r="C197" s="173"/>
      <c r="D197" s="177"/>
      <c r="E197" s="173"/>
      <c r="F197" s="173"/>
      <c r="G197" s="173"/>
      <c r="H197" s="177"/>
      <c r="I197" s="172"/>
      <c r="J197" s="172"/>
      <c r="K197" s="172"/>
      <c r="L197" s="70"/>
      <c r="M197" s="172"/>
      <c r="N197" s="172"/>
      <c r="O197" s="172"/>
      <c r="P197" s="172"/>
      <c r="Q197" s="172"/>
      <c r="R197" s="172"/>
      <c r="S197" s="172"/>
      <c r="T197" s="172"/>
      <c r="U197" s="154"/>
    </row>
    <row r="198" spans="1:21" s="26" customFormat="1" ht="15" customHeight="1">
      <c r="A198" s="149"/>
      <c r="B198" s="276"/>
      <c r="C198" s="173"/>
      <c r="D198" s="177"/>
      <c r="E198" s="173"/>
      <c r="F198" s="173"/>
      <c r="G198" s="173"/>
      <c r="H198" s="177"/>
      <c r="I198" s="172"/>
      <c r="J198" s="172"/>
      <c r="K198" s="172"/>
      <c r="L198" s="70"/>
      <c r="M198" s="172"/>
      <c r="N198" s="172"/>
      <c r="O198" s="172"/>
      <c r="P198" s="172"/>
      <c r="Q198" s="172"/>
      <c r="R198" s="172"/>
      <c r="S198" s="172"/>
      <c r="T198" s="172"/>
      <c r="U198" s="154"/>
    </row>
    <row r="199" spans="1:21" s="26" customFormat="1" ht="15" customHeight="1">
      <c r="A199" s="149"/>
      <c r="B199" s="276"/>
      <c r="C199" s="171"/>
      <c r="D199" s="177"/>
      <c r="E199" s="173"/>
      <c r="F199" s="173"/>
      <c r="G199" s="173"/>
      <c r="H199" s="177"/>
      <c r="I199" s="172"/>
      <c r="J199" s="172"/>
      <c r="K199" s="172"/>
      <c r="L199" s="70"/>
      <c r="M199" s="172"/>
      <c r="N199" s="172"/>
      <c r="O199" s="172"/>
      <c r="P199" s="172"/>
      <c r="Q199" s="172"/>
      <c r="R199" s="172"/>
      <c r="S199" s="172"/>
      <c r="T199" s="172"/>
      <c r="U199" s="154"/>
    </row>
    <row r="200" spans="1:21" s="26" customFormat="1" ht="15" customHeight="1">
      <c r="A200" s="149"/>
      <c r="B200" s="276"/>
      <c r="C200" s="177"/>
      <c r="D200" s="177"/>
      <c r="E200" s="177"/>
      <c r="F200" s="177"/>
      <c r="G200" s="177"/>
      <c r="H200" s="177"/>
      <c r="I200" s="172"/>
      <c r="J200" s="172"/>
      <c r="K200" s="172"/>
      <c r="L200" s="70"/>
      <c r="M200" s="172"/>
      <c r="N200" s="172"/>
      <c r="O200" s="172"/>
      <c r="P200" s="172"/>
      <c r="Q200" s="172"/>
      <c r="R200" s="172"/>
      <c r="S200" s="172"/>
      <c r="T200" s="172"/>
      <c r="U200" s="154"/>
    </row>
    <row r="201" spans="1:21" s="26" customFormat="1" ht="15" customHeight="1">
      <c r="A201" s="149"/>
      <c r="B201" s="276"/>
      <c r="C201" s="177"/>
      <c r="D201" s="177"/>
      <c r="E201" s="177"/>
      <c r="F201" s="173"/>
      <c r="G201" s="173"/>
      <c r="H201" s="177"/>
      <c r="I201" s="172"/>
      <c r="J201" s="172"/>
      <c r="K201" s="172"/>
      <c r="L201" s="70"/>
      <c r="M201" s="172"/>
      <c r="N201" s="172"/>
      <c r="O201" s="172"/>
      <c r="P201" s="172"/>
      <c r="Q201" s="172"/>
      <c r="R201" s="172"/>
      <c r="S201" s="172"/>
      <c r="T201" s="172"/>
      <c r="U201" s="154"/>
    </row>
    <row r="202" spans="1:21" s="26" customFormat="1" ht="15" customHeight="1">
      <c r="A202" s="149"/>
      <c r="B202" s="276"/>
      <c r="C202" s="171"/>
      <c r="D202" s="177"/>
      <c r="E202" s="173"/>
      <c r="F202" s="177"/>
      <c r="G202" s="177"/>
      <c r="H202" s="177"/>
      <c r="I202" s="172"/>
      <c r="J202" s="172"/>
      <c r="K202" s="172"/>
      <c r="L202" s="70"/>
      <c r="M202" s="172"/>
      <c r="N202" s="172"/>
      <c r="O202" s="172"/>
      <c r="P202" s="172"/>
      <c r="Q202" s="172"/>
      <c r="R202" s="172"/>
      <c r="S202" s="172"/>
      <c r="T202" s="172"/>
      <c r="U202" s="154"/>
    </row>
    <row r="203" spans="1:21" s="26" customFormat="1" ht="15" customHeight="1">
      <c r="A203" s="149"/>
      <c r="B203" s="276"/>
      <c r="C203" s="171"/>
      <c r="D203" s="177"/>
      <c r="E203" s="177"/>
      <c r="F203" s="177"/>
      <c r="G203" s="177"/>
      <c r="H203" s="177"/>
      <c r="I203" s="172"/>
      <c r="J203" s="172"/>
      <c r="K203" s="172"/>
      <c r="L203" s="70"/>
      <c r="M203" s="172"/>
      <c r="N203" s="172"/>
      <c r="O203" s="172"/>
      <c r="P203" s="172"/>
      <c r="Q203" s="172"/>
      <c r="R203" s="172"/>
      <c r="S203" s="172"/>
      <c r="T203" s="172"/>
      <c r="U203" s="154"/>
    </row>
    <row r="204" spans="1:21" s="26" customFormat="1" ht="15" customHeight="1">
      <c r="A204" s="149"/>
      <c r="B204" s="277"/>
      <c r="C204" s="172"/>
      <c r="D204" s="172"/>
      <c r="E204" s="172"/>
      <c r="F204" s="172"/>
      <c r="G204" s="172"/>
      <c r="H204" s="172"/>
      <c r="I204" s="172"/>
      <c r="J204" s="172"/>
      <c r="K204" s="172"/>
      <c r="L204" s="156"/>
      <c r="M204" s="234"/>
      <c r="N204" s="234"/>
      <c r="O204" s="254"/>
      <c r="P204" s="254"/>
      <c r="Q204" s="254"/>
      <c r="R204" s="254"/>
      <c r="S204" s="254"/>
      <c r="T204" s="254"/>
      <c r="U204" s="154"/>
    </row>
    <row r="205" spans="1:21" s="26" customFormat="1" ht="15" customHeight="1">
      <c r="A205" s="149"/>
      <c r="B205" s="249"/>
      <c r="C205" s="177"/>
      <c r="D205" s="172"/>
      <c r="E205" s="172"/>
      <c r="F205" s="172"/>
      <c r="G205" s="172"/>
      <c r="H205" s="172"/>
      <c r="I205" s="172"/>
      <c r="J205" s="172"/>
      <c r="K205" s="172"/>
      <c r="L205" s="171"/>
      <c r="M205" s="177"/>
      <c r="N205" s="234"/>
      <c r="O205" s="70"/>
      <c r="P205" s="172"/>
      <c r="Q205" s="172"/>
      <c r="R205" s="172"/>
      <c r="S205" s="172"/>
      <c r="T205" s="172"/>
      <c r="U205" s="154"/>
    </row>
    <row r="206" spans="1:21" s="26" customFormat="1" ht="15" customHeight="1">
      <c r="A206" s="149"/>
      <c r="B206" s="249"/>
      <c r="C206" s="177"/>
      <c r="D206" s="172"/>
      <c r="E206" s="172"/>
      <c r="F206" s="172"/>
      <c r="G206" s="172"/>
      <c r="H206" s="172"/>
      <c r="I206" s="172"/>
      <c r="J206" s="172"/>
      <c r="K206" s="172"/>
      <c r="L206" s="177"/>
      <c r="M206" s="177"/>
      <c r="N206" s="177"/>
      <c r="O206" s="172"/>
      <c r="P206" s="172"/>
      <c r="Q206" s="172"/>
      <c r="R206" s="172"/>
      <c r="S206" s="172"/>
      <c r="T206" s="172"/>
      <c r="U206" s="154"/>
    </row>
    <row r="207" spans="1:21" s="26" customFormat="1" ht="15.75">
      <c r="A207" s="154"/>
      <c r="C207" s="258"/>
      <c r="D207" s="153"/>
      <c r="E207" s="153"/>
      <c r="F207" s="153"/>
      <c r="G207" s="153"/>
      <c r="H207" s="153"/>
      <c r="I207" s="153"/>
      <c r="J207" s="153"/>
      <c r="K207" s="153"/>
      <c r="L207" s="153"/>
      <c r="M207" s="153"/>
      <c r="N207" s="153"/>
      <c r="O207" s="153"/>
      <c r="P207" s="153"/>
      <c r="Q207" s="153"/>
      <c r="R207" s="153"/>
      <c r="S207" s="153"/>
      <c r="T207" s="153"/>
      <c r="U207" s="154"/>
    </row>
    <row r="208" spans="1:21" s="26" customFormat="1">
      <c r="A208" s="154"/>
      <c r="U208" s="154"/>
    </row>
    <row r="209" spans="1:21" s="26" customFormat="1">
      <c r="A209" s="154"/>
      <c r="U209" s="154"/>
    </row>
    <row r="210" spans="1:21" s="26" customFormat="1">
      <c r="A210" s="154"/>
      <c r="U210" s="154"/>
    </row>
    <row r="211" spans="1:21" s="26" customFormat="1">
      <c r="A211" s="154"/>
      <c r="U211" s="154"/>
    </row>
    <row r="212" spans="1:21" s="26" customFormat="1">
      <c r="A212" s="154"/>
      <c r="U212" s="154"/>
    </row>
    <row r="213" spans="1:21" s="26" customFormat="1">
      <c r="A213" s="154"/>
      <c r="U213" s="154"/>
    </row>
    <row r="214" spans="1:21" s="26" customFormat="1">
      <c r="A214" s="154"/>
      <c r="U214" s="154"/>
    </row>
    <row r="215" spans="1:21" s="26" customFormat="1">
      <c r="A215" s="154"/>
      <c r="U215" s="154"/>
    </row>
    <row r="216" spans="1:21" s="26" customFormat="1">
      <c r="A216" s="154"/>
      <c r="U216" s="154"/>
    </row>
    <row r="217" spans="1:21" s="26" customFormat="1">
      <c r="A217" s="154"/>
      <c r="U217" s="154"/>
    </row>
    <row r="218" spans="1:21" s="26" customFormat="1">
      <c r="A218" s="154"/>
      <c r="U218" s="154"/>
    </row>
    <row r="219" spans="1:21" s="26" customFormat="1">
      <c r="A219" s="154"/>
      <c r="U219" s="154"/>
    </row>
    <row r="220" spans="1:21" s="26" customFormat="1">
      <c r="A220" s="154"/>
      <c r="U220" s="154"/>
    </row>
    <row r="221" spans="1:21" s="26" customFormat="1">
      <c r="A221" s="154"/>
      <c r="U221" s="154"/>
    </row>
    <row r="222" spans="1:21" s="26" customFormat="1">
      <c r="A222" s="154"/>
      <c r="U222" s="154"/>
    </row>
    <row r="223" spans="1:21" s="26" customFormat="1">
      <c r="A223" s="154"/>
      <c r="U223" s="154"/>
    </row>
    <row r="224" spans="1:21" s="26" customFormat="1">
      <c r="A224" s="154"/>
      <c r="U224" s="154"/>
    </row>
    <row r="225" spans="1:21" s="26" customFormat="1">
      <c r="A225" s="154"/>
      <c r="U225" s="154"/>
    </row>
    <row r="226" spans="1:21" s="26" customFormat="1">
      <c r="A226" s="154"/>
      <c r="U226" s="154"/>
    </row>
    <row r="227" spans="1:21" s="26" customFormat="1">
      <c r="A227" s="154"/>
      <c r="U227" s="154"/>
    </row>
    <row r="228" spans="1:21" s="26" customFormat="1">
      <c r="A228" s="154"/>
      <c r="U228" s="154"/>
    </row>
    <row r="229" spans="1:21" s="26" customFormat="1">
      <c r="A229" s="154"/>
      <c r="U229" s="154"/>
    </row>
    <row r="230" spans="1:21" s="26" customFormat="1">
      <c r="A230" s="154"/>
      <c r="U230" s="154"/>
    </row>
    <row r="231" spans="1:21" s="26" customFormat="1">
      <c r="A231" s="154"/>
      <c r="U231" s="154"/>
    </row>
    <row r="232" spans="1:21" s="26" customFormat="1">
      <c r="A232" s="154"/>
      <c r="U232" s="154"/>
    </row>
    <row r="233" spans="1:21" s="26" customFormat="1">
      <c r="A233" s="154"/>
      <c r="U233" s="154"/>
    </row>
    <row r="234" spans="1:21" s="26" customFormat="1">
      <c r="A234" s="154"/>
      <c r="U234" s="154"/>
    </row>
    <row r="235" spans="1:21" s="26" customFormat="1">
      <c r="A235" s="154"/>
      <c r="U235" s="154"/>
    </row>
    <row r="236" spans="1:21" s="26" customFormat="1">
      <c r="A236" s="154"/>
      <c r="U236" s="154"/>
    </row>
    <row r="237" spans="1:21" s="26" customFormat="1">
      <c r="A237" s="154"/>
      <c r="U237" s="154"/>
    </row>
    <row r="238" spans="1:21" s="26" customFormat="1">
      <c r="A238" s="154"/>
      <c r="U238" s="154"/>
    </row>
    <row r="239" spans="1:21" s="26" customFormat="1">
      <c r="A239" s="154"/>
      <c r="U239" s="154"/>
    </row>
    <row r="240" spans="1:21" s="26" customFormat="1">
      <c r="A240" s="154"/>
      <c r="U240" s="154"/>
    </row>
    <row r="241" spans="1:21" s="26" customFormat="1">
      <c r="A241" s="154"/>
      <c r="U241" s="154"/>
    </row>
    <row r="242" spans="1:21" s="26" customFormat="1">
      <c r="A242" s="154"/>
      <c r="U242" s="154"/>
    </row>
    <row r="243" spans="1:21" s="26" customFormat="1">
      <c r="A243" s="154"/>
      <c r="U243" s="154"/>
    </row>
    <row r="244" spans="1:21" s="26" customFormat="1">
      <c r="A244" s="154"/>
      <c r="U244" s="154"/>
    </row>
    <row r="245" spans="1:21" s="26" customFormat="1">
      <c r="A245" s="154"/>
      <c r="U245" s="154"/>
    </row>
    <row r="246" spans="1:21" s="26" customFormat="1">
      <c r="A246" s="154"/>
      <c r="U246" s="154"/>
    </row>
    <row r="247" spans="1:21" s="26" customFormat="1">
      <c r="A247" s="154"/>
      <c r="U247" s="154"/>
    </row>
    <row r="248" spans="1:21" s="26" customFormat="1">
      <c r="A248" s="154"/>
      <c r="U248" s="154"/>
    </row>
    <row r="249" spans="1:21" s="26" customFormat="1">
      <c r="A249" s="154"/>
      <c r="U249" s="154"/>
    </row>
    <row r="250" spans="1:21" s="26" customFormat="1">
      <c r="A250" s="154"/>
      <c r="U250" s="154"/>
    </row>
    <row r="251" spans="1:21" s="26" customFormat="1">
      <c r="A251" s="154"/>
      <c r="U251" s="154"/>
    </row>
    <row r="252" spans="1:21" s="26" customFormat="1">
      <c r="A252" s="154"/>
      <c r="U252" s="154"/>
    </row>
    <row r="253" spans="1:21" s="26" customFormat="1">
      <c r="A253" s="154"/>
      <c r="U253" s="154"/>
    </row>
    <row r="254" spans="1:21" s="26" customFormat="1">
      <c r="A254" s="154"/>
      <c r="U254" s="154"/>
    </row>
    <row r="255" spans="1:21" s="26" customFormat="1">
      <c r="A255" s="154"/>
      <c r="U255" s="154"/>
    </row>
    <row r="256" spans="1:21" s="26" customFormat="1">
      <c r="A256" s="154"/>
      <c r="U256" s="154"/>
    </row>
    <row r="257" spans="1:21" s="26" customFormat="1">
      <c r="A257" s="154"/>
      <c r="U257" s="154"/>
    </row>
    <row r="258" spans="1:21" s="26" customFormat="1">
      <c r="A258" s="154"/>
      <c r="U258" s="154"/>
    </row>
    <row r="259" spans="1:21" s="26" customFormat="1">
      <c r="A259" s="154"/>
      <c r="U259" s="154"/>
    </row>
    <row r="260" spans="1:21" s="26" customFormat="1">
      <c r="A260" s="154"/>
      <c r="U260" s="154"/>
    </row>
    <row r="261" spans="1:21" s="26" customFormat="1">
      <c r="A261" s="154"/>
      <c r="U261" s="154"/>
    </row>
    <row r="262" spans="1:21" s="26" customFormat="1">
      <c r="A262" s="154"/>
      <c r="U262" s="154"/>
    </row>
    <row r="263" spans="1:21" s="26" customFormat="1">
      <c r="A263" s="154"/>
      <c r="U263" s="154"/>
    </row>
    <row r="264" spans="1:21" s="26" customFormat="1">
      <c r="A264" s="154"/>
      <c r="U264" s="154"/>
    </row>
    <row r="265" spans="1:21" s="26" customFormat="1">
      <c r="A265" s="154"/>
      <c r="U265" s="154"/>
    </row>
    <row r="266" spans="1:21" s="26" customFormat="1">
      <c r="A266" s="154"/>
      <c r="U266" s="154"/>
    </row>
    <row r="267" spans="1:21" s="26" customFormat="1">
      <c r="A267" s="154"/>
      <c r="U267" s="154"/>
    </row>
    <row r="268" spans="1:21" s="26" customFormat="1">
      <c r="A268" s="154"/>
      <c r="U268" s="154"/>
    </row>
    <row r="269" spans="1:21" s="26" customFormat="1">
      <c r="A269" s="154"/>
      <c r="U269" s="154"/>
    </row>
    <row r="270" spans="1:21" s="26" customFormat="1">
      <c r="A270" s="154"/>
      <c r="U270" s="154"/>
    </row>
    <row r="271" spans="1:21" s="26" customFormat="1">
      <c r="A271" s="154"/>
      <c r="U271" s="154"/>
    </row>
    <row r="272" spans="1:21" s="26" customFormat="1">
      <c r="A272" s="154"/>
      <c r="U272" s="154"/>
    </row>
    <row r="273" spans="1:21" s="26" customFormat="1">
      <c r="A273" s="154"/>
      <c r="U273" s="154"/>
    </row>
    <row r="274" spans="1:21" s="26" customFormat="1">
      <c r="A274" s="154"/>
      <c r="U274" s="154"/>
    </row>
    <row r="275" spans="1:21" s="26" customFormat="1">
      <c r="A275" s="154"/>
      <c r="U275" s="154"/>
    </row>
    <row r="276" spans="1:21" s="26" customFormat="1">
      <c r="A276" s="154"/>
      <c r="U276" s="154"/>
    </row>
    <row r="277" spans="1:21" s="26" customFormat="1">
      <c r="A277" s="154"/>
      <c r="U277" s="154"/>
    </row>
    <row r="278" spans="1:21" s="26" customFormat="1">
      <c r="A278" s="154"/>
      <c r="U278" s="154"/>
    </row>
    <row r="279" spans="1:21" s="26" customFormat="1">
      <c r="A279" s="154"/>
      <c r="U279" s="154"/>
    </row>
    <row r="280" spans="1:21" s="26" customFormat="1">
      <c r="A280" s="154"/>
      <c r="U280" s="154"/>
    </row>
    <row r="281" spans="1:21" s="26" customFormat="1">
      <c r="A281" s="154"/>
      <c r="U281" s="154"/>
    </row>
    <row r="282" spans="1:21" s="26" customFormat="1">
      <c r="A282" s="154"/>
      <c r="U282" s="154"/>
    </row>
    <row r="283" spans="1:21" s="26" customFormat="1">
      <c r="A283" s="154"/>
      <c r="U283" s="154"/>
    </row>
    <row r="284" spans="1:21" s="26" customFormat="1">
      <c r="A284" s="154"/>
      <c r="U284" s="154"/>
    </row>
    <row r="285" spans="1:21" s="26" customFormat="1">
      <c r="A285" s="154"/>
      <c r="U285" s="154"/>
    </row>
    <row r="286" spans="1:21" s="26" customFormat="1">
      <c r="A286" s="154"/>
      <c r="U286" s="154"/>
    </row>
    <row r="287" spans="1:21" s="26" customFormat="1">
      <c r="A287" s="154"/>
      <c r="U287" s="154"/>
    </row>
    <row r="288" spans="1:21" s="26" customFormat="1">
      <c r="A288" s="154"/>
      <c r="U288" s="154"/>
    </row>
    <row r="289" spans="1:21" s="26" customFormat="1">
      <c r="A289" s="154"/>
      <c r="U289" s="154"/>
    </row>
    <row r="290" spans="1:21" s="26" customFormat="1">
      <c r="A290" s="154"/>
      <c r="U290" s="154"/>
    </row>
    <row r="291" spans="1:21" s="26" customFormat="1">
      <c r="A291" s="154"/>
      <c r="U291" s="154"/>
    </row>
    <row r="292" spans="1:21" s="26" customFormat="1">
      <c r="A292" s="154"/>
      <c r="U292" s="154"/>
    </row>
    <row r="293" spans="1:21" s="26" customFormat="1">
      <c r="A293" s="154"/>
      <c r="U293" s="154"/>
    </row>
    <row r="294" spans="1:21" s="26" customFormat="1">
      <c r="A294" s="154"/>
      <c r="U294" s="154"/>
    </row>
    <row r="295" spans="1:21" s="26" customFormat="1">
      <c r="A295" s="154"/>
      <c r="U295" s="154"/>
    </row>
    <row r="296" spans="1:21" s="26" customFormat="1">
      <c r="A296" s="154"/>
      <c r="U296" s="154"/>
    </row>
    <row r="297" spans="1:21" s="26" customFormat="1">
      <c r="A297" s="154"/>
      <c r="U297" s="154"/>
    </row>
    <row r="298" spans="1:21" s="26" customFormat="1">
      <c r="A298" s="154"/>
      <c r="U298" s="154"/>
    </row>
    <row r="299" spans="1:21" s="26" customFormat="1">
      <c r="A299" s="154"/>
      <c r="U299" s="154"/>
    </row>
    <row r="300" spans="1:21" s="26" customFormat="1">
      <c r="A300" s="154"/>
      <c r="U300" s="154"/>
    </row>
    <row r="301" spans="1:21" s="26" customFormat="1">
      <c r="A301" s="154"/>
      <c r="U301" s="154"/>
    </row>
    <row r="302" spans="1:21" s="26" customFormat="1">
      <c r="A302" s="154"/>
      <c r="U302" s="154"/>
    </row>
    <row r="303" spans="1:21" s="26" customFormat="1">
      <c r="A303" s="154"/>
      <c r="U303" s="154"/>
    </row>
    <row r="304" spans="1:21" s="26" customFormat="1">
      <c r="A304" s="154"/>
      <c r="U304" s="154"/>
    </row>
    <row r="305" spans="1:21" s="26" customFormat="1">
      <c r="A305" s="154"/>
      <c r="U305" s="154"/>
    </row>
    <row r="306" spans="1:21" s="26" customFormat="1">
      <c r="A306" s="154"/>
      <c r="U306" s="154"/>
    </row>
    <row r="307" spans="1:21" s="26" customFormat="1">
      <c r="A307" s="154"/>
      <c r="U307" s="154"/>
    </row>
    <row r="308" spans="1:21" s="26" customFormat="1">
      <c r="A308" s="154"/>
      <c r="U308" s="154"/>
    </row>
    <row r="309" spans="1:21" s="26" customFormat="1">
      <c r="A309" s="154"/>
      <c r="U309" s="154"/>
    </row>
    <row r="310" spans="1:21" s="26" customFormat="1">
      <c r="A310" s="154"/>
      <c r="U310" s="154"/>
    </row>
    <row r="311" spans="1:21" s="26" customFormat="1">
      <c r="A311" s="154"/>
      <c r="U311" s="154"/>
    </row>
    <row r="312" spans="1:21" s="26" customFormat="1">
      <c r="A312" s="154"/>
      <c r="U312" s="154"/>
    </row>
    <row r="313" spans="1:21" s="26" customFormat="1">
      <c r="A313" s="154"/>
      <c r="U313" s="154"/>
    </row>
    <row r="314" spans="1:21" s="26" customFormat="1">
      <c r="A314" s="154"/>
      <c r="U314" s="154"/>
    </row>
    <row r="315" spans="1:21" s="26" customFormat="1">
      <c r="A315" s="154"/>
      <c r="U315" s="154"/>
    </row>
    <row r="316" spans="1:21" s="26" customFormat="1">
      <c r="A316" s="154"/>
      <c r="U316" s="154"/>
    </row>
    <row r="317" spans="1:21" s="26" customFormat="1">
      <c r="A317" s="154"/>
      <c r="U317" s="154"/>
    </row>
    <row r="318" spans="1:21" s="26" customFormat="1">
      <c r="A318" s="154"/>
      <c r="U318" s="154"/>
    </row>
    <row r="319" spans="1:21" s="26" customFormat="1">
      <c r="A319" s="154"/>
      <c r="U319" s="154"/>
    </row>
    <row r="320" spans="1:21" s="26" customFormat="1">
      <c r="A320" s="154"/>
      <c r="U320" s="154"/>
    </row>
    <row r="321" spans="1:21" s="26" customFormat="1">
      <c r="A321" s="154"/>
      <c r="U321" s="154"/>
    </row>
    <row r="322" spans="1:21" s="26" customFormat="1">
      <c r="A322" s="154"/>
      <c r="U322" s="154"/>
    </row>
    <row r="323" spans="1:21" s="26" customFormat="1">
      <c r="A323" s="154"/>
      <c r="U323" s="154"/>
    </row>
    <row r="324" spans="1:21" s="26" customFormat="1">
      <c r="A324" s="154"/>
      <c r="U324" s="154"/>
    </row>
    <row r="325" spans="1:21" s="26" customFormat="1">
      <c r="A325" s="154"/>
      <c r="U325" s="154"/>
    </row>
    <row r="326" spans="1:21" s="26" customFormat="1">
      <c r="A326" s="154"/>
      <c r="U326" s="154"/>
    </row>
    <row r="327" spans="1:21" s="26" customFormat="1">
      <c r="A327" s="154"/>
      <c r="U327" s="154"/>
    </row>
    <row r="328" spans="1:21" s="26" customFormat="1">
      <c r="A328" s="154"/>
      <c r="U328" s="154"/>
    </row>
    <row r="329" spans="1:21" s="26" customFormat="1">
      <c r="A329" s="154"/>
      <c r="U329" s="154"/>
    </row>
    <row r="330" spans="1:21" s="26" customFormat="1">
      <c r="A330" s="154"/>
      <c r="U330" s="154"/>
    </row>
    <row r="331" spans="1:21" s="26" customFormat="1">
      <c r="A331" s="154"/>
      <c r="U331" s="154"/>
    </row>
    <row r="332" spans="1:21" s="26" customFormat="1">
      <c r="A332" s="154"/>
      <c r="U332" s="154"/>
    </row>
    <row r="333" spans="1:21" s="26" customFormat="1">
      <c r="A333" s="154"/>
      <c r="U333" s="154"/>
    </row>
    <row r="334" spans="1:21" s="26" customFormat="1">
      <c r="A334" s="154"/>
      <c r="U334" s="154"/>
    </row>
    <row r="335" spans="1:21" s="26" customFormat="1">
      <c r="A335" s="154"/>
      <c r="U335" s="154"/>
    </row>
    <row r="336" spans="1:21" s="26" customFormat="1">
      <c r="A336" s="154"/>
      <c r="U336" s="154"/>
    </row>
    <row r="337" spans="1:21" s="26" customFormat="1">
      <c r="A337" s="154"/>
      <c r="U337" s="154"/>
    </row>
    <row r="338" spans="1:21" s="26" customFormat="1">
      <c r="A338" s="154"/>
      <c r="U338" s="154"/>
    </row>
    <row r="339" spans="1:21" s="26" customFormat="1">
      <c r="A339" s="154"/>
      <c r="U339" s="154"/>
    </row>
    <row r="340" spans="1:21" s="26" customFormat="1">
      <c r="A340" s="154"/>
      <c r="U340" s="154"/>
    </row>
    <row r="341" spans="1:21" s="26" customFormat="1">
      <c r="A341" s="154"/>
      <c r="U341" s="154"/>
    </row>
    <row r="342" spans="1:21" s="26" customFormat="1">
      <c r="A342" s="154"/>
      <c r="U342" s="154"/>
    </row>
    <row r="343" spans="1:21" s="26" customFormat="1">
      <c r="A343" s="154"/>
      <c r="U343" s="154"/>
    </row>
    <row r="344" spans="1:21" s="26" customFormat="1">
      <c r="A344" s="154"/>
      <c r="U344" s="154"/>
    </row>
    <row r="345" spans="1:21" s="26" customFormat="1">
      <c r="A345" s="154"/>
      <c r="U345" s="154"/>
    </row>
    <row r="346" spans="1:21" s="26" customFormat="1">
      <c r="A346" s="154"/>
      <c r="U346" s="154"/>
    </row>
    <row r="347" spans="1:21" s="26" customFormat="1">
      <c r="A347" s="154"/>
      <c r="U347" s="154"/>
    </row>
    <row r="348" spans="1:21" s="26" customFormat="1">
      <c r="A348" s="154"/>
      <c r="U348" s="154"/>
    </row>
    <row r="349" spans="1:21" s="26" customFormat="1">
      <c r="A349" s="154"/>
      <c r="U349" s="154"/>
    </row>
    <row r="350" spans="1:21" s="26" customFormat="1">
      <c r="A350" s="154"/>
      <c r="U350" s="154"/>
    </row>
    <row r="351" spans="1:21" s="26" customFormat="1">
      <c r="A351" s="154"/>
      <c r="U351" s="154"/>
    </row>
    <row r="352" spans="1:21" s="26" customFormat="1">
      <c r="A352" s="154"/>
      <c r="U352" s="154"/>
    </row>
    <row r="353" spans="1:21" s="26" customFormat="1">
      <c r="A353" s="154"/>
      <c r="U353" s="154"/>
    </row>
    <row r="354" spans="1:21" s="26" customFormat="1">
      <c r="A354" s="154"/>
      <c r="U354" s="154"/>
    </row>
    <row r="355" spans="1:21" s="26" customFormat="1">
      <c r="A355" s="154"/>
      <c r="U355" s="154"/>
    </row>
    <row r="356" spans="1:21" s="26" customFormat="1">
      <c r="A356" s="154"/>
      <c r="U356" s="154"/>
    </row>
    <row r="357" spans="1:21" s="26" customFormat="1">
      <c r="A357" s="154"/>
      <c r="U357" s="154"/>
    </row>
    <row r="358" spans="1:21" s="26" customFormat="1">
      <c r="A358" s="154"/>
      <c r="U358" s="154"/>
    </row>
    <row r="359" spans="1:21" s="26" customFormat="1">
      <c r="A359" s="154"/>
      <c r="U359" s="154"/>
    </row>
    <row r="360" spans="1:21" s="26" customFormat="1">
      <c r="A360" s="154"/>
      <c r="U360" s="154"/>
    </row>
    <row r="361" spans="1:21" s="26" customFormat="1">
      <c r="A361" s="154"/>
      <c r="U361" s="154"/>
    </row>
    <row r="362" spans="1:21" s="26" customFormat="1">
      <c r="A362" s="154"/>
      <c r="U362" s="154"/>
    </row>
    <row r="363" spans="1:21" s="26" customFormat="1">
      <c r="A363" s="154"/>
      <c r="U363" s="154"/>
    </row>
    <row r="364" spans="1:21" s="26" customFormat="1">
      <c r="A364" s="154"/>
      <c r="U364" s="154"/>
    </row>
    <row r="365" spans="1:21" s="26" customFormat="1">
      <c r="A365" s="154"/>
      <c r="U365" s="154"/>
    </row>
    <row r="366" spans="1:21" s="26" customFormat="1">
      <c r="A366" s="154"/>
      <c r="U366" s="154"/>
    </row>
    <row r="367" spans="1:21" s="26" customFormat="1">
      <c r="A367" s="154"/>
      <c r="U367" s="154"/>
    </row>
    <row r="368" spans="1:21" s="26" customFormat="1">
      <c r="A368" s="154"/>
      <c r="U368" s="154"/>
    </row>
    <row r="369" spans="1:21" s="26" customFormat="1">
      <c r="A369" s="154"/>
      <c r="U369" s="154"/>
    </row>
    <row r="370" spans="1:21" s="26" customFormat="1">
      <c r="A370" s="154"/>
      <c r="U370" s="154"/>
    </row>
    <row r="371" spans="1:21" s="26" customFormat="1">
      <c r="A371" s="154"/>
      <c r="U371" s="154"/>
    </row>
    <row r="372" spans="1:21" s="26" customFormat="1">
      <c r="A372" s="154"/>
      <c r="U372" s="154"/>
    </row>
    <row r="373" spans="1:21" s="26" customFormat="1">
      <c r="A373" s="154"/>
      <c r="U373" s="154"/>
    </row>
    <row r="374" spans="1:21" s="26" customFormat="1">
      <c r="A374" s="154"/>
      <c r="U374" s="154"/>
    </row>
    <row r="375" spans="1:21" s="26" customFormat="1">
      <c r="A375" s="154"/>
      <c r="U375" s="154"/>
    </row>
    <row r="376" spans="1:21" s="26" customFormat="1">
      <c r="A376" s="154"/>
      <c r="U376" s="154"/>
    </row>
    <row r="377" spans="1:21" s="26" customFormat="1">
      <c r="A377" s="154"/>
      <c r="U377" s="154"/>
    </row>
    <row r="378" spans="1:21" s="26" customFormat="1">
      <c r="A378" s="154"/>
      <c r="U378" s="154"/>
    </row>
    <row r="379" spans="1:21" s="26" customFormat="1">
      <c r="A379" s="154"/>
      <c r="U379" s="154"/>
    </row>
    <row r="380" spans="1:21" s="26" customFormat="1">
      <c r="A380" s="154"/>
      <c r="U380" s="154"/>
    </row>
    <row r="381" spans="1:21" s="26" customFormat="1">
      <c r="A381" s="154"/>
      <c r="U381" s="154"/>
    </row>
    <row r="382" spans="1:21" s="26" customFormat="1">
      <c r="A382" s="154"/>
      <c r="U382" s="154"/>
    </row>
    <row r="383" spans="1:21" s="26" customFormat="1">
      <c r="A383" s="154"/>
      <c r="U383" s="154"/>
    </row>
    <row r="384" spans="1:21" s="26" customFormat="1">
      <c r="A384" s="154"/>
      <c r="U384" s="154"/>
    </row>
    <row r="385" spans="1:21" s="26" customFormat="1">
      <c r="A385" s="154"/>
      <c r="U385" s="154"/>
    </row>
    <row r="386" spans="1:21" s="26" customFormat="1">
      <c r="A386" s="154"/>
      <c r="U386" s="154"/>
    </row>
    <row r="387" spans="1:21" s="26" customFormat="1">
      <c r="A387" s="154"/>
      <c r="U387" s="154"/>
    </row>
    <row r="388" spans="1:21" s="26" customFormat="1">
      <c r="A388" s="154"/>
      <c r="U388" s="154"/>
    </row>
    <row r="389" spans="1:21" s="26" customFormat="1">
      <c r="A389" s="154"/>
      <c r="U389" s="154"/>
    </row>
    <row r="390" spans="1:21" s="26" customFormat="1">
      <c r="A390" s="154"/>
      <c r="U390" s="154"/>
    </row>
    <row r="391" spans="1:21" s="26" customFormat="1">
      <c r="A391" s="154"/>
      <c r="U391" s="154"/>
    </row>
    <row r="392" spans="1:21" s="26" customFormat="1">
      <c r="A392" s="154"/>
      <c r="U392" s="154"/>
    </row>
    <row r="393" spans="1:21" s="26" customFormat="1">
      <c r="A393" s="154"/>
      <c r="U393" s="154"/>
    </row>
    <row r="394" spans="1:21" s="26" customFormat="1">
      <c r="A394" s="154"/>
      <c r="U394" s="154"/>
    </row>
    <row r="395" spans="1:21" s="26" customFormat="1">
      <c r="A395" s="154"/>
      <c r="U395" s="154"/>
    </row>
    <row r="396" spans="1:21" s="26" customFormat="1">
      <c r="A396" s="154"/>
      <c r="U396" s="154"/>
    </row>
    <row r="397" spans="1:21" s="26" customFormat="1">
      <c r="A397" s="154"/>
      <c r="U397" s="154"/>
    </row>
    <row r="398" spans="1:21" s="26" customFormat="1">
      <c r="A398" s="154"/>
      <c r="U398" s="154"/>
    </row>
    <row r="399" spans="1:21" s="26" customFormat="1">
      <c r="A399" s="154"/>
      <c r="U399" s="154"/>
    </row>
    <row r="400" spans="1:21" s="26" customFormat="1">
      <c r="A400" s="154"/>
      <c r="U400" s="154"/>
    </row>
    <row r="401" spans="1:21" s="26" customFormat="1">
      <c r="A401" s="154"/>
      <c r="U401" s="154"/>
    </row>
    <row r="402" spans="1:21" s="26" customFormat="1">
      <c r="A402" s="154"/>
      <c r="U402" s="154"/>
    </row>
    <row r="403" spans="1:21" s="26" customFormat="1">
      <c r="A403" s="154"/>
      <c r="U403" s="154"/>
    </row>
    <row r="404" spans="1:21" s="26" customFormat="1">
      <c r="A404" s="154"/>
      <c r="U404" s="154"/>
    </row>
    <row r="405" spans="1:21" s="26" customFormat="1">
      <c r="A405" s="154"/>
      <c r="U405" s="154"/>
    </row>
    <row r="406" spans="1:21" s="26" customFormat="1">
      <c r="A406" s="154"/>
      <c r="U406" s="154"/>
    </row>
    <row r="407" spans="1:21" s="26" customFormat="1">
      <c r="A407" s="154"/>
      <c r="U407" s="154"/>
    </row>
    <row r="408" spans="1:21" s="26" customFormat="1">
      <c r="A408" s="154"/>
      <c r="U408" s="154"/>
    </row>
    <row r="409" spans="1:21" s="26" customFormat="1">
      <c r="A409" s="154"/>
      <c r="U409" s="154"/>
    </row>
    <row r="410" spans="1:21" s="26" customFormat="1">
      <c r="A410" s="154"/>
      <c r="U410" s="154"/>
    </row>
    <row r="411" spans="1:21" s="26" customFormat="1">
      <c r="A411" s="154"/>
      <c r="U411" s="154"/>
    </row>
    <row r="412" spans="1:21" s="26" customFormat="1">
      <c r="A412" s="154"/>
      <c r="U412" s="154"/>
    </row>
    <row r="413" spans="1:21" s="26" customFormat="1">
      <c r="A413" s="154"/>
      <c r="U413" s="154"/>
    </row>
    <row r="414" spans="1:21" s="26" customFormat="1">
      <c r="A414" s="154"/>
      <c r="U414" s="154"/>
    </row>
    <row r="415" spans="1:21" s="26" customFormat="1">
      <c r="A415" s="154"/>
      <c r="U415" s="154"/>
    </row>
    <row r="416" spans="1:21" s="26" customFormat="1">
      <c r="A416" s="154"/>
      <c r="U416" s="154"/>
    </row>
    <row r="417" spans="1:21" s="26" customFormat="1">
      <c r="A417" s="154"/>
      <c r="U417" s="154"/>
    </row>
    <row r="418" spans="1:21" s="26" customFormat="1">
      <c r="A418" s="154"/>
      <c r="U418" s="154"/>
    </row>
    <row r="419" spans="1:21" s="26" customFormat="1">
      <c r="A419" s="154"/>
      <c r="U419" s="154"/>
    </row>
    <row r="420" spans="1:21" s="26" customFormat="1">
      <c r="A420" s="154"/>
      <c r="U420" s="154"/>
    </row>
    <row r="421" spans="1:21" s="26" customFormat="1">
      <c r="A421" s="154"/>
      <c r="U421" s="154"/>
    </row>
    <row r="422" spans="1:21" s="26" customFormat="1">
      <c r="A422" s="154"/>
      <c r="U422" s="154"/>
    </row>
    <row r="423" spans="1:21" s="26" customFormat="1">
      <c r="A423" s="154"/>
      <c r="U423" s="154"/>
    </row>
    <row r="424" spans="1:21" s="26" customFormat="1">
      <c r="A424" s="154"/>
      <c r="U424" s="154"/>
    </row>
    <row r="425" spans="1:21" s="26" customFormat="1">
      <c r="A425" s="154"/>
      <c r="U425" s="154"/>
    </row>
    <row r="426" spans="1:21" s="26" customFormat="1">
      <c r="A426" s="154"/>
      <c r="U426" s="154"/>
    </row>
    <row r="427" spans="1:21" s="26" customFormat="1">
      <c r="A427" s="154"/>
      <c r="U427" s="154"/>
    </row>
    <row r="428" spans="1:21" s="26" customFormat="1">
      <c r="A428" s="154"/>
      <c r="U428" s="154"/>
    </row>
    <row r="429" spans="1:21" s="26" customFormat="1">
      <c r="A429" s="154"/>
      <c r="U429" s="154"/>
    </row>
    <row r="430" spans="1:21" s="26" customFormat="1">
      <c r="A430" s="154"/>
      <c r="U430" s="154"/>
    </row>
    <row r="431" spans="1:21" s="26" customFormat="1">
      <c r="A431" s="154"/>
      <c r="U431" s="154"/>
    </row>
    <row r="432" spans="1:21" s="26" customFormat="1">
      <c r="A432" s="154"/>
      <c r="U432" s="154"/>
    </row>
    <row r="433" spans="1:21" s="26" customFormat="1">
      <c r="A433" s="154"/>
      <c r="U433" s="154"/>
    </row>
    <row r="434" spans="1:21" s="26" customFormat="1">
      <c r="A434" s="154"/>
      <c r="U434" s="154"/>
    </row>
    <row r="435" spans="1:21" s="26" customFormat="1">
      <c r="A435" s="154"/>
      <c r="U435" s="154"/>
    </row>
    <row r="436" spans="1:21" s="26" customFormat="1">
      <c r="A436" s="154"/>
      <c r="U436" s="154"/>
    </row>
    <row r="437" spans="1:21" s="26" customFormat="1">
      <c r="A437" s="154"/>
      <c r="U437" s="154"/>
    </row>
    <row r="438" spans="1:21" s="26" customFormat="1">
      <c r="A438" s="154"/>
      <c r="U438" s="154"/>
    </row>
    <row r="439" spans="1:21" s="26" customFormat="1">
      <c r="A439" s="154"/>
      <c r="U439" s="154"/>
    </row>
    <row r="440" spans="1:21" s="26" customFormat="1">
      <c r="A440" s="154"/>
      <c r="U440" s="154"/>
    </row>
    <row r="441" spans="1:21" s="26" customFormat="1">
      <c r="A441" s="154"/>
      <c r="U441" s="154"/>
    </row>
    <row r="442" spans="1:21" s="26" customFormat="1">
      <c r="A442" s="154"/>
      <c r="U442" s="154"/>
    </row>
    <row r="443" spans="1:21" s="26" customFormat="1">
      <c r="A443" s="154"/>
      <c r="U443" s="154"/>
    </row>
    <row r="444" spans="1:21" s="26" customFormat="1">
      <c r="A444" s="154"/>
      <c r="U444" s="154"/>
    </row>
    <row r="445" spans="1:21" s="26" customFormat="1">
      <c r="A445" s="154"/>
      <c r="U445" s="154"/>
    </row>
    <row r="446" spans="1:21" s="26" customFormat="1">
      <c r="A446" s="154"/>
      <c r="U446" s="154"/>
    </row>
    <row r="447" spans="1:21" s="26" customFormat="1">
      <c r="A447" s="154"/>
      <c r="U447" s="154"/>
    </row>
    <row r="448" spans="1:21" s="26" customFormat="1">
      <c r="A448" s="154"/>
      <c r="U448" s="154"/>
    </row>
    <row r="449" spans="1:21" s="26" customFormat="1">
      <c r="A449" s="154"/>
      <c r="U449" s="154"/>
    </row>
    <row r="450" spans="1:21" s="26" customFormat="1">
      <c r="A450" s="154"/>
      <c r="U450" s="154"/>
    </row>
    <row r="451" spans="1:21" s="26" customFormat="1">
      <c r="A451" s="154"/>
      <c r="U451" s="154"/>
    </row>
    <row r="452" spans="1:21" s="26" customFormat="1">
      <c r="A452" s="154"/>
      <c r="U452" s="154"/>
    </row>
    <row r="453" spans="1:21" s="26" customFormat="1">
      <c r="A453" s="154"/>
      <c r="U453" s="154"/>
    </row>
    <row r="454" spans="1:21" s="26" customFormat="1">
      <c r="A454" s="154"/>
      <c r="U454" s="154"/>
    </row>
    <row r="455" spans="1:21" s="26" customFormat="1">
      <c r="A455" s="154"/>
      <c r="U455" s="154"/>
    </row>
    <row r="456" spans="1:21" s="26" customFormat="1">
      <c r="A456" s="154"/>
      <c r="U456" s="154"/>
    </row>
    <row r="457" spans="1:21" s="26" customFormat="1">
      <c r="A457" s="154"/>
      <c r="U457" s="154"/>
    </row>
    <row r="458" spans="1:21" s="26" customFormat="1">
      <c r="A458" s="154"/>
      <c r="U458" s="154"/>
    </row>
    <row r="459" spans="1:21" s="26" customFormat="1">
      <c r="A459" s="154"/>
      <c r="U459" s="154"/>
    </row>
    <row r="460" spans="1:21" s="26" customFormat="1">
      <c r="A460" s="154"/>
      <c r="U460" s="154"/>
    </row>
    <row r="461" spans="1:21" s="26" customFormat="1">
      <c r="A461" s="154"/>
      <c r="U461" s="154"/>
    </row>
    <row r="462" spans="1:21" s="26" customFormat="1">
      <c r="A462" s="154"/>
      <c r="U462" s="154"/>
    </row>
    <row r="463" spans="1:21" s="26" customFormat="1">
      <c r="A463" s="154"/>
      <c r="U463" s="154"/>
    </row>
    <row r="464" spans="1:21" s="26" customFormat="1">
      <c r="A464" s="154"/>
      <c r="U464" s="154"/>
    </row>
    <row r="465" spans="1:21" s="26" customFormat="1">
      <c r="A465" s="154"/>
      <c r="U465" s="154"/>
    </row>
    <row r="466" spans="1:21" s="26" customFormat="1">
      <c r="A466" s="154"/>
      <c r="U466" s="154"/>
    </row>
    <row r="467" spans="1:21" s="26" customFormat="1">
      <c r="A467" s="154"/>
      <c r="U467" s="154"/>
    </row>
    <row r="468" spans="1:21" s="26" customFormat="1">
      <c r="A468" s="154"/>
      <c r="U468" s="154"/>
    </row>
    <row r="469" spans="1:21" s="26" customFormat="1">
      <c r="A469" s="154"/>
      <c r="U469" s="154"/>
    </row>
    <row r="470" spans="1:21" s="26" customFormat="1">
      <c r="A470" s="154"/>
      <c r="U470" s="154"/>
    </row>
    <row r="471" spans="1:21" s="26" customFormat="1">
      <c r="A471" s="154"/>
      <c r="U471" s="154"/>
    </row>
    <row r="472" spans="1:21" s="26" customFormat="1">
      <c r="A472" s="154"/>
      <c r="U472" s="154"/>
    </row>
    <row r="473" spans="1:21" s="26" customFormat="1">
      <c r="A473" s="154"/>
      <c r="U473" s="154"/>
    </row>
    <row r="474" spans="1:21" s="26" customFormat="1">
      <c r="A474" s="154"/>
      <c r="U474" s="154"/>
    </row>
    <row r="475" spans="1:21" s="26" customFormat="1">
      <c r="A475" s="154"/>
      <c r="U475" s="154"/>
    </row>
    <row r="476" spans="1:21" s="26" customFormat="1">
      <c r="A476" s="154"/>
      <c r="U476" s="154"/>
    </row>
    <row r="477" spans="1:21" s="26" customFormat="1">
      <c r="A477" s="154"/>
      <c r="U477" s="154"/>
    </row>
    <row r="478" spans="1:21" s="26" customFormat="1">
      <c r="A478" s="154"/>
      <c r="U478" s="154"/>
    </row>
    <row r="479" spans="1:21" s="26" customFormat="1">
      <c r="A479" s="154"/>
      <c r="U479" s="154"/>
    </row>
    <row r="480" spans="1:21" s="26" customFormat="1">
      <c r="A480" s="154"/>
      <c r="U480" s="154"/>
    </row>
    <row r="481" spans="1:21" s="26" customFormat="1">
      <c r="A481" s="154"/>
      <c r="U481" s="154"/>
    </row>
    <row r="482" spans="1:21" s="26" customFormat="1">
      <c r="A482" s="154"/>
      <c r="U482" s="154"/>
    </row>
    <row r="483" spans="1:21" s="26" customFormat="1">
      <c r="A483" s="154"/>
      <c r="U483" s="154"/>
    </row>
    <row r="484" spans="1:21" s="26" customFormat="1">
      <c r="A484" s="154"/>
      <c r="U484" s="154"/>
    </row>
    <row r="485" spans="1:21" s="26" customFormat="1">
      <c r="A485" s="154"/>
      <c r="U485" s="154"/>
    </row>
    <row r="486" spans="1:21" s="26" customFormat="1">
      <c r="A486" s="154"/>
      <c r="U486" s="154"/>
    </row>
    <row r="487" spans="1:21" s="26" customFormat="1">
      <c r="A487" s="154"/>
      <c r="U487" s="154"/>
    </row>
    <row r="488" spans="1:21" s="26" customFormat="1">
      <c r="A488" s="154"/>
      <c r="U488" s="154"/>
    </row>
    <row r="489" spans="1:21" s="26" customFormat="1">
      <c r="A489" s="154"/>
      <c r="U489" s="154"/>
    </row>
    <row r="490" spans="1:21" s="26" customFormat="1">
      <c r="A490" s="154"/>
      <c r="U490" s="154"/>
    </row>
    <row r="491" spans="1:21" s="26" customFormat="1">
      <c r="A491" s="154"/>
      <c r="U491" s="154"/>
    </row>
    <row r="492" spans="1:21" s="26" customFormat="1">
      <c r="A492" s="154"/>
      <c r="U492" s="154"/>
    </row>
    <row r="493" spans="1:21" s="26" customFormat="1">
      <c r="A493" s="154"/>
      <c r="U493" s="154"/>
    </row>
    <row r="494" spans="1:21" s="26" customFormat="1">
      <c r="A494" s="154"/>
      <c r="U494" s="154"/>
    </row>
    <row r="495" spans="1:21" s="26" customFormat="1">
      <c r="A495" s="154"/>
      <c r="U495" s="154"/>
    </row>
    <row r="496" spans="1:21" s="26" customFormat="1">
      <c r="A496" s="154"/>
      <c r="U496" s="154"/>
    </row>
    <row r="497" spans="1:21" s="26" customFormat="1">
      <c r="A497" s="154"/>
      <c r="U497" s="154"/>
    </row>
    <row r="498" spans="1:21" s="26" customFormat="1">
      <c r="A498" s="154"/>
      <c r="U498" s="154"/>
    </row>
    <row r="499" spans="1:21" s="26" customFormat="1">
      <c r="A499" s="154"/>
      <c r="U499" s="154"/>
    </row>
    <row r="500" spans="1:21" s="26" customFormat="1">
      <c r="A500" s="154"/>
      <c r="U500" s="154"/>
    </row>
    <row r="501" spans="1:21" s="26" customFormat="1">
      <c r="A501" s="154"/>
      <c r="U501" s="154"/>
    </row>
    <row r="502" spans="1:21" s="26" customFormat="1">
      <c r="A502" s="154"/>
      <c r="U502" s="154"/>
    </row>
    <row r="503" spans="1:21" s="26" customFormat="1">
      <c r="A503" s="154"/>
      <c r="U503" s="154"/>
    </row>
    <row r="504" spans="1:21" s="26" customFormat="1">
      <c r="A504" s="154"/>
      <c r="U504" s="154"/>
    </row>
    <row r="505" spans="1:21" s="26" customFormat="1">
      <c r="A505" s="154"/>
      <c r="U505" s="154"/>
    </row>
    <row r="506" spans="1:21" s="26" customFormat="1">
      <c r="A506" s="154"/>
      <c r="U506" s="154"/>
    </row>
    <row r="507" spans="1:21" s="26" customFormat="1">
      <c r="A507" s="154"/>
      <c r="U507" s="154"/>
    </row>
    <row r="508" spans="1:21" s="26" customFormat="1">
      <c r="A508" s="154"/>
      <c r="U508" s="154"/>
    </row>
    <row r="509" spans="1:21" s="26" customFormat="1">
      <c r="A509" s="154"/>
      <c r="U509" s="154"/>
    </row>
    <row r="510" spans="1:21" s="26" customFormat="1">
      <c r="A510" s="154"/>
      <c r="U510" s="154"/>
    </row>
    <row r="511" spans="1:21" s="26" customFormat="1">
      <c r="A511" s="154"/>
      <c r="U511" s="154"/>
    </row>
    <row r="512" spans="1:21" s="26" customFormat="1">
      <c r="A512" s="154"/>
      <c r="U512" s="154"/>
    </row>
    <row r="513" spans="1:26" s="26" customFormat="1">
      <c r="A513" s="154"/>
      <c r="U513" s="154"/>
    </row>
    <row r="514" spans="1:26" s="26" customFormat="1">
      <c r="A514" s="154"/>
      <c r="U514" s="154"/>
    </row>
    <row r="515" spans="1:26" s="26" customFormat="1">
      <c r="A515" s="154"/>
      <c r="U515" s="154"/>
    </row>
    <row r="516" spans="1:26" s="26" customFormat="1">
      <c r="A516" s="154"/>
      <c r="U516" s="154"/>
    </row>
    <row r="517" spans="1:26" s="26" customFormat="1">
      <c r="A517" s="154"/>
      <c r="U517" s="154"/>
    </row>
    <row r="518" spans="1:26" s="26" customFormat="1">
      <c r="A518" s="154"/>
      <c r="U518" s="154"/>
    </row>
    <row r="519" spans="1:26" s="26" customFormat="1">
      <c r="A519" s="154"/>
      <c r="U519" s="154"/>
    </row>
    <row r="520" spans="1:26">
      <c r="A520" s="154"/>
      <c r="B520" s="26"/>
      <c r="C520" s="26"/>
      <c r="D520" s="26"/>
      <c r="E520" s="26"/>
      <c r="F520" s="26"/>
      <c r="G520" s="26"/>
      <c r="H520" s="26"/>
      <c r="I520" s="26"/>
      <c r="J520" s="26"/>
      <c r="K520" s="26"/>
      <c r="L520" s="26"/>
      <c r="M520" s="26"/>
      <c r="N520" s="26"/>
      <c r="O520" s="26"/>
      <c r="P520" s="26"/>
      <c r="Q520" s="26"/>
      <c r="R520" s="26"/>
      <c r="S520" s="26"/>
      <c r="T520" s="26"/>
      <c r="X520" s="26"/>
      <c r="Z520" s="26"/>
    </row>
    <row r="521" spans="1:26">
      <c r="X521" s="26"/>
    </row>
  </sheetData>
  <mergeCells count="133">
    <mergeCell ref="L66:M66"/>
    <mergeCell ref="O66:S66"/>
    <mergeCell ref="E63:E64"/>
    <mergeCell ref="F63:K64"/>
    <mergeCell ref="M63:N63"/>
    <mergeCell ref="P63:Q63"/>
    <mergeCell ref="R63:S63"/>
    <mergeCell ref="E65:K65"/>
    <mergeCell ref="L65:M65"/>
    <mergeCell ref="O65:S65"/>
    <mergeCell ref="E66:K67"/>
    <mergeCell ref="T60:T61"/>
    <mergeCell ref="E61:E62"/>
    <mergeCell ref="F61:K62"/>
    <mergeCell ref="M62:N62"/>
    <mergeCell ref="P62:Q62"/>
    <mergeCell ref="R62:S62"/>
    <mergeCell ref="E59:E60"/>
    <mergeCell ref="F59:K60"/>
    <mergeCell ref="M59:N59"/>
    <mergeCell ref="P59:Q59"/>
    <mergeCell ref="R59:S59"/>
    <mergeCell ref="L60:L61"/>
    <mergeCell ref="M60:N61"/>
    <mergeCell ref="O60:O61"/>
    <mergeCell ref="P60:Q61"/>
    <mergeCell ref="R60:S61"/>
    <mergeCell ref="C53:S53"/>
    <mergeCell ref="C54:S54"/>
    <mergeCell ref="C55:S55"/>
    <mergeCell ref="C56:S56"/>
    <mergeCell ref="C57:S57"/>
    <mergeCell ref="C58:T58"/>
    <mergeCell ref="C48:T48"/>
    <mergeCell ref="C49:S49"/>
    <mergeCell ref="C50:S50"/>
    <mergeCell ref="C51:S51"/>
    <mergeCell ref="C52:S52"/>
    <mergeCell ref="C43:Q43"/>
    <mergeCell ref="C44:Q44"/>
    <mergeCell ref="C45:Q45"/>
    <mergeCell ref="C46:Q46"/>
    <mergeCell ref="C47:M47"/>
    <mergeCell ref="O47:T47"/>
    <mergeCell ref="C39:F39"/>
    <mergeCell ref="K39:Q39"/>
    <mergeCell ref="C40:F40"/>
    <mergeCell ref="P40:Q40"/>
    <mergeCell ref="C41:F41"/>
    <mergeCell ref="P41:Q41"/>
    <mergeCell ref="C36:F36"/>
    <mergeCell ref="K36:Q36"/>
    <mergeCell ref="C37:F37"/>
    <mergeCell ref="K37:Q37"/>
    <mergeCell ref="C38:F38"/>
    <mergeCell ref="J38:T38"/>
    <mergeCell ref="C33:I33"/>
    <mergeCell ref="C34:I34"/>
    <mergeCell ref="K34:T34"/>
    <mergeCell ref="C35:I35"/>
    <mergeCell ref="J35:R35"/>
    <mergeCell ref="S35:T35"/>
    <mergeCell ref="C31:F31"/>
    <mergeCell ref="H31:I31"/>
    <mergeCell ref="K31:O31"/>
    <mergeCell ref="Q31:T31"/>
    <mergeCell ref="E32:I32"/>
    <mergeCell ref="K32:O32"/>
    <mergeCell ref="Q32:T32"/>
    <mergeCell ref="C28:I28"/>
    <mergeCell ref="J28:T28"/>
    <mergeCell ref="C29:F29"/>
    <mergeCell ref="K29:Q29"/>
    <mergeCell ref="C30:F30"/>
    <mergeCell ref="K30:O30"/>
    <mergeCell ref="Q30:T30"/>
    <mergeCell ref="C25:F25"/>
    <mergeCell ref="K25:Q25"/>
    <mergeCell ref="C26:F26"/>
    <mergeCell ref="K26:Q26"/>
    <mergeCell ref="C27:F27"/>
    <mergeCell ref="K27:Q27"/>
    <mergeCell ref="C22:E23"/>
    <mergeCell ref="K22:Q23"/>
    <mergeCell ref="R22:R23"/>
    <mergeCell ref="S22:S23"/>
    <mergeCell ref="T22:T23"/>
    <mergeCell ref="C24:F24"/>
    <mergeCell ref="K24:Q24"/>
    <mergeCell ref="E18:H18"/>
    <mergeCell ref="K18:T19"/>
    <mergeCell ref="E19:I19"/>
    <mergeCell ref="B20:T20"/>
    <mergeCell ref="C21:F21"/>
    <mergeCell ref="K21:Q21"/>
    <mergeCell ref="E16:H16"/>
    <mergeCell ref="K16:Q16"/>
    <mergeCell ref="E17:H17"/>
    <mergeCell ref="K17:T17"/>
    <mergeCell ref="E12:H12"/>
    <mergeCell ref="K12:Q12"/>
    <mergeCell ref="E13:H13"/>
    <mergeCell ref="K13:Q13"/>
    <mergeCell ref="E14:H14"/>
    <mergeCell ref="K14:Q14"/>
    <mergeCell ref="C10:C11"/>
    <mergeCell ref="E10:F10"/>
    <mergeCell ref="H10:I10"/>
    <mergeCell ref="K10:Q10"/>
    <mergeCell ref="E11:F11"/>
    <mergeCell ref="H11:I11"/>
    <mergeCell ref="K11:Q11"/>
    <mergeCell ref="E15:H15"/>
    <mergeCell ref="K15:Q15"/>
    <mergeCell ref="E8:I8"/>
    <mergeCell ref="K8:Q8"/>
    <mergeCell ref="K4:M4"/>
    <mergeCell ref="O4:T4"/>
    <mergeCell ref="K5:M5"/>
    <mergeCell ref="O5:T5"/>
    <mergeCell ref="E9:H9"/>
    <mergeCell ref="K9:Q9"/>
    <mergeCell ref="D4:I4"/>
    <mergeCell ref="D5:I5"/>
    <mergeCell ref="K1:T1"/>
    <mergeCell ref="U1:U3"/>
    <mergeCell ref="L2:S2"/>
    <mergeCell ref="L3:S3"/>
    <mergeCell ref="E6:I6"/>
    <mergeCell ref="K6:M6"/>
    <mergeCell ref="O6:T6"/>
    <mergeCell ref="D2:I2"/>
    <mergeCell ref="B7:T7"/>
  </mergeCells>
  <phoneticPr fontId="120" type="noConversion"/>
  <conditionalFormatting sqref="O65:Q65 H21 S25:S26 S29 T36:T37 S33 H25:H27 L3:S3 S21 K36:Q37 S43:S44">
    <cfRule type="cellIs" dxfId="30" priority="17" stopIfTrue="1" operator="equal">
      <formula>""</formula>
    </cfRule>
  </conditionalFormatting>
  <conditionalFormatting sqref="J2:K2">
    <cfRule type="cellIs" dxfId="29" priority="16" stopIfTrue="1" operator="equal">
      <formula>"0-P-0000/A/B/C"</formula>
    </cfRule>
  </conditionalFormatting>
  <conditionalFormatting sqref="O66:Q66 E13:H13 O4:T6 S11 S27 S14:S16">
    <cfRule type="cellIs" dxfId="28" priority="15" stopIfTrue="1" operator="equal">
      <formula>0</formula>
    </cfRule>
  </conditionalFormatting>
  <conditionalFormatting sqref="H36:H41">
    <cfRule type="cellIs" dxfId="27" priority="14" stopIfTrue="1" operator="equal">
      <formula>0</formula>
    </cfRule>
  </conditionalFormatting>
  <conditionalFormatting sqref="H22:H24 S22:S24">
    <cfRule type="cellIs" dxfId="26" priority="13" stopIfTrue="1" operator="equal">
      <formula>0.001</formula>
    </cfRule>
  </conditionalFormatting>
  <conditionalFormatting sqref="C49:S49">
    <cfRule type="cellIs" dxfId="25" priority="12" stopIfTrue="1" operator="equal">
      <formula>"7) Sealing System orientation"</formula>
    </cfRule>
  </conditionalFormatting>
  <conditionalFormatting sqref="O47:T47 E15:H18 H31:I31 S35:T35 S39 H10:I10 G10:G11 E10:F10">
    <cfRule type="cellIs" dxfId="24" priority="11" stopIfTrue="1" operator="equal">
      <formula>"?"</formula>
    </cfRule>
  </conditionalFormatting>
  <conditionalFormatting sqref="E19:I19 Q30:T32">
    <cfRule type="cellIs" dxfId="23" priority="10" stopIfTrue="1" operator="equal">
      <formula>"?"</formula>
    </cfRule>
  </conditionalFormatting>
  <conditionalFormatting sqref="L2:S2">
    <cfRule type="cellIs" dxfId="22" priority="9" stopIfTrue="1" operator="equal">
      <formula>"Issue Status ?"</formula>
    </cfRule>
  </conditionalFormatting>
  <conditionalFormatting sqref="H11:I11">
    <cfRule type="cellIs" dxfId="21" priority="8" stopIfTrue="1" operator="equal">
      <formula>"Dissolved gas?"</formula>
    </cfRule>
  </conditionalFormatting>
  <conditionalFormatting sqref="E11:F11">
    <cfRule type="cellIs" dxfId="20" priority="7" stopIfTrue="1" operator="equal">
      <formula>"Hazardous?"</formula>
    </cfRule>
  </conditionalFormatting>
  <conditionalFormatting sqref="F3:H3">
    <cfRule type="cellIs" dxfId="19" priority="52" stopIfTrue="1" operator="equal">
      <formula>$O$71</formula>
    </cfRule>
  </conditionalFormatting>
  <conditionalFormatting sqref="E66">
    <cfRule type="cellIs" dxfId="18" priority="3" stopIfTrue="1" operator="equal">
      <formula>0</formula>
    </cfRule>
  </conditionalFormatting>
  <conditionalFormatting sqref="E65:K65">
    <cfRule type="cellIs" dxfId="17" priority="2" stopIfTrue="1" operator="equal">
      <formula>0</formula>
    </cfRule>
  </conditionalFormatting>
  <conditionalFormatting sqref="S13">
    <cfRule type="cellIs" dxfId="16" priority="1" stopIfTrue="1" operator="equal">
      <formula>0</formula>
    </cfRule>
  </conditionalFormatting>
  <dataValidations disablePrompts="1" count="20">
    <dataValidation type="list" allowBlank="1" showInputMessage="1" showErrorMessage="1" sqref="F65538 WVN983042 WLR983042 WBV983042 VRZ983042 VID983042 UYH983042 UOL983042 UEP983042 TUT983042 TKX983042 TBB983042 SRF983042 SHJ983042 RXN983042 RNR983042 RDV983042 QTZ983042 QKD983042 QAH983042 PQL983042 PGP983042 OWT983042 OMX983042 ODB983042 NTF983042 NJJ983042 MZN983042 MPR983042 MFV983042 LVZ983042 LMD983042 LCH983042 KSL983042 KIP983042 JYT983042 JOX983042 JFB983042 IVF983042 ILJ983042 IBN983042 HRR983042 HHV983042 GXZ983042 GOD983042 GEH983042 FUL983042 FKP983042 FAT983042 EQX983042 EHB983042 DXF983042 DNJ983042 DDN983042 CTR983042 CJV983042 BZZ983042 BQD983042 BGH983042 AWL983042 AMP983042 ACT983042 SX983042 JB983042 F983042 WVN917506 WLR917506 WBV917506 VRZ917506 VID917506 UYH917506 UOL917506 UEP917506 TUT917506 TKX917506 TBB917506 SRF917506 SHJ917506 RXN917506 RNR917506 RDV917506 QTZ917506 QKD917506 QAH917506 PQL917506 PGP917506 OWT917506 OMX917506 ODB917506 NTF917506 NJJ917506 MZN917506 MPR917506 MFV917506 LVZ917506 LMD917506 LCH917506 KSL917506 KIP917506 JYT917506 JOX917506 JFB917506 IVF917506 ILJ917506 IBN917506 HRR917506 HHV917506 GXZ917506 GOD917506 GEH917506 FUL917506 FKP917506 FAT917506 EQX917506 EHB917506 DXF917506 DNJ917506 DDN917506 CTR917506 CJV917506 BZZ917506 BQD917506 BGH917506 AWL917506 AMP917506 ACT917506 SX917506 JB917506 F917506 WVN851970 WLR851970 WBV851970 VRZ851970 VID851970 UYH851970 UOL851970 UEP851970 TUT851970 TKX851970 TBB851970 SRF851970 SHJ851970 RXN851970 RNR851970 RDV851970 QTZ851970 QKD851970 QAH851970 PQL851970 PGP851970 OWT851970 OMX851970 ODB851970 NTF851970 NJJ851970 MZN851970 MPR851970 MFV851970 LVZ851970 LMD851970 LCH851970 KSL851970 KIP851970 JYT851970 JOX851970 JFB851970 IVF851970 ILJ851970 IBN851970 HRR851970 HHV851970 GXZ851970 GOD851970 GEH851970 FUL851970 FKP851970 FAT851970 EQX851970 EHB851970 DXF851970 DNJ851970 DDN851970 CTR851970 CJV851970 BZZ851970 BQD851970 BGH851970 AWL851970 AMP851970 ACT851970 SX851970 JB851970 F851970 WVN786434 WLR786434 WBV786434 VRZ786434 VID786434 UYH786434 UOL786434 UEP786434 TUT786434 TKX786434 TBB786434 SRF786434 SHJ786434 RXN786434 RNR786434 RDV786434 QTZ786434 QKD786434 QAH786434 PQL786434 PGP786434 OWT786434 OMX786434 ODB786434 NTF786434 NJJ786434 MZN786434 MPR786434 MFV786434 LVZ786434 LMD786434 LCH786434 KSL786434 KIP786434 JYT786434 JOX786434 JFB786434 IVF786434 ILJ786434 IBN786434 HRR786434 HHV786434 GXZ786434 GOD786434 GEH786434 FUL786434 FKP786434 FAT786434 EQX786434 EHB786434 DXF786434 DNJ786434 DDN786434 CTR786434 CJV786434 BZZ786434 BQD786434 BGH786434 AWL786434 AMP786434 ACT786434 SX786434 JB786434 F786434 WVN720898 WLR720898 WBV720898 VRZ720898 VID720898 UYH720898 UOL720898 UEP720898 TUT720898 TKX720898 TBB720898 SRF720898 SHJ720898 RXN720898 RNR720898 RDV720898 QTZ720898 QKD720898 QAH720898 PQL720898 PGP720898 OWT720898 OMX720898 ODB720898 NTF720898 NJJ720898 MZN720898 MPR720898 MFV720898 LVZ720898 LMD720898 LCH720898 KSL720898 KIP720898 JYT720898 JOX720898 JFB720898 IVF720898 ILJ720898 IBN720898 HRR720898 HHV720898 GXZ720898 GOD720898 GEH720898 FUL720898 FKP720898 FAT720898 EQX720898 EHB720898 DXF720898 DNJ720898 DDN720898 CTR720898 CJV720898 BZZ720898 BQD720898 BGH720898 AWL720898 AMP720898 ACT720898 SX720898 JB720898 F720898 WVN655362 WLR655362 WBV655362 VRZ655362 VID655362 UYH655362 UOL655362 UEP655362 TUT655362 TKX655362 TBB655362 SRF655362 SHJ655362 RXN655362 RNR655362 RDV655362 QTZ655362 QKD655362 QAH655362 PQL655362 PGP655362 OWT655362 OMX655362 ODB655362 NTF655362 NJJ655362 MZN655362 MPR655362 MFV655362 LVZ655362 LMD655362 LCH655362 KSL655362 KIP655362 JYT655362 JOX655362 JFB655362 IVF655362 ILJ655362 IBN655362 HRR655362 HHV655362 GXZ655362 GOD655362 GEH655362 FUL655362 FKP655362 FAT655362 EQX655362 EHB655362 DXF655362 DNJ655362 DDN655362 CTR655362 CJV655362 BZZ655362 BQD655362 BGH655362 AWL655362 AMP655362 ACT655362 SX655362 JB655362 F655362 WVN589826 WLR589826 WBV589826 VRZ589826 VID589826 UYH589826 UOL589826 UEP589826 TUT589826 TKX589826 TBB589826 SRF589826 SHJ589826 RXN589826 RNR589826 RDV589826 QTZ589826 QKD589826 QAH589826 PQL589826 PGP589826 OWT589826 OMX589826 ODB589826 NTF589826 NJJ589826 MZN589826 MPR589826 MFV589826 LVZ589826 LMD589826 LCH589826 KSL589826 KIP589826 JYT589826 JOX589826 JFB589826 IVF589826 ILJ589826 IBN589826 HRR589826 HHV589826 GXZ589826 GOD589826 GEH589826 FUL589826 FKP589826 FAT589826 EQX589826 EHB589826 DXF589826 DNJ589826 DDN589826 CTR589826 CJV589826 BZZ589826 BQD589826 BGH589826 AWL589826 AMP589826 ACT589826 SX589826 JB589826 F589826 WVN524290 WLR524290 WBV524290 VRZ524290 VID524290 UYH524290 UOL524290 UEP524290 TUT524290 TKX524290 TBB524290 SRF524290 SHJ524290 RXN524290 RNR524290 RDV524290 QTZ524290 QKD524290 QAH524290 PQL524290 PGP524290 OWT524290 OMX524290 ODB524290 NTF524290 NJJ524290 MZN524290 MPR524290 MFV524290 LVZ524290 LMD524290 LCH524290 KSL524290 KIP524290 JYT524290 JOX524290 JFB524290 IVF524290 ILJ524290 IBN524290 HRR524290 HHV524290 GXZ524290 GOD524290 GEH524290 FUL524290 FKP524290 FAT524290 EQX524290 EHB524290 DXF524290 DNJ524290 DDN524290 CTR524290 CJV524290 BZZ524290 BQD524290 BGH524290 AWL524290 AMP524290 ACT524290 SX524290 JB524290 F524290 WVN458754 WLR458754 WBV458754 VRZ458754 VID458754 UYH458754 UOL458754 UEP458754 TUT458754 TKX458754 TBB458754 SRF458754 SHJ458754 RXN458754 RNR458754 RDV458754 QTZ458754 QKD458754 QAH458754 PQL458754 PGP458754 OWT458754 OMX458754 ODB458754 NTF458754 NJJ458754 MZN458754 MPR458754 MFV458754 LVZ458754 LMD458754 LCH458754 KSL458754 KIP458754 JYT458754 JOX458754 JFB458754 IVF458754 ILJ458754 IBN458754 HRR458754 HHV458754 GXZ458754 GOD458754 GEH458754 FUL458754 FKP458754 FAT458754 EQX458754 EHB458754 DXF458754 DNJ458754 DDN458754 CTR458754 CJV458754 BZZ458754 BQD458754 BGH458754 AWL458754 AMP458754 ACT458754 SX458754 JB458754 F458754 WVN393218 WLR393218 WBV393218 VRZ393218 VID393218 UYH393218 UOL393218 UEP393218 TUT393218 TKX393218 TBB393218 SRF393218 SHJ393218 RXN393218 RNR393218 RDV393218 QTZ393218 QKD393218 QAH393218 PQL393218 PGP393218 OWT393218 OMX393218 ODB393218 NTF393218 NJJ393218 MZN393218 MPR393218 MFV393218 LVZ393218 LMD393218 LCH393218 KSL393218 KIP393218 JYT393218 JOX393218 JFB393218 IVF393218 ILJ393218 IBN393218 HRR393218 HHV393218 GXZ393218 GOD393218 GEH393218 FUL393218 FKP393218 FAT393218 EQX393218 EHB393218 DXF393218 DNJ393218 DDN393218 CTR393218 CJV393218 BZZ393218 BQD393218 BGH393218 AWL393218 AMP393218 ACT393218 SX393218 JB393218 F393218 WVN327682 WLR327682 WBV327682 VRZ327682 VID327682 UYH327682 UOL327682 UEP327682 TUT327682 TKX327682 TBB327682 SRF327682 SHJ327682 RXN327682 RNR327682 RDV327682 QTZ327682 QKD327682 QAH327682 PQL327682 PGP327682 OWT327682 OMX327682 ODB327682 NTF327682 NJJ327682 MZN327682 MPR327682 MFV327682 LVZ327682 LMD327682 LCH327682 KSL327682 KIP327682 JYT327682 JOX327682 JFB327682 IVF327682 ILJ327682 IBN327682 HRR327682 HHV327682 GXZ327682 GOD327682 GEH327682 FUL327682 FKP327682 FAT327682 EQX327682 EHB327682 DXF327682 DNJ327682 DDN327682 CTR327682 CJV327682 BZZ327682 BQD327682 BGH327682 AWL327682 AMP327682 ACT327682 SX327682 JB327682 F327682 WVN262146 WLR262146 WBV262146 VRZ262146 VID262146 UYH262146 UOL262146 UEP262146 TUT262146 TKX262146 TBB262146 SRF262146 SHJ262146 RXN262146 RNR262146 RDV262146 QTZ262146 QKD262146 QAH262146 PQL262146 PGP262146 OWT262146 OMX262146 ODB262146 NTF262146 NJJ262146 MZN262146 MPR262146 MFV262146 LVZ262146 LMD262146 LCH262146 KSL262146 KIP262146 JYT262146 JOX262146 JFB262146 IVF262146 ILJ262146 IBN262146 HRR262146 HHV262146 GXZ262146 GOD262146 GEH262146 FUL262146 FKP262146 FAT262146 EQX262146 EHB262146 DXF262146 DNJ262146 DDN262146 CTR262146 CJV262146 BZZ262146 BQD262146 BGH262146 AWL262146 AMP262146 ACT262146 SX262146 JB262146 F262146 WVN196610 WLR196610 WBV196610 VRZ196610 VID196610 UYH196610 UOL196610 UEP196610 TUT196610 TKX196610 TBB196610 SRF196610 SHJ196610 RXN196610 RNR196610 RDV196610 QTZ196610 QKD196610 QAH196610 PQL196610 PGP196610 OWT196610 OMX196610 ODB196610 NTF196610 NJJ196610 MZN196610 MPR196610 MFV196610 LVZ196610 LMD196610 LCH196610 KSL196610 KIP196610 JYT196610 JOX196610 JFB196610 IVF196610 ILJ196610 IBN196610 HRR196610 HHV196610 GXZ196610 GOD196610 GEH196610 FUL196610 FKP196610 FAT196610 EQX196610 EHB196610 DXF196610 DNJ196610 DDN196610 CTR196610 CJV196610 BZZ196610 BQD196610 BGH196610 AWL196610 AMP196610 ACT196610 SX196610 JB196610 F196610 WVN131074 WLR131074 WBV131074 VRZ131074 VID131074 UYH131074 UOL131074 UEP131074 TUT131074 TKX131074 TBB131074 SRF131074 SHJ131074 RXN131074 RNR131074 RDV131074 QTZ131074 QKD131074 QAH131074 PQL131074 PGP131074 OWT131074 OMX131074 ODB131074 NTF131074 NJJ131074 MZN131074 MPR131074 MFV131074 LVZ131074 LMD131074 LCH131074 KSL131074 KIP131074 JYT131074 JOX131074 JFB131074 IVF131074 ILJ131074 IBN131074 HRR131074 HHV131074 GXZ131074 GOD131074 GEH131074 FUL131074 FKP131074 FAT131074 EQX131074 EHB131074 DXF131074 DNJ131074 DDN131074 CTR131074 CJV131074 BZZ131074 BQD131074 BGH131074 AWL131074 AMP131074 ACT131074 SX131074 JB131074 F131074 WVN65538 WLR65538 WBV65538 VRZ65538 VID65538 UYH65538 UOL65538 UEP65538 TUT65538 TKX65538 TBB65538 SRF65538 SHJ65538 RXN65538 RNR65538 RDV65538 QTZ65538 QKD65538 QAH65538 PQL65538 PGP65538 OWT65538 OMX65538 ODB65538 NTF65538 NJJ65538 MZN65538 MPR65538 MFV65538 LVZ65538 LMD65538 LCH65538 KSL65538 KIP65538 JYT65538 JOX65538 JFB65538 IVF65538 ILJ65538 IBN65538 HRR65538 HHV65538 GXZ65538 GOD65538 GEH65538 FUL65538 FKP65538 FAT65538 EQX65538 EHB65538 DXF65538 DNJ65538 DDN65538 CTR65538 CJV65538 BZZ65538 BQD65538 BGH65538 AWL65538 AMP65538 ACT65538 SX65538 JB65538 WVN3 WLR3 WBV3 VRZ3 VID3 UYH3 UOL3 UEP3 TUT3 TKX3 TBB3 SRF3 SHJ3 RXN3 RNR3 RDV3 QTZ3 QKD3 QAH3 PQL3 PGP3 OWT3 OMX3 ODB3 NTF3 NJJ3 MZN3 MPR3 MFV3 LVZ3 LMD3 LCH3 KSL3 KIP3 JYT3 JOX3 JFB3 IVF3 ILJ3 IBN3 HRR3 HHV3 GXZ3 GOD3 GEH3 FUL3 FKP3 FAT3 EQX3 EHB3 DXF3 DNJ3 DDN3 CTR3 CJV3 BZZ3 BQD3 BGH3 AWL3 AMP3 ACT3 SX3 JB3 F3">
      <formula1>$O$71:$O$73</formula1>
    </dataValidation>
    <dataValidation type="list" allowBlank="1" sqref="H65546:I65546 WVP983050:WVQ983050 WLT983050:WLU983050 WBX983050:WBY983050 VSB983050:VSC983050 VIF983050:VIG983050 UYJ983050:UYK983050 UON983050:UOO983050 UER983050:UES983050 TUV983050:TUW983050 TKZ983050:TLA983050 TBD983050:TBE983050 SRH983050:SRI983050 SHL983050:SHM983050 RXP983050:RXQ983050 RNT983050:RNU983050 RDX983050:RDY983050 QUB983050:QUC983050 QKF983050:QKG983050 QAJ983050:QAK983050 PQN983050:PQO983050 PGR983050:PGS983050 OWV983050:OWW983050 OMZ983050:ONA983050 ODD983050:ODE983050 NTH983050:NTI983050 NJL983050:NJM983050 MZP983050:MZQ983050 MPT983050:MPU983050 MFX983050:MFY983050 LWB983050:LWC983050 LMF983050:LMG983050 LCJ983050:LCK983050 KSN983050:KSO983050 KIR983050:KIS983050 JYV983050:JYW983050 JOZ983050:JPA983050 JFD983050:JFE983050 IVH983050:IVI983050 ILL983050:ILM983050 IBP983050:IBQ983050 HRT983050:HRU983050 HHX983050:HHY983050 GYB983050:GYC983050 GOF983050:GOG983050 GEJ983050:GEK983050 FUN983050:FUO983050 FKR983050:FKS983050 FAV983050:FAW983050 EQZ983050:ERA983050 EHD983050:EHE983050 DXH983050:DXI983050 DNL983050:DNM983050 DDP983050:DDQ983050 CTT983050:CTU983050 CJX983050:CJY983050 CAB983050:CAC983050 BQF983050:BQG983050 BGJ983050:BGK983050 AWN983050:AWO983050 AMR983050:AMS983050 ACV983050:ACW983050 SZ983050:TA983050 JD983050:JE983050 H983050:I983050 WVP917514:WVQ917514 WLT917514:WLU917514 WBX917514:WBY917514 VSB917514:VSC917514 VIF917514:VIG917514 UYJ917514:UYK917514 UON917514:UOO917514 UER917514:UES917514 TUV917514:TUW917514 TKZ917514:TLA917514 TBD917514:TBE917514 SRH917514:SRI917514 SHL917514:SHM917514 RXP917514:RXQ917514 RNT917514:RNU917514 RDX917514:RDY917514 QUB917514:QUC917514 QKF917514:QKG917514 QAJ917514:QAK917514 PQN917514:PQO917514 PGR917514:PGS917514 OWV917514:OWW917514 OMZ917514:ONA917514 ODD917514:ODE917514 NTH917514:NTI917514 NJL917514:NJM917514 MZP917514:MZQ917514 MPT917514:MPU917514 MFX917514:MFY917514 LWB917514:LWC917514 LMF917514:LMG917514 LCJ917514:LCK917514 KSN917514:KSO917514 KIR917514:KIS917514 JYV917514:JYW917514 JOZ917514:JPA917514 JFD917514:JFE917514 IVH917514:IVI917514 ILL917514:ILM917514 IBP917514:IBQ917514 HRT917514:HRU917514 HHX917514:HHY917514 GYB917514:GYC917514 GOF917514:GOG917514 GEJ917514:GEK917514 FUN917514:FUO917514 FKR917514:FKS917514 FAV917514:FAW917514 EQZ917514:ERA917514 EHD917514:EHE917514 DXH917514:DXI917514 DNL917514:DNM917514 DDP917514:DDQ917514 CTT917514:CTU917514 CJX917514:CJY917514 CAB917514:CAC917514 BQF917514:BQG917514 BGJ917514:BGK917514 AWN917514:AWO917514 AMR917514:AMS917514 ACV917514:ACW917514 SZ917514:TA917514 JD917514:JE917514 H917514:I917514 WVP851978:WVQ851978 WLT851978:WLU851978 WBX851978:WBY851978 VSB851978:VSC851978 VIF851978:VIG851978 UYJ851978:UYK851978 UON851978:UOO851978 UER851978:UES851978 TUV851978:TUW851978 TKZ851978:TLA851978 TBD851978:TBE851978 SRH851978:SRI851978 SHL851978:SHM851978 RXP851978:RXQ851978 RNT851978:RNU851978 RDX851978:RDY851978 QUB851978:QUC851978 QKF851978:QKG851978 QAJ851978:QAK851978 PQN851978:PQO851978 PGR851978:PGS851978 OWV851978:OWW851978 OMZ851978:ONA851978 ODD851978:ODE851978 NTH851978:NTI851978 NJL851978:NJM851978 MZP851978:MZQ851978 MPT851978:MPU851978 MFX851978:MFY851978 LWB851978:LWC851978 LMF851978:LMG851978 LCJ851978:LCK851978 KSN851978:KSO851978 KIR851978:KIS851978 JYV851978:JYW851978 JOZ851978:JPA851978 JFD851978:JFE851978 IVH851978:IVI851978 ILL851978:ILM851978 IBP851978:IBQ851978 HRT851978:HRU851978 HHX851978:HHY851978 GYB851978:GYC851978 GOF851978:GOG851978 GEJ851978:GEK851978 FUN851978:FUO851978 FKR851978:FKS851978 FAV851978:FAW851978 EQZ851978:ERA851978 EHD851978:EHE851978 DXH851978:DXI851978 DNL851978:DNM851978 DDP851978:DDQ851978 CTT851978:CTU851978 CJX851978:CJY851978 CAB851978:CAC851978 BQF851978:BQG851978 BGJ851978:BGK851978 AWN851978:AWO851978 AMR851978:AMS851978 ACV851978:ACW851978 SZ851978:TA851978 JD851978:JE851978 H851978:I851978 WVP786442:WVQ786442 WLT786442:WLU786442 WBX786442:WBY786442 VSB786442:VSC786442 VIF786442:VIG786442 UYJ786442:UYK786442 UON786442:UOO786442 UER786442:UES786442 TUV786442:TUW786442 TKZ786442:TLA786442 TBD786442:TBE786442 SRH786442:SRI786442 SHL786442:SHM786442 RXP786442:RXQ786442 RNT786442:RNU786442 RDX786442:RDY786442 QUB786442:QUC786442 QKF786442:QKG786442 QAJ786442:QAK786442 PQN786442:PQO786442 PGR786442:PGS786442 OWV786442:OWW786442 OMZ786442:ONA786442 ODD786442:ODE786442 NTH786442:NTI786442 NJL786442:NJM786442 MZP786442:MZQ786442 MPT786442:MPU786442 MFX786442:MFY786442 LWB786442:LWC786442 LMF786442:LMG786442 LCJ786442:LCK786442 KSN786442:KSO786442 KIR786442:KIS786442 JYV786442:JYW786442 JOZ786442:JPA786442 JFD786442:JFE786442 IVH786442:IVI786442 ILL786442:ILM786442 IBP786442:IBQ786442 HRT786442:HRU786442 HHX786442:HHY786442 GYB786442:GYC786442 GOF786442:GOG786442 GEJ786442:GEK786442 FUN786442:FUO786442 FKR786442:FKS786442 FAV786442:FAW786442 EQZ786442:ERA786442 EHD786442:EHE786442 DXH786442:DXI786442 DNL786442:DNM786442 DDP786442:DDQ786442 CTT786442:CTU786442 CJX786442:CJY786442 CAB786442:CAC786442 BQF786442:BQG786442 BGJ786442:BGK786442 AWN786442:AWO786442 AMR786442:AMS786442 ACV786442:ACW786442 SZ786442:TA786442 JD786442:JE786442 H786442:I786442 WVP720906:WVQ720906 WLT720906:WLU720906 WBX720906:WBY720906 VSB720906:VSC720906 VIF720906:VIG720906 UYJ720906:UYK720906 UON720906:UOO720906 UER720906:UES720906 TUV720906:TUW720906 TKZ720906:TLA720906 TBD720906:TBE720906 SRH720906:SRI720906 SHL720906:SHM720906 RXP720906:RXQ720906 RNT720906:RNU720906 RDX720906:RDY720906 QUB720906:QUC720906 QKF720906:QKG720906 QAJ720906:QAK720906 PQN720906:PQO720906 PGR720906:PGS720906 OWV720906:OWW720906 OMZ720906:ONA720906 ODD720906:ODE720906 NTH720906:NTI720906 NJL720906:NJM720906 MZP720906:MZQ720906 MPT720906:MPU720906 MFX720906:MFY720906 LWB720906:LWC720906 LMF720906:LMG720906 LCJ720906:LCK720906 KSN720906:KSO720906 KIR720906:KIS720906 JYV720906:JYW720906 JOZ720906:JPA720906 JFD720906:JFE720906 IVH720906:IVI720906 ILL720906:ILM720906 IBP720906:IBQ720906 HRT720906:HRU720906 HHX720906:HHY720906 GYB720906:GYC720906 GOF720906:GOG720906 GEJ720906:GEK720906 FUN720906:FUO720906 FKR720906:FKS720906 FAV720906:FAW720906 EQZ720906:ERA720906 EHD720906:EHE720906 DXH720906:DXI720906 DNL720906:DNM720906 DDP720906:DDQ720906 CTT720906:CTU720906 CJX720906:CJY720906 CAB720906:CAC720906 BQF720906:BQG720906 BGJ720906:BGK720906 AWN720906:AWO720906 AMR720906:AMS720906 ACV720906:ACW720906 SZ720906:TA720906 JD720906:JE720906 H720906:I720906 WVP655370:WVQ655370 WLT655370:WLU655370 WBX655370:WBY655370 VSB655370:VSC655370 VIF655370:VIG655370 UYJ655370:UYK655370 UON655370:UOO655370 UER655370:UES655370 TUV655370:TUW655370 TKZ655370:TLA655370 TBD655370:TBE655370 SRH655370:SRI655370 SHL655370:SHM655370 RXP655370:RXQ655370 RNT655370:RNU655370 RDX655370:RDY655370 QUB655370:QUC655370 QKF655370:QKG655370 QAJ655370:QAK655370 PQN655370:PQO655370 PGR655370:PGS655370 OWV655370:OWW655370 OMZ655370:ONA655370 ODD655370:ODE655370 NTH655370:NTI655370 NJL655370:NJM655370 MZP655370:MZQ655370 MPT655370:MPU655370 MFX655370:MFY655370 LWB655370:LWC655370 LMF655370:LMG655370 LCJ655370:LCK655370 KSN655370:KSO655370 KIR655370:KIS655370 JYV655370:JYW655370 JOZ655370:JPA655370 JFD655370:JFE655370 IVH655370:IVI655370 ILL655370:ILM655370 IBP655370:IBQ655370 HRT655370:HRU655370 HHX655370:HHY655370 GYB655370:GYC655370 GOF655370:GOG655370 GEJ655370:GEK655370 FUN655370:FUO655370 FKR655370:FKS655370 FAV655370:FAW655370 EQZ655370:ERA655370 EHD655370:EHE655370 DXH655370:DXI655370 DNL655370:DNM655370 DDP655370:DDQ655370 CTT655370:CTU655370 CJX655370:CJY655370 CAB655370:CAC655370 BQF655370:BQG655370 BGJ655370:BGK655370 AWN655370:AWO655370 AMR655370:AMS655370 ACV655370:ACW655370 SZ655370:TA655370 JD655370:JE655370 H655370:I655370 WVP589834:WVQ589834 WLT589834:WLU589834 WBX589834:WBY589834 VSB589834:VSC589834 VIF589834:VIG589834 UYJ589834:UYK589834 UON589834:UOO589834 UER589834:UES589834 TUV589834:TUW589834 TKZ589834:TLA589834 TBD589834:TBE589834 SRH589834:SRI589834 SHL589834:SHM589834 RXP589834:RXQ589834 RNT589834:RNU589834 RDX589834:RDY589834 QUB589834:QUC589834 QKF589834:QKG589834 QAJ589834:QAK589834 PQN589834:PQO589834 PGR589834:PGS589834 OWV589834:OWW589834 OMZ589834:ONA589834 ODD589834:ODE589834 NTH589834:NTI589834 NJL589834:NJM589834 MZP589834:MZQ589834 MPT589834:MPU589834 MFX589834:MFY589834 LWB589834:LWC589834 LMF589834:LMG589834 LCJ589834:LCK589834 KSN589834:KSO589834 KIR589834:KIS589834 JYV589834:JYW589834 JOZ589834:JPA589834 JFD589834:JFE589834 IVH589834:IVI589834 ILL589834:ILM589834 IBP589834:IBQ589834 HRT589834:HRU589834 HHX589834:HHY589834 GYB589834:GYC589834 GOF589834:GOG589834 GEJ589834:GEK589834 FUN589834:FUO589834 FKR589834:FKS589834 FAV589834:FAW589834 EQZ589834:ERA589834 EHD589834:EHE589834 DXH589834:DXI589834 DNL589834:DNM589834 DDP589834:DDQ589834 CTT589834:CTU589834 CJX589834:CJY589834 CAB589834:CAC589834 BQF589834:BQG589834 BGJ589834:BGK589834 AWN589834:AWO589834 AMR589834:AMS589834 ACV589834:ACW589834 SZ589834:TA589834 JD589834:JE589834 H589834:I589834 WVP524298:WVQ524298 WLT524298:WLU524298 WBX524298:WBY524298 VSB524298:VSC524298 VIF524298:VIG524298 UYJ524298:UYK524298 UON524298:UOO524298 UER524298:UES524298 TUV524298:TUW524298 TKZ524298:TLA524298 TBD524298:TBE524298 SRH524298:SRI524298 SHL524298:SHM524298 RXP524298:RXQ524298 RNT524298:RNU524298 RDX524298:RDY524298 QUB524298:QUC524298 QKF524298:QKG524298 QAJ524298:QAK524298 PQN524298:PQO524298 PGR524298:PGS524298 OWV524298:OWW524298 OMZ524298:ONA524298 ODD524298:ODE524298 NTH524298:NTI524298 NJL524298:NJM524298 MZP524298:MZQ524298 MPT524298:MPU524298 MFX524298:MFY524298 LWB524298:LWC524298 LMF524298:LMG524298 LCJ524298:LCK524298 KSN524298:KSO524298 KIR524298:KIS524298 JYV524298:JYW524298 JOZ524298:JPA524298 JFD524298:JFE524298 IVH524298:IVI524298 ILL524298:ILM524298 IBP524298:IBQ524298 HRT524298:HRU524298 HHX524298:HHY524298 GYB524298:GYC524298 GOF524298:GOG524298 GEJ524298:GEK524298 FUN524298:FUO524298 FKR524298:FKS524298 FAV524298:FAW524298 EQZ524298:ERA524298 EHD524298:EHE524298 DXH524298:DXI524298 DNL524298:DNM524298 DDP524298:DDQ524298 CTT524298:CTU524298 CJX524298:CJY524298 CAB524298:CAC524298 BQF524298:BQG524298 BGJ524298:BGK524298 AWN524298:AWO524298 AMR524298:AMS524298 ACV524298:ACW524298 SZ524298:TA524298 JD524298:JE524298 H524298:I524298 WVP458762:WVQ458762 WLT458762:WLU458762 WBX458762:WBY458762 VSB458762:VSC458762 VIF458762:VIG458762 UYJ458762:UYK458762 UON458762:UOO458762 UER458762:UES458762 TUV458762:TUW458762 TKZ458762:TLA458762 TBD458762:TBE458762 SRH458762:SRI458762 SHL458762:SHM458762 RXP458762:RXQ458762 RNT458762:RNU458762 RDX458762:RDY458762 QUB458762:QUC458762 QKF458762:QKG458762 QAJ458762:QAK458762 PQN458762:PQO458762 PGR458762:PGS458762 OWV458762:OWW458762 OMZ458762:ONA458762 ODD458762:ODE458762 NTH458762:NTI458762 NJL458762:NJM458762 MZP458762:MZQ458762 MPT458762:MPU458762 MFX458762:MFY458762 LWB458762:LWC458762 LMF458762:LMG458762 LCJ458762:LCK458762 KSN458762:KSO458762 KIR458762:KIS458762 JYV458762:JYW458762 JOZ458762:JPA458762 JFD458762:JFE458762 IVH458762:IVI458762 ILL458762:ILM458762 IBP458762:IBQ458762 HRT458762:HRU458762 HHX458762:HHY458762 GYB458762:GYC458762 GOF458762:GOG458762 GEJ458762:GEK458762 FUN458762:FUO458762 FKR458762:FKS458762 FAV458762:FAW458762 EQZ458762:ERA458762 EHD458762:EHE458762 DXH458762:DXI458762 DNL458762:DNM458762 DDP458762:DDQ458762 CTT458762:CTU458762 CJX458762:CJY458762 CAB458762:CAC458762 BQF458762:BQG458762 BGJ458762:BGK458762 AWN458762:AWO458762 AMR458762:AMS458762 ACV458762:ACW458762 SZ458762:TA458762 JD458762:JE458762 H458762:I458762 WVP393226:WVQ393226 WLT393226:WLU393226 WBX393226:WBY393226 VSB393226:VSC393226 VIF393226:VIG393226 UYJ393226:UYK393226 UON393226:UOO393226 UER393226:UES393226 TUV393226:TUW393226 TKZ393226:TLA393226 TBD393226:TBE393226 SRH393226:SRI393226 SHL393226:SHM393226 RXP393226:RXQ393226 RNT393226:RNU393226 RDX393226:RDY393226 QUB393226:QUC393226 QKF393226:QKG393226 QAJ393226:QAK393226 PQN393226:PQO393226 PGR393226:PGS393226 OWV393226:OWW393226 OMZ393226:ONA393226 ODD393226:ODE393226 NTH393226:NTI393226 NJL393226:NJM393226 MZP393226:MZQ393226 MPT393226:MPU393226 MFX393226:MFY393226 LWB393226:LWC393226 LMF393226:LMG393226 LCJ393226:LCK393226 KSN393226:KSO393226 KIR393226:KIS393226 JYV393226:JYW393226 JOZ393226:JPA393226 JFD393226:JFE393226 IVH393226:IVI393226 ILL393226:ILM393226 IBP393226:IBQ393226 HRT393226:HRU393226 HHX393226:HHY393226 GYB393226:GYC393226 GOF393226:GOG393226 GEJ393226:GEK393226 FUN393226:FUO393226 FKR393226:FKS393226 FAV393226:FAW393226 EQZ393226:ERA393226 EHD393226:EHE393226 DXH393226:DXI393226 DNL393226:DNM393226 DDP393226:DDQ393226 CTT393226:CTU393226 CJX393226:CJY393226 CAB393226:CAC393226 BQF393226:BQG393226 BGJ393226:BGK393226 AWN393226:AWO393226 AMR393226:AMS393226 ACV393226:ACW393226 SZ393226:TA393226 JD393226:JE393226 H393226:I393226 WVP327690:WVQ327690 WLT327690:WLU327690 WBX327690:WBY327690 VSB327690:VSC327690 VIF327690:VIG327690 UYJ327690:UYK327690 UON327690:UOO327690 UER327690:UES327690 TUV327690:TUW327690 TKZ327690:TLA327690 TBD327690:TBE327690 SRH327690:SRI327690 SHL327690:SHM327690 RXP327690:RXQ327690 RNT327690:RNU327690 RDX327690:RDY327690 QUB327690:QUC327690 QKF327690:QKG327690 QAJ327690:QAK327690 PQN327690:PQO327690 PGR327690:PGS327690 OWV327690:OWW327690 OMZ327690:ONA327690 ODD327690:ODE327690 NTH327690:NTI327690 NJL327690:NJM327690 MZP327690:MZQ327690 MPT327690:MPU327690 MFX327690:MFY327690 LWB327690:LWC327690 LMF327690:LMG327690 LCJ327690:LCK327690 KSN327690:KSO327690 KIR327690:KIS327690 JYV327690:JYW327690 JOZ327690:JPA327690 JFD327690:JFE327690 IVH327690:IVI327690 ILL327690:ILM327690 IBP327690:IBQ327690 HRT327690:HRU327690 HHX327690:HHY327690 GYB327690:GYC327690 GOF327690:GOG327690 GEJ327690:GEK327690 FUN327690:FUO327690 FKR327690:FKS327690 FAV327690:FAW327690 EQZ327690:ERA327690 EHD327690:EHE327690 DXH327690:DXI327690 DNL327690:DNM327690 DDP327690:DDQ327690 CTT327690:CTU327690 CJX327690:CJY327690 CAB327690:CAC327690 BQF327690:BQG327690 BGJ327690:BGK327690 AWN327690:AWO327690 AMR327690:AMS327690 ACV327690:ACW327690 SZ327690:TA327690 JD327690:JE327690 H327690:I327690 WVP262154:WVQ262154 WLT262154:WLU262154 WBX262154:WBY262154 VSB262154:VSC262154 VIF262154:VIG262154 UYJ262154:UYK262154 UON262154:UOO262154 UER262154:UES262154 TUV262154:TUW262154 TKZ262154:TLA262154 TBD262154:TBE262154 SRH262154:SRI262154 SHL262154:SHM262154 RXP262154:RXQ262154 RNT262154:RNU262154 RDX262154:RDY262154 QUB262154:QUC262154 QKF262154:QKG262154 QAJ262154:QAK262154 PQN262154:PQO262154 PGR262154:PGS262154 OWV262154:OWW262154 OMZ262154:ONA262154 ODD262154:ODE262154 NTH262154:NTI262154 NJL262154:NJM262154 MZP262154:MZQ262154 MPT262154:MPU262154 MFX262154:MFY262154 LWB262154:LWC262154 LMF262154:LMG262154 LCJ262154:LCK262154 KSN262154:KSO262154 KIR262154:KIS262154 JYV262154:JYW262154 JOZ262154:JPA262154 JFD262154:JFE262154 IVH262154:IVI262154 ILL262154:ILM262154 IBP262154:IBQ262154 HRT262154:HRU262154 HHX262154:HHY262154 GYB262154:GYC262154 GOF262154:GOG262154 GEJ262154:GEK262154 FUN262154:FUO262154 FKR262154:FKS262154 FAV262154:FAW262154 EQZ262154:ERA262154 EHD262154:EHE262154 DXH262154:DXI262154 DNL262154:DNM262154 DDP262154:DDQ262154 CTT262154:CTU262154 CJX262154:CJY262154 CAB262154:CAC262154 BQF262154:BQG262154 BGJ262154:BGK262154 AWN262154:AWO262154 AMR262154:AMS262154 ACV262154:ACW262154 SZ262154:TA262154 JD262154:JE262154 H262154:I262154 WVP196618:WVQ196618 WLT196618:WLU196618 WBX196618:WBY196618 VSB196618:VSC196618 VIF196618:VIG196618 UYJ196618:UYK196618 UON196618:UOO196618 UER196618:UES196618 TUV196618:TUW196618 TKZ196618:TLA196618 TBD196618:TBE196618 SRH196618:SRI196618 SHL196618:SHM196618 RXP196618:RXQ196618 RNT196618:RNU196618 RDX196618:RDY196618 QUB196618:QUC196618 QKF196618:QKG196618 QAJ196618:QAK196618 PQN196618:PQO196618 PGR196618:PGS196618 OWV196618:OWW196618 OMZ196618:ONA196618 ODD196618:ODE196618 NTH196618:NTI196618 NJL196618:NJM196618 MZP196618:MZQ196618 MPT196618:MPU196618 MFX196618:MFY196618 LWB196618:LWC196618 LMF196618:LMG196618 LCJ196618:LCK196618 KSN196618:KSO196618 KIR196618:KIS196618 JYV196618:JYW196618 JOZ196618:JPA196618 JFD196618:JFE196618 IVH196618:IVI196618 ILL196618:ILM196618 IBP196618:IBQ196618 HRT196618:HRU196618 HHX196618:HHY196618 GYB196618:GYC196618 GOF196618:GOG196618 GEJ196618:GEK196618 FUN196618:FUO196618 FKR196618:FKS196618 FAV196618:FAW196618 EQZ196618:ERA196618 EHD196618:EHE196618 DXH196618:DXI196618 DNL196618:DNM196618 DDP196618:DDQ196618 CTT196618:CTU196618 CJX196618:CJY196618 CAB196618:CAC196618 BQF196618:BQG196618 BGJ196618:BGK196618 AWN196618:AWO196618 AMR196618:AMS196618 ACV196618:ACW196618 SZ196618:TA196618 JD196618:JE196618 H196618:I196618 WVP131082:WVQ131082 WLT131082:WLU131082 WBX131082:WBY131082 VSB131082:VSC131082 VIF131082:VIG131082 UYJ131082:UYK131082 UON131082:UOO131082 UER131082:UES131082 TUV131082:TUW131082 TKZ131082:TLA131082 TBD131082:TBE131082 SRH131082:SRI131082 SHL131082:SHM131082 RXP131082:RXQ131082 RNT131082:RNU131082 RDX131082:RDY131082 QUB131082:QUC131082 QKF131082:QKG131082 QAJ131082:QAK131082 PQN131082:PQO131082 PGR131082:PGS131082 OWV131082:OWW131082 OMZ131082:ONA131082 ODD131082:ODE131082 NTH131082:NTI131082 NJL131082:NJM131082 MZP131082:MZQ131082 MPT131082:MPU131082 MFX131082:MFY131082 LWB131082:LWC131082 LMF131082:LMG131082 LCJ131082:LCK131082 KSN131082:KSO131082 KIR131082:KIS131082 JYV131082:JYW131082 JOZ131082:JPA131082 JFD131082:JFE131082 IVH131082:IVI131082 ILL131082:ILM131082 IBP131082:IBQ131082 HRT131082:HRU131082 HHX131082:HHY131082 GYB131082:GYC131082 GOF131082:GOG131082 GEJ131082:GEK131082 FUN131082:FUO131082 FKR131082:FKS131082 FAV131082:FAW131082 EQZ131082:ERA131082 EHD131082:EHE131082 DXH131082:DXI131082 DNL131082:DNM131082 DDP131082:DDQ131082 CTT131082:CTU131082 CJX131082:CJY131082 CAB131082:CAC131082 BQF131082:BQG131082 BGJ131082:BGK131082 AWN131082:AWO131082 AMR131082:AMS131082 ACV131082:ACW131082 SZ131082:TA131082 JD131082:JE131082 H131082:I131082 WVP65546:WVQ65546 WLT65546:WLU65546 WBX65546:WBY65546 VSB65546:VSC65546 VIF65546:VIG65546 UYJ65546:UYK65546 UON65546:UOO65546 UER65546:UES65546 TUV65546:TUW65546 TKZ65546:TLA65546 TBD65546:TBE65546 SRH65546:SRI65546 SHL65546:SHM65546 RXP65546:RXQ65546 RNT65546:RNU65546 RDX65546:RDY65546 QUB65546:QUC65546 QKF65546:QKG65546 QAJ65546:QAK65546 PQN65546:PQO65546 PGR65546:PGS65546 OWV65546:OWW65546 OMZ65546:ONA65546 ODD65546:ODE65546 NTH65546:NTI65546 NJL65546:NJM65546 MZP65546:MZQ65546 MPT65546:MPU65546 MFX65546:MFY65546 LWB65546:LWC65546 LMF65546:LMG65546 LCJ65546:LCK65546 KSN65546:KSO65546 KIR65546:KIS65546 JYV65546:JYW65546 JOZ65546:JPA65546 JFD65546:JFE65546 IVH65546:IVI65546 ILL65546:ILM65546 IBP65546:IBQ65546 HRT65546:HRU65546 HHX65546:HHY65546 GYB65546:GYC65546 GOF65546:GOG65546 GEJ65546:GEK65546 FUN65546:FUO65546 FKR65546:FKS65546 FAV65546:FAW65546 EQZ65546:ERA65546 EHD65546:EHE65546 DXH65546:DXI65546 DNL65546:DNM65546 DDP65546:DDQ65546 CTT65546:CTU65546 CJX65546:CJY65546 CAB65546:CAC65546 BQF65546:BQG65546 BGJ65546:BGK65546 AWN65546:AWO65546 AMR65546:AMS65546 ACV65546:ACW65546 SZ65546:TA65546 JD65546:JE65546 WVP11:WVQ11 WLT11:WLU11 WBX11:WBY11 VSB11:VSC11 VIF11:VIG11 UYJ11:UYK11 UON11:UOO11 UER11:UES11 TUV11:TUW11 TKZ11:TLA11 TBD11:TBE11 SRH11:SRI11 SHL11:SHM11 RXP11:RXQ11 RNT11:RNU11 RDX11:RDY11 QUB11:QUC11 QKF11:QKG11 QAJ11:QAK11 PQN11:PQO11 PGR11:PGS11 OWV11:OWW11 OMZ11:ONA11 ODD11:ODE11 NTH11:NTI11 NJL11:NJM11 MZP11:MZQ11 MPT11:MPU11 MFX11:MFY11 LWB11:LWC11 LMF11:LMG11 LCJ11:LCK11 KSN11:KSO11 KIR11:KIS11 JYV11:JYW11 JOZ11:JPA11 JFD11:JFE11 IVH11:IVI11 ILL11:ILM11 IBP11:IBQ11 HRT11:HRU11 HHX11:HHY11 GYB11:GYC11 GOF11:GOG11 GEJ11:GEK11 FUN11:FUO11 FKR11:FKS11 FAV11:FAW11 EQZ11:ERA11 EHD11:EHE11 DXH11:DXI11 DNL11:DNM11 DDP11:DDQ11 CTT11:CTU11 CJX11:CJY11 CAB11:CAC11 BQF11:BQG11 BGJ11:BGK11 AWN11:AWO11 AMR11:AMS11 ACV11:ACW11 SZ11:TA11 JD11:JE11 H11:I11">
      <formula1>$X$52:$X$54</formula1>
    </dataValidation>
    <dataValidation allowBlank="1" sqref="G65546 JC65546 SY65546 ACU65546 AMQ65546 AWM65546 BGI65546 BQE65546 CAA65546 CJW65546 CTS65546 DDO65546 DNK65546 DXG65546 EHC65546 EQY65546 FAU65546 FKQ65546 FUM65546 GEI65546 GOE65546 GYA65546 HHW65546 HRS65546 IBO65546 ILK65546 IVG65546 JFC65546 JOY65546 JYU65546 KIQ65546 KSM65546 LCI65546 LME65546 LWA65546 MFW65546 MPS65546 MZO65546 NJK65546 NTG65546 ODC65546 OMY65546 OWU65546 PGQ65546 PQM65546 QAI65546 QKE65546 QUA65546 RDW65546 RNS65546 RXO65546 SHK65546 SRG65546 TBC65546 TKY65546 TUU65546 UEQ65546 UOM65546 UYI65546 VIE65546 VSA65546 WBW65546 WLS65546 WVO65546 G131082 JC131082 SY131082 ACU131082 AMQ131082 AWM131082 BGI131082 BQE131082 CAA131082 CJW131082 CTS131082 DDO131082 DNK131082 DXG131082 EHC131082 EQY131082 FAU131082 FKQ131082 FUM131082 GEI131082 GOE131082 GYA131082 HHW131082 HRS131082 IBO131082 ILK131082 IVG131082 JFC131082 JOY131082 JYU131082 KIQ131082 KSM131082 LCI131082 LME131082 LWA131082 MFW131082 MPS131082 MZO131082 NJK131082 NTG131082 ODC131082 OMY131082 OWU131082 PGQ131082 PQM131082 QAI131082 QKE131082 QUA131082 RDW131082 RNS131082 RXO131082 SHK131082 SRG131082 TBC131082 TKY131082 TUU131082 UEQ131082 UOM131082 UYI131082 VIE131082 VSA131082 WBW131082 WLS131082 WVO131082 G196618 JC196618 SY196618 ACU196618 AMQ196618 AWM196618 BGI196618 BQE196618 CAA196618 CJW196618 CTS196618 DDO196618 DNK196618 DXG196618 EHC196618 EQY196618 FAU196618 FKQ196618 FUM196618 GEI196618 GOE196618 GYA196618 HHW196618 HRS196618 IBO196618 ILK196618 IVG196618 JFC196618 JOY196618 JYU196618 KIQ196618 KSM196618 LCI196618 LME196618 LWA196618 MFW196618 MPS196618 MZO196618 NJK196618 NTG196618 ODC196618 OMY196618 OWU196618 PGQ196618 PQM196618 QAI196618 QKE196618 QUA196618 RDW196618 RNS196618 RXO196618 SHK196618 SRG196618 TBC196618 TKY196618 TUU196618 UEQ196618 UOM196618 UYI196618 VIE196618 VSA196618 WBW196618 WLS196618 WVO196618 G262154 JC262154 SY262154 ACU262154 AMQ262154 AWM262154 BGI262154 BQE262154 CAA262154 CJW262154 CTS262154 DDO262154 DNK262154 DXG262154 EHC262154 EQY262154 FAU262154 FKQ262154 FUM262154 GEI262154 GOE262154 GYA262154 HHW262154 HRS262154 IBO262154 ILK262154 IVG262154 JFC262154 JOY262154 JYU262154 KIQ262154 KSM262154 LCI262154 LME262154 LWA262154 MFW262154 MPS262154 MZO262154 NJK262154 NTG262154 ODC262154 OMY262154 OWU262154 PGQ262154 PQM262154 QAI262154 QKE262154 QUA262154 RDW262154 RNS262154 RXO262154 SHK262154 SRG262154 TBC262154 TKY262154 TUU262154 UEQ262154 UOM262154 UYI262154 VIE262154 VSA262154 WBW262154 WLS262154 WVO262154 G327690 JC327690 SY327690 ACU327690 AMQ327690 AWM327690 BGI327690 BQE327690 CAA327690 CJW327690 CTS327690 DDO327690 DNK327690 DXG327690 EHC327690 EQY327690 FAU327690 FKQ327690 FUM327690 GEI327690 GOE327690 GYA327690 HHW327690 HRS327690 IBO327690 ILK327690 IVG327690 JFC327690 JOY327690 JYU327690 KIQ327690 KSM327690 LCI327690 LME327690 LWA327690 MFW327690 MPS327690 MZO327690 NJK327690 NTG327690 ODC327690 OMY327690 OWU327690 PGQ327690 PQM327690 QAI327690 QKE327690 QUA327690 RDW327690 RNS327690 RXO327690 SHK327690 SRG327690 TBC327690 TKY327690 TUU327690 UEQ327690 UOM327690 UYI327690 VIE327690 VSA327690 WBW327690 WLS327690 WVO327690 G393226 JC393226 SY393226 ACU393226 AMQ393226 AWM393226 BGI393226 BQE393226 CAA393226 CJW393226 CTS393226 DDO393226 DNK393226 DXG393226 EHC393226 EQY393226 FAU393226 FKQ393226 FUM393226 GEI393226 GOE393226 GYA393226 HHW393226 HRS393226 IBO393226 ILK393226 IVG393226 JFC393226 JOY393226 JYU393226 KIQ393226 KSM393226 LCI393226 LME393226 LWA393226 MFW393226 MPS393226 MZO393226 NJK393226 NTG393226 ODC393226 OMY393226 OWU393226 PGQ393226 PQM393226 QAI393226 QKE393226 QUA393226 RDW393226 RNS393226 RXO393226 SHK393226 SRG393226 TBC393226 TKY393226 TUU393226 UEQ393226 UOM393226 UYI393226 VIE393226 VSA393226 WBW393226 WLS393226 WVO393226 G458762 JC458762 SY458762 ACU458762 AMQ458762 AWM458762 BGI458762 BQE458762 CAA458762 CJW458762 CTS458762 DDO458762 DNK458762 DXG458762 EHC458762 EQY458762 FAU458762 FKQ458762 FUM458762 GEI458762 GOE458762 GYA458762 HHW458762 HRS458762 IBO458762 ILK458762 IVG458762 JFC458762 JOY458762 JYU458762 KIQ458762 KSM458762 LCI458762 LME458762 LWA458762 MFW458762 MPS458762 MZO458762 NJK458762 NTG458762 ODC458762 OMY458762 OWU458762 PGQ458762 PQM458762 QAI458762 QKE458762 QUA458762 RDW458762 RNS458762 RXO458762 SHK458762 SRG458762 TBC458762 TKY458762 TUU458762 UEQ458762 UOM458762 UYI458762 VIE458762 VSA458762 WBW458762 WLS458762 WVO458762 G524298 JC524298 SY524298 ACU524298 AMQ524298 AWM524298 BGI524298 BQE524298 CAA524298 CJW524298 CTS524298 DDO524298 DNK524298 DXG524298 EHC524298 EQY524298 FAU524298 FKQ524298 FUM524298 GEI524298 GOE524298 GYA524298 HHW524298 HRS524298 IBO524298 ILK524298 IVG524298 JFC524298 JOY524298 JYU524298 KIQ524298 KSM524298 LCI524298 LME524298 LWA524298 MFW524298 MPS524298 MZO524298 NJK524298 NTG524298 ODC524298 OMY524298 OWU524298 PGQ524298 PQM524298 QAI524298 QKE524298 QUA524298 RDW524298 RNS524298 RXO524298 SHK524298 SRG524298 TBC524298 TKY524298 TUU524298 UEQ524298 UOM524298 UYI524298 VIE524298 VSA524298 WBW524298 WLS524298 WVO524298 G589834 JC589834 SY589834 ACU589834 AMQ589834 AWM589834 BGI589834 BQE589834 CAA589834 CJW589834 CTS589834 DDO589834 DNK589834 DXG589834 EHC589834 EQY589834 FAU589834 FKQ589834 FUM589834 GEI589834 GOE589834 GYA589834 HHW589834 HRS589834 IBO589834 ILK589834 IVG589834 JFC589834 JOY589834 JYU589834 KIQ589834 KSM589834 LCI589834 LME589834 LWA589834 MFW589834 MPS589834 MZO589834 NJK589834 NTG589834 ODC589834 OMY589834 OWU589834 PGQ589834 PQM589834 QAI589834 QKE589834 QUA589834 RDW589834 RNS589834 RXO589834 SHK589834 SRG589834 TBC589834 TKY589834 TUU589834 UEQ589834 UOM589834 UYI589834 VIE589834 VSA589834 WBW589834 WLS589834 WVO589834 G655370 JC655370 SY655370 ACU655370 AMQ655370 AWM655370 BGI655370 BQE655370 CAA655370 CJW655370 CTS655370 DDO655370 DNK655370 DXG655370 EHC655370 EQY655370 FAU655370 FKQ655370 FUM655370 GEI655370 GOE655370 GYA655370 HHW655370 HRS655370 IBO655370 ILK655370 IVG655370 JFC655370 JOY655370 JYU655370 KIQ655370 KSM655370 LCI655370 LME655370 LWA655370 MFW655370 MPS655370 MZO655370 NJK655370 NTG655370 ODC655370 OMY655370 OWU655370 PGQ655370 PQM655370 QAI655370 QKE655370 QUA655370 RDW655370 RNS655370 RXO655370 SHK655370 SRG655370 TBC655370 TKY655370 TUU655370 UEQ655370 UOM655370 UYI655370 VIE655370 VSA655370 WBW655370 WLS655370 WVO655370 G720906 JC720906 SY720906 ACU720906 AMQ720906 AWM720906 BGI720906 BQE720906 CAA720906 CJW720906 CTS720906 DDO720906 DNK720906 DXG720906 EHC720906 EQY720906 FAU720906 FKQ720906 FUM720906 GEI720906 GOE720906 GYA720906 HHW720906 HRS720906 IBO720906 ILK720906 IVG720906 JFC720906 JOY720906 JYU720906 KIQ720906 KSM720906 LCI720906 LME720906 LWA720906 MFW720906 MPS720906 MZO720906 NJK720906 NTG720906 ODC720906 OMY720906 OWU720906 PGQ720906 PQM720906 QAI720906 QKE720906 QUA720906 RDW720906 RNS720906 RXO720906 SHK720906 SRG720906 TBC720906 TKY720906 TUU720906 UEQ720906 UOM720906 UYI720906 VIE720906 VSA720906 WBW720906 WLS720906 WVO720906 G786442 JC786442 SY786442 ACU786442 AMQ786442 AWM786442 BGI786442 BQE786442 CAA786442 CJW786442 CTS786442 DDO786442 DNK786442 DXG786442 EHC786442 EQY786442 FAU786442 FKQ786442 FUM786442 GEI786442 GOE786442 GYA786442 HHW786442 HRS786442 IBO786442 ILK786442 IVG786442 JFC786442 JOY786442 JYU786442 KIQ786442 KSM786442 LCI786442 LME786442 LWA786442 MFW786442 MPS786442 MZO786442 NJK786442 NTG786442 ODC786442 OMY786442 OWU786442 PGQ786442 PQM786442 QAI786442 QKE786442 QUA786442 RDW786442 RNS786442 RXO786442 SHK786442 SRG786442 TBC786442 TKY786442 TUU786442 UEQ786442 UOM786442 UYI786442 VIE786442 VSA786442 WBW786442 WLS786442 WVO786442 G851978 JC851978 SY851978 ACU851978 AMQ851978 AWM851978 BGI851978 BQE851978 CAA851978 CJW851978 CTS851978 DDO851978 DNK851978 DXG851978 EHC851978 EQY851978 FAU851978 FKQ851978 FUM851978 GEI851978 GOE851978 GYA851978 HHW851978 HRS851978 IBO851978 ILK851978 IVG851978 JFC851978 JOY851978 JYU851978 KIQ851978 KSM851978 LCI851978 LME851978 LWA851978 MFW851978 MPS851978 MZO851978 NJK851978 NTG851978 ODC851978 OMY851978 OWU851978 PGQ851978 PQM851978 QAI851978 QKE851978 QUA851978 RDW851978 RNS851978 RXO851978 SHK851978 SRG851978 TBC851978 TKY851978 TUU851978 UEQ851978 UOM851978 UYI851978 VIE851978 VSA851978 WBW851978 WLS851978 WVO851978 G917514 JC917514 SY917514 ACU917514 AMQ917514 AWM917514 BGI917514 BQE917514 CAA917514 CJW917514 CTS917514 DDO917514 DNK917514 DXG917514 EHC917514 EQY917514 FAU917514 FKQ917514 FUM917514 GEI917514 GOE917514 GYA917514 HHW917514 HRS917514 IBO917514 ILK917514 IVG917514 JFC917514 JOY917514 JYU917514 KIQ917514 KSM917514 LCI917514 LME917514 LWA917514 MFW917514 MPS917514 MZO917514 NJK917514 NTG917514 ODC917514 OMY917514 OWU917514 PGQ917514 PQM917514 QAI917514 QKE917514 QUA917514 RDW917514 RNS917514 RXO917514 SHK917514 SRG917514 TBC917514 TKY917514 TUU917514 UEQ917514 UOM917514 UYI917514 VIE917514 VSA917514 WBW917514 WLS917514 WVO917514 G983050 JC983050 SY983050 ACU983050 AMQ983050 AWM983050 BGI983050 BQE983050 CAA983050 CJW983050 CTS983050 DDO983050 DNK983050 DXG983050 EHC983050 EQY983050 FAU983050 FKQ983050 FUM983050 GEI983050 GOE983050 GYA983050 HHW983050 HRS983050 IBO983050 ILK983050 IVG983050 JFC983050 JOY983050 JYU983050 KIQ983050 KSM983050 LCI983050 LME983050 LWA983050 MFW983050 MPS983050 MZO983050 NJK983050 NTG983050 ODC983050 OMY983050 OWU983050 PGQ983050 PQM983050 QAI983050 QKE983050 QUA983050 RDW983050 RNS983050 RXO983050 SHK983050 SRG983050 TBC983050 TKY983050 TUU983050 UEQ983050 UOM983050 UYI983050 VIE983050 VSA983050 WBW983050 WLS983050 WVO983050 WVO11 WLS11 WBW11 VSA11 VIE11 UYI11 UOM11 UEQ11 TUU11 TKY11 TBC11 SRG11 SHK11 RXO11 RNS11 RDW11 QUA11 QKE11 QAI11 PQM11 PGQ11 OWU11 OMY11 ODC11 NTG11 NJK11 MZO11 MPS11 MFW11 LWA11 LME11 LCI11 KSM11 KIQ11 JYU11 JOY11 JFC11 IVG11 ILK11 IBO11 HRS11 HHW11 GYA11 GOE11 GEI11 FUM11 FKQ11 FAU11 EQY11 EHC11 DXG11 DNK11 DDO11 CTS11 CJW11 CAA11 BQE11 BGI11 AWM11 AMQ11 ACU11 SY11 JC11 G11"/>
    <dataValidation type="list" errorStyle="warning" allowBlank="1" errorTitle="Service Type" promptTitle="Service Type" prompt="Select service from drop down list" sqref="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WVP10:WVQ10 WLT10:WLU10 WBX10:WBY10 VSB10:VSC10 VIF10:VIG10 UYJ10:UYK10 UON10:UOO10 UER10:UES10 TUV10:TUW10 TKZ10:TLA10 TBD10:TBE10 SRH10:SRI10 SHL10:SHM10 RXP10:RXQ10 RNT10:RNU10 RDX10:RDY10 QUB10:QUC10 QKF10:QKG10 QAJ10:QAK10 PQN10:PQO10 PGR10:PGS10 OWV10:OWW10 OMZ10:ONA10 ODD10:ODE10 NTH10:NTI10 NJL10:NJM10 MZP10:MZQ10 MPT10:MPU10 MFX10:MFY10 LWB10:LWC10 LMF10:LMG10 LCJ10:LCK10 KSN10:KSO10 KIR10:KIS10 JYV10:JYW10 JOZ10:JPA10 JFD10:JFE10 IVH10:IVI10 ILL10:ILM10 IBP10:IBQ10 HRT10:HRU10 HHX10:HHY10 GYB10:GYC10 GOF10:GOG10 GEJ10:GEK10 FUN10:FUO10 FKR10:FKS10 FAV10:FAW10 EQZ10:ERA10 EHD10:EHE10 DXH10:DXI10 DNL10:DNM10 DDP10:DDQ10 CTT10:CTU10 CJX10:CJY10 CAB10:CAC10 BQF10:BQG10 BGJ10:BGK10 AWN10:AWO10 AMR10:AMS10 ACV10:ACW10 SZ10:TA10 JD10:JE10 H10:I10">
      <formula1>$Z$47:$Z$49</formula1>
    </dataValidation>
    <dataValidation type="list" errorStyle="warning" allowBlank="1" errorTitle="Service Type" promptTitle="Service Type" prompt="Select service from drop down list" sqref="E65545:F65545 JA65545:JB65545 SW65545:SX65545 ACS65545:ACT65545 AMO65545:AMP65545 AWK65545:AWL65545 BGG65545:BGH65545 BQC65545:BQD65545 BZY65545:BZZ65545 CJU65545:CJV65545 CTQ65545:CTR65545 DDM65545:DDN65545 DNI65545:DNJ65545 DXE65545:DXF65545 EHA65545:EHB65545 EQW65545:EQX65545 FAS65545:FAT65545 FKO65545:FKP65545 FUK65545:FUL65545 GEG65545:GEH65545 GOC65545:GOD65545 GXY65545:GXZ65545 HHU65545:HHV65545 HRQ65545:HRR65545 IBM65545:IBN65545 ILI65545:ILJ65545 IVE65545:IVF65545 JFA65545:JFB65545 JOW65545:JOX65545 JYS65545:JYT65545 KIO65545:KIP65545 KSK65545:KSL65545 LCG65545:LCH65545 LMC65545:LMD65545 LVY65545:LVZ65545 MFU65545:MFV65545 MPQ65545:MPR65545 MZM65545:MZN65545 NJI65545:NJJ65545 NTE65545:NTF65545 ODA65545:ODB65545 OMW65545:OMX65545 OWS65545:OWT65545 PGO65545:PGP65545 PQK65545:PQL65545 QAG65545:QAH65545 QKC65545:QKD65545 QTY65545:QTZ65545 RDU65545:RDV65545 RNQ65545:RNR65545 RXM65545:RXN65545 SHI65545:SHJ65545 SRE65545:SRF65545 TBA65545:TBB65545 TKW65545:TKX65545 TUS65545:TUT65545 UEO65545:UEP65545 UOK65545:UOL65545 UYG65545:UYH65545 VIC65545:VID65545 VRY65545:VRZ65545 WBU65545:WBV65545 WLQ65545:WLR65545 WVM65545:WVN65545 E131081:F131081 JA131081:JB131081 SW131081:SX131081 ACS131081:ACT131081 AMO131081:AMP131081 AWK131081:AWL131081 BGG131081:BGH131081 BQC131081:BQD131081 BZY131081:BZZ131081 CJU131081:CJV131081 CTQ131081:CTR131081 DDM131081:DDN131081 DNI131081:DNJ131081 DXE131081:DXF131081 EHA131081:EHB131081 EQW131081:EQX131081 FAS131081:FAT131081 FKO131081:FKP131081 FUK131081:FUL131081 GEG131081:GEH131081 GOC131081:GOD131081 GXY131081:GXZ131081 HHU131081:HHV131081 HRQ131081:HRR131081 IBM131081:IBN131081 ILI131081:ILJ131081 IVE131081:IVF131081 JFA131081:JFB131081 JOW131081:JOX131081 JYS131081:JYT131081 KIO131081:KIP131081 KSK131081:KSL131081 LCG131081:LCH131081 LMC131081:LMD131081 LVY131081:LVZ131081 MFU131081:MFV131081 MPQ131081:MPR131081 MZM131081:MZN131081 NJI131081:NJJ131081 NTE131081:NTF131081 ODA131081:ODB131081 OMW131081:OMX131081 OWS131081:OWT131081 PGO131081:PGP131081 PQK131081:PQL131081 QAG131081:QAH131081 QKC131081:QKD131081 QTY131081:QTZ131081 RDU131081:RDV131081 RNQ131081:RNR131081 RXM131081:RXN131081 SHI131081:SHJ131081 SRE131081:SRF131081 TBA131081:TBB131081 TKW131081:TKX131081 TUS131081:TUT131081 UEO131081:UEP131081 UOK131081:UOL131081 UYG131081:UYH131081 VIC131081:VID131081 VRY131081:VRZ131081 WBU131081:WBV131081 WLQ131081:WLR131081 WVM131081:WVN131081 E196617:F196617 JA196617:JB196617 SW196617:SX196617 ACS196617:ACT196617 AMO196617:AMP196617 AWK196617:AWL196617 BGG196617:BGH196617 BQC196617:BQD196617 BZY196617:BZZ196617 CJU196617:CJV196617 CTQ196617:CTR196617 DDM196617:DDN196617 DNI196617:DNJ196617 DXE196617:DXF196617 EHA196617:EHB196617 EQW196617:EQX196617 FAS196617:FAT196617 FKO196617:FKP196617 FUK196617:FUL196617 GEG196617:GEH196617 GOC196617:GOD196617 GXY196617:GXZ196617 HHU196617:HHV196617 HRQ196617:HRR196617 IBM196617:IBN196617 ILI196617:ILJ196617 IVE196617:IVF196617 JFA196617:JFB196617 JOW196617:JOX196617 JYS196617:JYT196617 KIO196617:KIP196617 KSK196617:KSL196617 LCG196617:LCH196617 LMC196617:LMD196617 LVY196617:LVZ196617 MFU196617:MFV196617 MPQ196617:MPR196617 MZM196617:MZN196617 NJI196617:NJJ196617 NTE196617:NTF196617 ODA196617:ODB196617 OMW196617:OMX196617 OWS196617:OWT196617 PGO196617:PGP196617 PQK196617:PQL196617 QAG196617:QAH196617 QKC196617:QKD196617 QTY196617:QTZ196617 RDU196617:RDV196617 RNQ196617:RNR196617 RXM196617:RXN196617 SHI196617:SHJ196617 SRE196617:SRF196617 TBA196617:TBB196617 TKW196617:TKX196617 TUS196617:TUT196617 UEO196617:UEP196617 UOK196617:UOL196617 UYG196617:UYH196617 VIC196617:VID196617 VRY196617:VRZ196617 WBU196617:WBV196617 WLQ196617:WLR196617 WVM196617:WVN196617 E262153:F262153 JA262153:JB262153 SW262153:SX262153 ACS262153:ACT262153 AMO262153:AMP262153 AWK262153:AWL262153 BGG262153:BGH262153 BQC262153:BQD262153 BZY262153:BZZ262153 CJU262153:CJV262153 CTQ262153:CTR262153 DDM262153:DDN262153 DNI262153:DNJ262153 DXE262153:DXF262153 EHA262153:EHB262153 EQW262153:EQX262153 FAS262153:FAT262153 FKO262153:FKP262153 FUK262153:FUL262153 GEG262153:GEH262153 GOC262153:GOD262153 GXY262153:GXZ262153 HHU262153:HHV262153 HRQ262153:HRR262153 IBM262153:IBN262153 ILI262153:ILJ262153 IVE262153:IVF262153 JFA262153:JFB262153 JOW262153:JOX262153 JYS262153:JYT262153 KIO262153:KIP262153 KSK262153:KSL262153 LCG262153:LCH262153 LMC262153:LMD262153 LVY262153:LVZ262153 MFU262153:MFV262153 MPQ262153:MPR262153 MZM262153:MZN262153 NJI262153:NJJ262153 NTE262153:NTF262153 ODA262153:ODB262153 OMW262153:OMX262153 OWS262153:OWT262153 PGO262153:PGP262153 PQK262153:PQL262153 QAG262153:QAH262153 QKC262153:QKD262153 QTY262153:QTZ262153 RDU262153:RDV262153 RNQ262153:RNR262153 RXM262153:RXN262153 SHI262153:SHJ262153 SRE262153:SRF262153 TBA262153:TBB262153 TKW262153:TKX262153 TUS262153:TUT262153 UEO262153:UEP262153 UOK262153:UOL262153 UYG262153:UYH262153 VIC262153:VID262153 VRY262153:VRZ262153 WBU262153:WBV262153 WLQ262153:WLR262153 WVM262153:WVN262153 E327689:F327689 JA327689:JB327689 SW327689:SX327689 ACS327689:ACT327689 AMO327689:AMP327689 AWK327689:AWL327689 BGG327689:BGH327689 BQC327689:BQD327689 BZY327689:BZZ327689 CJU327689:CJV327689 CTQ327689:CTR327689 DDM327689:DDN327689 DNI327689:DNJ327689 DXE327689:DXF327689 EHA327689:EHB327689 EQW327689:EQX327689 FAS327689:FAT327689 FKO327689:FKP327689 FUK327689:FUL327689 GEG327689:GEH327689 GOC327689:GOD327689 GXY327689:GXZ327689 HHU327689:HHV327689 HRQ327689:HRR327689 IBM327689:IBN327689 ILI327689:ILJ327689 IVE327689:IVF327689 JFA327689:JFB327689 JOW327689:JOX327689 JYS327689:JYT327689 KIO327689:KIP327689 KSK327689:KSL327689 LCG327689:LCH327689 LMC327689:LMD327689 LVY327689:LVZ327689 MFU327689:MFV327689 MPQ327689:MPR327689 MZM327689:MZN327689 NJI327689:NJJ327689 NTE327689:NTF327689 ODA327689:ODB327689 OMW327689:OMX327689 OWS327689:OWT327689 PGO327689:PGP327689 PQK327689:PQL327689 QAG327689:QAH327689 QKC327689:QKD327689 QTY327689:QTZ327689 RDU327689:RDV327689 RNQ327689:RNR327689 RXM327689:RXN327689 SHI327689:SHJ327689 SRE327689:SRF327689 TBA327689:TBB327689 TKW327689:TKX327689 TUS327689:TUT327689 UEO327689:UEP327689 UOK327689:UOL327689 UYG327689:UYH327689 VIC327689:VID327689 VRY327689:VRZ327689 WBU327689:WBV327689 WLQ327689:WLR327689 WVM327689:WVN327689 E393225:F393225 JA393225:JB393225 SW393225:SX393225 ACS393225:ACT393225 AMO393225:AMP393225 AWK393225:AWL393225 BGG393225:BGH393225 BQC393225:BQD393225 BZY393225:BZZ393225 CJU393225:CJV393225 CTQ393225:CTR393225 DDM393225:DDN393225 DNI393225:DNJ393225 DXE393225:DXF393225 EHA393225:EHB393225 EQW393225:EQX393225 FAS393225:FAT393225 FKO393225:FKP393225 FUK393225:FUL393225 GEG393225:GEH393225 GOC393225:GOD393225 GXY393225:GXZ393225 HHU393225:HHV393225 HRQ393225:HRR393225 IBM393225:IBN393225 ILI393225:ILJ393225 IVE393225:IVF393225 JFA393225:JFB393225 JOW393225:JOX393225 JYS393225:JYT393225 KIO393225:KIP393225 KSK393225:KSL393225 LCG393225:LCH393225 LMC393225:LMD393225 LVY393225:LVZ393225 MFU393225:MFV393225 MPQ393225:MPR393225 MZM393225:MZN393225 NJI393225:NJJ393225 NTE393225:NTF393225 ODA393225:ODB393225 OMW393225:OMX393225 OWS393225:OWT393225 PGO393225:PGP393225 PQK393225:PQL393225 QAG393225:QAH393225 QKC393225:QKD393225 QTY393225:QTZ393225 RDU393225:RDV393225 RNQ393225:RNR393225 RXM393225:RXN393225 SHI393225:SHJ393225 SRE393225:SRF393225 TBA393225:TBB393225 TKW393225:TKX393225 TUS393225:TUT393225 UEO393225:UEP393225 UOK393225:UOL393225 UYG393225:UYH393225 VIC393225:VID393225 VRY393225:VRZ393225 WBU393225:WBV393225 WLQ393225:WLR393225 WVM393225:WVN393225 E458761:F458761 JA458761:JB458761 SW458761:SX458761 ACS458761:ACT458761 AMO458761:AMP458761 AWK458761:AWL458761 BGG458761:BGH458761 BQC458761:BQD458761 BZY458761:BZZ458761 CJU458761:CJV458761 CTQ458761:CTR458761 DDM458761:DDN458761 DNI458761:DNJ458761 DXE458761:DXF458761 EHA458761:EHB458761 EQW458761:EQX458761 FAS458761:FAT458761 FKO458761:FKP458761 FUK458761:FUL458761 GEG458761:GEH458761 GOC458761:GOD458761 GXY458761:GXZ458761 HHU458761:HHV458761 HRQ458761:HRR458761 IBM458761:IBN458761 ILI458761:ILJ458761 IVE458761:IVF458761 JFA458761:JFB458761 JOW458761:JOX458761 JYS458761:JYT458761 KIO458761:KIP458761 KSK458761:KSL458761 LCG458761:LCH458761 LMC458761:LMD458761 LVY458761:LVZ458761 MFU458761:MFV458761 MPQ458761:MPR458761 MZM458761:MZN458761 NJI458761:NJJ458761 NTE458761:NTF458761 ODA458761:ODB458761 OMW458761:OMX458761 OWS458761:OWT458761 PGO458761:PGP458761 PQK458761:PQL458761 QAG458761:QAH458761 QKC458761:QKD458761 QTY458761:QTZ458761 RDU458761:RDV458761 RNQ458761:RNR458761 RXM458761:RXN458761 SHI458761:SHJ458761 SRE458761:SRF458761 TBA458761:TBB458761 TKW458761:TKX458761 TUS458761:TUT458761 UEO458761:UEP458761 UOK458761:UOL458761 UYG458761:UYH458761 VIC458761:VID458761 VRY458761:VRZ458761 WBU458761:WBV458761 WLQ458761:WLR458761 WVM458761:WVN458761 E524297:F524297 JA524297:JB524297 SW524297:SX524297 ACS524297:ACT524297 AMO524297:AMP524297 AWK524297:AWL524297 BGG524297:BGH524297 BQC524297:BQD524297 BZY524297:BZZ524297 CJU524297:CJV524297 CTQ524297:CTR524297 DDM524297:DDN524297 DNI524297:DNJ524297 DXE524297:DXF524297 EHA524297:EHB524297 EQW524297:EQX524297 FAS524297:FAT524297 FKO524297:FKP524297 FUK524297:FUL524297 GEG524297:GEH524297 GOC524297:GOD524297 GXY524297:GXZ524297 HHU524297:HHV524297 HRQ524297:HRR524297 IBM524297:IBN524297 ILI524297:ILJ524297 IVE524297:IVF524297 JFA524297:JFB524297 JOW524297:JOX524297 JYS524297:JYT524297 KIO524297:KIP524297 KSK524297:KSL524297 LCG524297:LCH524297 LMC524297:LMD524297 LVY524297:LVZ524297 MFU524297:MFV524297 MPQ524297:MPR524297 MZM524297:MZN524297 NJI524297:NJJ524297 NTE524297:NTF524297 ODA524297:ODB524297 OMW524297:OMX524297 OWS524297:OWT524297 PGO524297:PGP524297 PQK524297:PQL524297 QAG524297:QAH524297 QKC524297:QKD524297 QTY524297:QTZ524297 RDU524297:RDV524297 RNQ524297:RNR524297 RXM524297:RXN524297 SHI524297:SHJ524297 SRE524297:SRF524297 TBA524297:TBB524297 TKW524297:TKX524297 TUS524297:TUT524297 UEO524297:UEP524297 UOK524297:UOL524297 UYG524297:UYH524297 VIC524297:VID524297 VRY524297:VRZ524297 WBU524297:WBV524297 WLQ524297:WLR524297 WVM524297:WVN524297 E589833:F589833 JA589833:JB589833 SW589833:SX589833 ACS589833:ACT589833 AMO589833:AMP589833 AWK589833:AWL589833 BGG589833:BGH589833 BQC589833:BQD589833 BZY589833:BZZ589833 CJU589833:CJV589833 CTQ589833:CTR589833 DDM589833:DDN589833 DNI589833:DNJ589833 DXE589833:DXF589833 EHA589833:EHB589833 EQW589833:EQX589833 FAS589833:FAT589833 FKO589833:FKP589833 FUK589833:FUL589833 GEG589833:GEH589833 GOC589833:GOD589833 GXY589833:GXZ589833 HHU589833:HHV589833 HRQ589833:HRR589833 IBM589833:IBN589833 ILI589833:ILJ589833 IVE589833:IVF589833 JFA589833:JFB589833 JOW589833:JOX589833 JYS589833:JYT589833 KIO589833:KIP589833 KSK589833:KSL589833 LCG589833:LCH589833 LMC589833:LMD589833 LVY589833:LVZ589833 MFU589833:MFV589833 MPQ589833:MPR589833 MZM589833:MZN589833 NJI589833:NJJ589833 NTE589833:NTF589833 ODA589833:ODB589833 OMW589833:OMX589833 OWS589833:OWT589833 PGO589833:PGP589833 PQK589833:PQL589833 QAG589833:QAH589833 QKC589833:QKD589833 QTY589833:QTZ589833 RDU589833:RDV589833 RNQ589833:RNR589833 RXM589833:RXN589833 SHI589833:SHJ589833 SRE589833:SRF589833 TBA589833:TBB589833 TKW589833:TKX589833 TUS589833:TUT589833 UEO589833:UEP589833 UOK589833:UOL589833 UYG589833:UYH589833 VIC589833:VID589833 VRY589833:VRZ589833 WBU589833:WBV589833 WLQ589833:WLR589833 WVM589833:WVN589833 E655369:F655369 JA655369:JB655369 SW655369:SX655369 ACS655369:ACT655369 AMO655369:AMP655369 AWK655369:AWL655369 BGG655369:BGH655369 BQC655369:BQD655369 BZY655369:BZZ655369 CJU655369:CJV655369 CTQ655369:CTR655369 DDM655369:DDN655369 DNI655369:DNJ655369 DXE655369:DXF655369 EHA655369:EHB655369 EQW655369:EQX655369 FAS655369:FAT655369 FKO655369:FKP655369 FUK655369:FUL655369 GEG655369:GEH655369 GOC655369:GOD655369 GXY655369:GXZ655369 HHU655369:HHV655369 HRQ655369:HRR655369 IBM655369:IBN655369 ILI655369:ILJ655369 IVE655369:IVF655369 JFA655369:JFB655369 JOW655369:JOX655369 JYS655369:JYT655369 KIO655369:KIP655369 KSK655369:KSL655369 LCG655369:LCH655369 LMC655369:LMD655369 LVY655369:LVZ655369 MFU655369:MFV655369 MPQ655369:MPR655369 MZM655369:MZN655369 NJI655369:NJJ655369 NTE655369:NTF655369 ODA655369:ODB655369 OMW655369:OMX655369 OWS655369:OWT655369 PGO655369:PGP655369 PQK655369:PQL655369 QAG655369:QAH655369 QKC655369:QKD655369 QTY655369:QTZ655369 RDU655369:RDV655369 RNQ655369:RNR655369 RXM655369:RXN655369 SHI655369:SHJ655369 SRE655369:SRF655369 TBA655369:TBB655369 TKW655369:TKX655369 TUS655369:TUT655369 UEO655369:UEP655369 UOK655369:UOL655369 UYG655369:UYH655369 VIC655369:VID655369 VRY655369:VRZ655369 WBU655369:WBV655369 WLQ655369:WLR655369 WVM655369:WVN655369 E720905:F720905 JA720905:JB720905 SW720905:SX720905 ACS720905:ACT720905 AMO720905:AMP720905 AWK720905:AWL720905 BGG720905:BGH720905 BQC720905:BQD720905 BZY720905:BZZ720905 CJU720905:CJV720905 CTQ720905:CTR720905 DDM720905:DDN720905 DNI720905:DNJ720905 DXE720905:DXF720905 EHA720905:EHB720905 EQW720905:EQX720905 FAS720905:FAT720905 FKO720905:FKP720905 FUK720905:FUL720905 GEG720905:GEH720905 GOC720905:GOD720905 GXY720905:GXZ720905 HHU720905:HHV720905 HRQ720905:HRR720905 IBM720905:IBN720905 ILI720905:ILJ720905 IVE720905:IVF720905 JFA720905:JFB720905 JOW720905:JOX720905 JYS720905:JYT720905 KIO720905:KIP720905 KSK720905:KSL720905 LCG720905:LCH720905 LMC720905:LMD720905 LVY720905:LVZ720905 MFU720905:MFV720905 MPQ720905:MPR720905 MZM720905:MZN720905 NJI720905:NJJ720905 NTE720905:NTF720905 ODA720905:ODB720905 OMW720905:OMX720905 OWS720905:OWT720905 PGO720905:PGP720905 PQK720905:PQL720905 QAG720905:QAH720905 QKC720905:QKD720905 QTY720905:QTZ720905 RDU720905:RDV720905 RNQ720905:RNR720905 RXM720905:RXN720905 SHI720905:SHJ720905 SRE720905:SRF720905 TBA720905:TBB720905 TKW720905:TKX720905 TUS720905:TUT720905 UEO720905:UEP720905 UOK720905:UOL720905 UYG720905:UYH720905 VIC720905:VID720905 VRY720905:VRZ720905 WBU720905:WBV720905 WLQ720905:WLR720905 WVM720905:WVN720905 E786441:F786441 JA786441:JB786441 SW786441:SX786441 ACS786441:ACT786441 AMO786441:AMP786441 AWK786441:AWL786441 BGG786441:BGH786441 BQC786441:BQD786441 BZY786441:BZZ786441 CJU786441:CJV786441 CTQ786441:CTR786441 DDM786441:DDN786441 DNI786441:DNJ786441 DXE786441:DXF786441 EHA786441:EHB786441 EQW786441:EQX786441 FAS786441:FAT786441 FKO786441:FKP786441 FUK786441:FUL786441 GEG786441:GEH786441 GOC786441:GOD786441 GXY786441:GXZ786441 HHU786441:HHV786441 HRQ786441:HRR786441 IBM786441:IBN786441 ILI786441:ILJ786441 IVE786441:IVF786441 JFA786441:JFB786441 JOW786441:JOX786441 JYS786441:JYT786441 KIO786441:KIP786441 KSK786441:KSL786441 LCG786441:LCH786441 LMC786441:LMD786441 LVY786441:LVZ786441 MFU786441:MFV786441 MPQ786441:MPR786441 MZM786441:MZN786441 NJI786441:NJJ786441 NTE786441:NTF786441 ODA786441:ODB786441 OMW786441:OMX786441 OWS786441:OWT786441 PGO786441:PGP786441 PQK786441:PQL786441 QAG786441:QAH786441 QKC786441:QKD786441 QTY786441:QTZ786441 RDU786441:RDV786441 RNQ786441:RNR786441 RXM786441:RXN786441 SHI786441:SHJ786441 SRE786441:SRF786441 TBA786441:TBB786441 TKW786441:TKX786441 TUS786441:TUT786441 UEO786441:UEP786441 UOK786441:UOL786441 UYG786441:UYH786441 VIC786441:VID786441 VRY786441:VRZ786441 WBU786441:WBV786441 WLQ786441:WLR786441 WVM786441:WVN786441 E851977:F851977 JA851977:JB851977 SW851977:SX851977 ACS851977:ACT851977 AMO851977:AMP851977 AWK851977:AWL851977 BGG851977:BGH851977 BQC851977:BQD851977 BZY851977:BZZ851977 CJU851977:CJV851977 CTQ851977:CTR851977 DDM851977:DDN851977 DNI851977:DNJ851977 DXE851977:DXF851977 EHA851977:EHB851977 EQW851977:EQX851977 FAS851977:FAT851977 FKO851977:FKP851977 FUK851977:FUL851977 GEG851977:GEH851977 GOC851977:GOD851977 GXY851977:GXZ851977 HHU851977:HHV851977 HRQ851977:HRR851977 IBM851977:IBN851977 ILI851977:ILJ851977 IVE851977:IVF851977 JFA851977:JFB851977 JOW851977:JOX851977 JYS851977:JYT851977 KIO851977:KIP851977 KSK851977:KSL851977 LCG851977:LCH851977 LMC851977:LMD851977 LVY851977:LVZ851977 MFU851977:MFV851977 MPQ851977:MPR851977 MZM851977:MZN851977 NJI851977:NJJ851977 NTE851977:NTF851977 ODA851977:ODB851977 OMW851977:OMX851977 OWS851977:OWT851977 PGO851977:PGP851977 PQK851977:PQL851977 QAG851977:QAH851977 QKC851977:QKD851977 QTY851977:QTZ851977 RDU851977:RDV851977 RNQ851977:RNR851977 RXM851977:RXN851977 SHI851977:SHJ851977 SRE851977:SRF851977 TBA851977:TBB851977 TKW851977:TKX851977 TUS851977:TUT851977 UEO851977:UEP851977 UOK851977:UOL851977 UYG851977:UYH851977 VIC851977:VID851977 VRY851977:VRZ851977 WBU851977:WBV851977 WLQ851977:WLR851977 WVM851977:WVN851977 E917513:F917513 JA917513:JB917513 SW917513:SX917513 ACS917513:ACT917513 AMO917513:AMP917513 AWK917513:AWL917513 BGG917513:BGH917513 BQC917513:BQD917513 BZY917513:BZZ917513 CJU917513:CJV917513 CTQ917513:CTR917513 DDM917513:DDN917513 DNI917513:DNJ917513 DXE917513:DXF917513 EHA917513:EHB917513 EQW917513:EQX917513 FAS917513:FAT917513 FKO917513:FKP917513 FUK917513:FUL917513 GEG917513:GEH917513 GOC917513:GOD917513 GXY917513:GXZ917513 HHU917513:HHV917513 HRQ917513:HRR917513 IBM917513:IBN917513 ILI917513:ILJ917513 IVE917513:IVF917513 JFA917513:JFB917513 JOW917513:JOX917513 JYS917513:JYT917513 KIO917513:KIP917513 KSK917513:KSL917513 LCG917513:LCH917513 LMC917513:LMD917513 LVY917513:LVZ917513 MFU917513:MFV917513 MPQ917513:MPR917513 MZM917513:MZN917513 NJI917513:NJJ917513 NTE917513:NTF917513 ODA917513:ODB917513 OMW917513:OMX917513 OWS917513:OWT917513 PGO917513:PGP917513 PQK917513:PQL917513 QAG917513:QAH917513 QKC917513:QKD917513 QTY917513:QTZ917513 RDU917513:RDV917513 RNQ917513:RNR917513 RXM917513:RXN917513 SHI917513:SHJ917513 SRE917513:SRF917513 TBA917513:TBB917513 TKW917513:TKX917513 TUS917513:TUT917513 UEO917513:UEP917513 UOK917513:UOL917513 UYG917513:UYH917513 VIC917513:VID917513 VRY917513:VRZ917513 WBU917513:WBV917513 WLQ917513:WLR917513 WVM917513:WVN917513 E983049:F983049 JA983049:JB983049 SW983049:SX983049 ACS983049:ACT983049 AMO983049:AMP983049 AWK983049:AWL983049 BGG983049:BGH983049 BQC983049:BQD983049 BZY983049:BZZ983049 CJU983049:CJV983049 CTQ983049:CTR983049 DDM983049:DDN983049 DNI983049:DNJ983049 DXE983049:DXF983049 EHA983049:EHB983049 EQW983049:EQX983049 FAS983049:FAT983049 FKO983049:FKP983049 FUK983049:FUL983049 GEG983049:GEH983049 GOC983049:GOD983049 GXY983049:GXZ983049 HHU983049:HHV983049 HRQ983049:HRR983049 IBM983049:IBN983049 ILI983049:ILJ983049 IVE983049:IVF983049 JFA983049:JFB983049 JOW983049:JOX983049 JYS983049:JYT983049 KIO983049:KIP983049 KSK983049:KSL983049 LCG983049:LCH983049 LMC983049:LMD983049 LVY983049:LVZ983049 MFU983049:MFV983049 MPQ983049:MPR983049 MZM983049:MZN983049 NJI983049:NJJ983049 NTE983049:NTF983049 ODA983049:ODB983049 OMW983049:OMX983049 OWS983049:OWT983049 PGO983049:PGP983049 PQK983049:PQL983049 QAG983049:QAH983049 QKC983049:QKD983049 QTY983049:QTZ983049 RDU983049:RDV983049 RNQ983049:RNR983049 RXM983049:RXN983049 SHI983049:SHJ983049 SRE983049:SRF983049 TBA983049:TBB983049 TKW983049:TKX983049 TUS983049:TUT983049 UEO983049:UEP983049 UOK983049:UOL983049 UYG983049:UYH983049 VIC983049:VID983049 VRY983049:VRZ983049 WBU983049:WBV983049 WLQ983049:WLR983049 WVM983049:WVN983049 WVM10:WVN10 WLQ10:WLR10 WBU10:WBV10 VRY10:VRZ10 VIC10:VID10 UYG10:UYH10 UOK10:UOL10 UEO10:UEP10 TUS10:TUT10 TKW10:TKX10 TBA10:TBB10 SRE10:SRF10 SHI10:SHJ10 RXM10:RXN10 RNQ10:RNR10 RDU10:RDV10 QTY10:QTZ10 QKC10:QKD10 QAG10:QAH10 PQK10:PQL10 PGO10:PGP10 OWS10:OWT10 OMW10:OMX10 ODA10:ODB10 NTE10:NTF10 NJI10:NJJ10 MZM10:MZN10 MPQ10:MPR10 MFU10:MFV10 LVY10:LVZ10 LMC10:LMD10 LCG10:LCH10 KSK10:KSL10 KIO10:KIP10 JYS10:JYT10 JOW10:JOX10 JFA10:JFB10 IVE10:IVF10 ILI10:ILJ10 IBM10:IBN10 HRQ10:HRR10 HHU10:HHV10 GXY10:GXZ10 GOC10:GOD10 GEG10:GEH10 FUK10:FUL10 FKO10:FKP10 FAS10:FAT10 EQW10:EQX10 EHA10:EHB10 DXE10:DXF10 DNI10:DNJ10 DDM10:DDN10 CTQ10:CTR10 CJU10:CJV10 BZY10:BZZ10 BQC10:BQD10 BGG10:BGH10 AWK10:AWL10 AMO10:AMP10 ACS10:ACT10 SW10:SX10 JA10:JB10 E10:F10">
      <formula1>$X$9:$X$11</formula1>
    </dataValidation>
    <dataValidation type="list" allowBlank="1" sqref="E65546:F65546 JA65546:JB65546 SW65546:SX65546 ACS65546:ACT65546 AMO65546:AMP65546 AWK65546:AWL65546 BGG65546:BGH65546 BQC65546:BQD65546 BZY65546:BZZ65546 CJU65546:CJV65546 CTQ65546:CTR65546 DDM65546:DDN65546 DNI65546:DNJ65546 DXE65546:DXF65546 EHA65546:EHB65546 EQW65546:EQX65546 FAS65546:FAT65546 FKO65546:FKP65546 FUK65546:FUL65546 GEG65546:GEH65546 GOC65546:GOD65546 GXY65546:GXZ65546 HHU65546:HHV65546 HRQ65546:HRR65546 IBM65546:IBN65546 ILI65546:ILJ65546 IVE65546:IVF65546 JFA65546:JFB65546 JOW65546:JOX65546 JYS65546:JYT65546 KIO65546:KIP65546 KSK65546:KSL65546 LCG65546:LCH65546 LMC65546:LMD65546 LVY65546:LVZ65546 MFU65546:MFV65546 MPQ65546:MPR65546 MZM65546:MZN65546 NJI65546:NJJ65546 NTE65546:NTF65546 ODA65546:ODB65546 OMW65546:OMX65546 OWS65546:OWT65546 PGO65546:PGP65546 PQK65546:PQL65546 QAG65546:QAH65546 QKC65546:QKD65546 QTY65546:QTZ65546 RDU65546:RDV65546 RNQ65546:RNR65546 RXM65546:RXN65546 SHI65546:SHJ65546 SRE65546:SRF65546 TBA65546:TBB65546 TKW65546:TKX65546 TUS65546:TUT65546 UEO65546:UEP65546 UOK65546:UOL65546 UYG65546:UYH65546 VIC65546:VID65546 VRY65546:VRZ65546 WBU65546:WBV65546 WLQ65546:WLR65546 WVM65546:WVN65546 E131082:F131082 JA131082:JB131082 SW131082:SX131082 ACS131082:ACT131082 AMO131082:AMP131082 AWK131082:AWL131082 BGG131082:BGH131082 BQC131082:BQD131082 BZY131082:BZZ131082 CJU131082:CJV131082 CTQ131082:CTR131082 DDM131082:DDN131082 DNI131082:DNJ131082 DXE131082:DXF131082 EHA131082:EHB131082 EQW131082:EQX131082 FAS131082:FAT131082 FKO131082:FKP131082 FUK131082:FUL131082 GEG131082:GEH131082 GOC131082:GOD131082 GXY131082:GXZ131082 HHU131082:HHV131082 HRQ131082:HRR131082 IBM131082:IBN131082 ILI131082:ILJ131082 IVE131082:IVF131082 JFA131082:JFB131082 JOW131082:JOX131082 JYS131082:JYT131082 KIO131082:KIP131082 KSK131082:KSL131082 LCG131082:LCH131082 LMC131082:LMD131082 LVY131082:LVZ131082 MFU131082:MFV131082 MPQ131082:MPR131082 MZM131082:MZN131082 NJI131082:NJJ131082 NTE131082:NTF131082 ODA131082:ODB131082 OMW131082:OMX131082 OWS131082:OWT131082 PGO131082:PGP131082 PQK131082:PQL131082 QAG131082:QAH131082 QKC131082:QKD131082 QTY131082:QTZ131082 RDU131082:RDV131082 RNQ131082:RNR131082 RXM131082:RXN131082 SHI131082:SHJ131082 SRE131082:SRF131082 TBA131082:TBB131082 TKW131082:TKX131082 TUS131082:TUT131082 UEO131082:UEP131082 UOK131082:UOL131082 UYG131082:UYH131082 VIC131082:VID131082 VRY131082:VRZ131082 WBU131082:WBV131082 WLQ131082:WLR131082 WVM131082:WVN131082 E196618:F196618 JA196618:JB196618 SW196618:SX196618 ACS196618:ACT196618 AMO196618:AMP196618 AWK196618:AWL196618 BGG196618:BGH196618 BQC196618:BQD196618 BZY196618:BZZ196618 CJU196618:CJV196618 CTQ196618:CTR196618 DDM196618:DDN196618 DNI196618:DNJ196618 DXE196618:DXF196618 EHA196618:EHB196618 EQW196618:EQX196618 FAS196618:FAT196618 FKO196618:FKP196618 FUK196618:FUL196618 GEG196618:GEH196618 GOC196618:GOD196618 GXY196618:GXZ196618 HHU196618:HHV196618 HRQ196618:HRR196618 IBM196618:IBN196618 ILI196618:ILJ196618 IVE196618:IVF196618 JFA196618:JFB196618 JOW196618:JOX196618 JYS196618:JYT196618 KIO196618:KIP196618 KSK196618:KSL196618 LCG196618:LCH196618 LMC196618:LMD196618 LVY196618:LVZ196618 MFU196618:MFV196618 MPQ196618:MPR196618 MZM196618:MZN196618 NJI196618:NJJ196618 NTE196618:NTF196618 ODA196618:ODB196618 OMW196618:OMX196618 OWS196618:OWT196618 PGO196618:PGP196618 PQK196618:PQL196618 QAG196618:QAH196618 QKC196618:QKD196618 QTY196618:QTZ196618 RDU196618:RDV196618 RNQ196618:RNR196618 RXM196618:RXN196618 SHI196618:SHJ196618 SRE196618:SRF196618 TBA196618:TBB196618 TKW196618:TKX196618 TUS196618:TUT196618 UEO196618:UEP196618 UOK196618:UOL196618 UYG196618:UYH196618 VIC196618:VID196618 VRY196618:VRZ196618 WBU196618:WBV196618 WLQ196618:WLR196618 WVM196618:WVN196618 E262154:F262154 JA262154:JB262154 SW262154:SX262154 ACS262154:ACT262154 AMO262154:AMP262154 AWK262154:AWL262154 BGG262154:BGH262154 BQC262154:BQD262154 BZY262154:BZZ262154 CJU262154:CJV262154 CTQ262154:CTR262154 DDM262154:DDN262154 DNI262154:DNJ262154 DXE262154:DXF262154 EHA262154:EHB262154 EQW262154:EQX262154 FAS262154:FAT262154 FKO262154:FKP262154 FUK262154:FUL262154 GEG262154:GEH262154 GOC262154:GOD262154 GXY262154:GXZ262154 HHU262154:HHV262154 HRQ262154:HRR262154 IBM262154:IBN262154 ILI262154:ILJ262154 IVE262154:IVF262154 JFA262154:JFB262154 JOW262154:JOX262154 JYS262154:JYT262154 KIO262154:KIP262154 KSK262154:KSL262154 LCG262154:LCH262154 LMC262154:LMD262154 LVY262154:LVZ262154 MFU262154:MFV262154 MPQ262154:MPR262154 MZM262154:MZN262154 NJI262154:NJJ262154 NTE262154:NTF262154 ODA262154:ODB262154 OMW262154:OMX262154 OWS262154:OWT262154 PGO262154:PGP262154 PQK262154:PQL262154 QAG262154:QAH262154 QKC262154:QKD262154 QTY262154:QTZ262154 RDU262154:RDV262154 RNQ262154:RNR262154 RXM262154:RXN262154 SHI262154:SHJ262154 SRE262154:SRF262154 TBA262154:TBB262154 TKW262154:TKX262154 TUS262154:TUT262154 UEO262154:UEP262154 UOK262154:UOL262154 UYG262154:UYH262154 VIC262154:VID262154 VRY262154:VRZ262154 WBU262154:WBV262154 WLQ262154:WLR262154 WVM262154:WVN262154 E327690:F327690 JA327690:JB327690 SW327690:SX327690 ACS327690:ACT327690 AMO327690:AMP327690 AWK327690:AWL327690 BGG327690:BGH327690 BQC327690:BQD327690 BZY327690:BZZ327690 CJU327690:CJV327690 CTQ327690:CTR327690 DDM327690:DDN327690 DNI327690:DNJ327690 DXE327690:DXF327690 EHA327690:EHB327690 EQW327690:EQX327690 FAS327690:FAT327690 FKO327690:FKP327690 FUK327690:FUL327690 GEG327690:GEH327690 GOC327690:GOD327690 GXY327690:GXZ327690 HHU327690:HHV327690 HRQ327690:HRR327690 IBM327690:IBN327690 ILI327690:ILJ327690 IVE327690:IVF327690 JFA327690:JFB327690 JOW327690:JOX327690 JYS327690:JYT327690 KIO327690:KIP327690 KSK327690:KSL327690 LCG327690:LCH327690 LMC327690:LMD327690 LVY327690:LVZ327690 MFU327690:MFV327690 MPQ327690:MPR327690 MZM327690:MZN327690 NJI327690:NJJ327690 NTE327690:NTF327690 ODA327690:ODB327690 OMW327690:OMX327690 OWS327690:OWT327690 PGO327690:PGP327690 PQK327690:PQL327690 QAG327690:QAH327690 QKC327690:QKD327690 QTY327690:QTZ327690 RDU327690:RDV327690 RNQ327690:RNR327690 RXM327690:RXN327690 SHI327690:SHJ327690 SRE327690:SRF327690 TBA327690:TBB327690 TKW327690:TKX327690 TUS327690:TUT327690 UEO327690:UEP327690 UOK327690:UOL327690 UYG327690:UYH327690 VIC327690:VID327690 VRY327690:VRZ327690 WBU327690:WBV327690 WLQ327690:WLR327690 WVM327690:WVN327690 E393226:F393226 JA393226:JB393226 SW393226:SX393226 ACS393226:ACT393226 AMO393226:AMP393226 AWK393226:AWL393226 BGG393226:BGH393226 BQC393226:BQD393226 BZY393226:BZZ393226 CJU393226:CJV393226 CTQ393226:CTR393226 DDM393226:DDN393226 DNI393226:DNJ393226 DXE393226:DXF393226 EHA393226:EHB393226 EQW393226:EQX393226 FAS393226:FAT393226 FKO393226:FKP393226 FUK393226:FUL393226 GEG393226:GEH393226 GOC393226:GOD393226 GXY393226:GXZ393226 HHU393226:HHV393226 HRQ393226:HRR393226 IBM393226:IBN393226 ILI393226:ILJ393226 IVE393226:IVF393226 JFA393226:JFB393226 JOW393226:JOX393226 JYS393226:JYT393226 KIO393226:KIP393226 KSK393226:KSL393226 LCG393226:LCH393226 LMC393226:LMD393226 LVY393226:LVZ393226 MFU393226:MFV393226 MPQ393226:MPR393226 MZM393226:MZN393226 NJI393226:NJJ393226 NTE393226:NTF393226 ODA393226:ODB393226 OMW393226:OMX393226 OWS393226:OWT393226 PGO393226:PGP393226 PQK393226:PQL393226 QAG393226:QAH393226 QKC393226:QKD393226 QTY393226:QTZ393226 RDU393226:RDV393226 RNQ393226:RNR393226 RXM393226:RXN393226 SHI393226:SHJ393226 SRE393226:SRF393226 TBA393226:TBB393226 TKW393226:TKX393226 TUS393226:TUT393226 UEO393226:UEP393226 UOK393226:UOL393226 UYG393226:UYH393226 VIC393226:VID393226 VRY393226:VRZ393226 WBU393226:WBV393226 WLQ393226:WLR393226 WVM393226:WVN393226 E458762:F458762 JA458762:JB458762 SW458762:SX458762 ACS458762:ACT458762 AMO458762:AMP458762 AWK458762:AWL458762 BGG458762:BGH458762 BQC458762:BQD458762 BZY458762:BZZ458762 CJU458762:CJV458762 CTQ458762:CTR458762 DDM458762:DDN458762 DNI458762:DNJ458762 DXE458762:DXF458762 EHA458762:EHB458762 EQW458762:EQX458762 FAS458762:FAT458762 FKO458762:FKP458762 FUK458762:FUL458762 GEG458762:GEH458762 GOC458762:GOD458762 GXY458762:GXZ458762 HHU458762:HHV458762 HRQ458762:HRR458762 IBM458762:IBN458762 ILI458762:ILJ458762 IVE458762:IVF458762 JFA458762:JFB458762 JOW458762:JOX458762 JYS458762:JYT458762 KIO458762:KIP458762 KSK458762:KSL458762 LCG458762:LCH458762 LMC458762:LMD458762 LVY458762:LVZ458762 MFU458762:MFV458762 MPQ458762:MPR458762 MZM458762:MZN458762 NJI458762:NJJ458762 NTE458762:NTF458762 ODA458762:ODB458762 OMW458762:OMX458762 OWS458762:OWT458762 PGO458762:PGP458762 PQK458762:PQL458762 QAG458762:QAH458762 QKC458762:QKD458762 QTY458762:QTZ458762 RDU458762:RDV458762 RNQ458762:RNR458762 RXM458762:RXN458762 SHI458762:SHJ458762 SRE458762:SRF458762 TBA458762:TBB458762 TKW458762:TKX458762 TUS458762:TUT458762 UEO458762:UEP458762 UOK458762:UOL458762 UYG458762:UYH458762 VIC458762:VID458762 VRY458762:VRZ458762 WBU458762:WBV458762 WLQ458762:WLR458762 WVM458762:WVN458762 E524298:F524298 JA524298:JB524298 SW524298:SX524298 ACS524298:ACT524298 AMO524298:AMP524298 AWK524298:AWL524298 BGG524298:BGH524298 BQC524298:BQD524298 BZY524298:BZZ524298 CJU524298:CJV524298 CTQ524298:CTR524298 DDM524298:DDN524298 DNI524298:DNJ524298 DXE524298:DXF524298 EHA524298:EHB524298 EQW524298:EQX524298 FAS524298:FAT524298 FKO524298:FKP524298 FUK524298:FUL524298 GEG524298:GEH524298 GOC524298:GOD524298 GXY524298:GXZ524298 HHU524298:HHV524298 HRQ524298:HRR524298 IBM524298:IBN524298 ILI524298:ILJ524298 IVE524298:IVF524298 JFA524298:JFB524298 JOW524298:JOX524298 JYS524298:JYT524298 KIO524298:KIP524298 KSK524298:KSL524298 LCG524298:LCH524298 LMC524298:LMD524298 LVY524298:LVZ524298 MFU524298:MFV524298 MPQ524298:MPR524298 MZM524298:MZN524298 NJI524298:NJJ524298 NTE524298:NTF524298 ODA524298:ODB524298 OMW524298:OMX524298 OWS524298:OWT524298 PGO524298:PGP524298 PQK524298:PQL524298 QAG524298:QAH524298 QKC524298:QKD524298 QTY524298:QTZ524298 RDU524298:RDV524298 RNQ524298:RNR524298 RXM524298:RXN524298 SHI524298:SHJ524298 SRE524298:SRF524298 TBA524298:TBB524298 TKW524298:TKX524298 TUS524298:TUT524298 UEO524298:UEP524298 UOK524298:UOL524298 UYG524298:UYH524298 VIC524298:VID524298 VRY524298:VRZ524298 WBU524298:WBV524298 WLQ524298:WLR524298 WVM524298:WVN524298 E589834:F589834 JA589834:JB589834 SW589834:SX589834 ACS589834:ACT589834 AMO589834:AMP589834 AWK589834:AWL589834 BGG589834:BGH589834 BQC589834:BQD589834 BZY589834:BZZ589834 CJU589834:CJV589834 CTQ589834:CTR589834 DDM589834:DDN589834 DNI589834:DNJ589834 DXE589834:DXF589834 EHA589834:EHB589834 EQW589834:EQX589834 FAS589834:FAT589834 FKO589834:FKP589834 FUK589834:FUL589834 GEG589834:GEH589834 GOC589834:GOD589834 GXY589834:GXZ589834 HHU589834:HHV589834 HRQ589834:HRR589834 IBM589834:IBN589834 ILI589834:ILJ589834 IVE589834:IVF589834 JFA589834:JFB589834 JOW589834:JOX589834 JYS589834:JYT589834 KIO589834:KIP589834 KSK589834:KSL589834 LCG589834:LCH589834 LMC589834:LMD589834 LVY589834:LVZ589834 MFU589834:MFV589834 MPQ589834:MPR589834 MZM589834:MZN589834 NJI589834:NJJ589834 NTE589834:NTF589834 ODA589834:ODB589834 OMW589834:OMX589834 OWS589834:OWT589834 PGO589834:PGP589834 PQK589834:PQL589834 QAG589834:QAH589834 QKC589834:QKD589834 QTY589834:QTZ589834 RDU589834:RDV589834 RNQ589834:RNR589834 RXM589834:RXN589834 SHI589834:SHJ589834 SRE589834:SRF589834 TBA589834:TBB589834 TKW589834:TKX589834 TUS589834:TUT589834 UEO589834:UEP589834 UOK589834:UOL589834 UYG589834:UYH589834 VIC589834:VID589834 VRY589834:VRZ589834 WBU589834:WBV589834 WLQ589834:WLR589834 WVM589834:WVN589834 E655370:F655370 JA655370:JB655370 SW655370:SX655370 ACS655370:ACT655370 AMO655370:AMP655370 AWK655370:AWL655370 BGG655370:BGH655370 BQC655370:BQD655370 BZY655370:BZZ655370 CJU655370:CJV655370 CTQ655370:CTR655370 DDM655370:DDN655370 DNI655370:DNJ655370 DXE655370:DXF655370 EHA655370:EHB655370 EQW655370:EQX655370 FAS655370:FAT655370 FKO655370:FKP655370 FUK655370:FUL655370 GEG655370:GEH655370 GOC655370:GOD655370 GXY655370:GXZ655370 HHU655370:HHV655370 HRQ655370:HRR655370 IBM655370:IBN655370 ILI655370:ILJ655370 IVE655370:IVF655370 JFA655370:JFB655370 JOW655370:JOX655370 JYS655370:JYT655370 KIO655370:KIP655370 KSK655370:KSL655370 LCG655370:LCH655370 LMC655370:LMD655370 LVY655370:LVZ655370 MFU655370:MFV655370 MPQ655370:MPR655370 MZM655370:MZN655370 NJI655370:NJJ655370 NTE655370:NTF655370 ODA655370:ODB655370 OMW655370:OMX655370 OWS655370:OWT655370 PGO655370:PGP655370 PQK655370:PQL655370 QAG655370:QAH655370 QKC655370:QKD655370 QTY655370:QTZ655370 RDU655370:RDV655370 RNQ655370:RNR655370 RXM655370:RXN655370 SHI655370:SHJ655370 SRE655370:SRF655370 TBA655370:TBB655370 TKW655370:TKX655370 TUS655370:TUT655370 UEO655370:UEP655370 UOK655370:UOL655370 UYG655370:UYH655370 VIC655370:VID655370 VRY655370:VRZ655370 WBU655370:WBV655370 WLQ655370:WLR655370 WVM655370:WVN655370 E720906:F720906 JA720906:JB720906 SW720906:SX720906 ACS720906:ACT720906 AMO720906:AMP720906 AWK720906:AWL720906 BGG720906:BGH720906 BQC720906:BQD720906 BZY720906:BZZ720906 CJU720906:CJV720906 CTQ720906:CTR720906 DDM720906:DDN720906 DNI720906:DNJ720906 DXE720906:DXF720906 EHA720906:EHB720906 EQW720906:EQX720906 FAS720906:FAT720906 FKO720906:FKP720906 FUK720906:FUL720906 GEG720906:GEH720906 GOC720906:GOD720906 GXY720906:GXZ720906 HHU720906:HHV720906 HRQ720906:HRR720906 IBM720906:IBN720906 ILI720906:ILJ720906 IVE720906:IVF720906 JFA720906:JFB720906 JOW720906:JOX720906 JYS720906:JYT720906 KIO720906:KIP720906 KSK720906:KSL720906 LCG720906:LCH720906 LMC720906:LMD720906 LVY720906:LVZ720906 MFU720906:MFV720906 MPQ720906:MPR720906 MZM720906:MZN720906 NJI720906:NJJ720906 NTE720906:NTF720906 ODA720906:ODB720906 OMW720906:OMX720906 OWS720906:OWT720906 PGO720906:PGP720906 PQK720906:PQL720906 QAG720906:QAH720906 QKC720906:QKD720906 QTY720906:QTZ720906 RDU720906:RDV720906 RNQ720906:RNR720906 RXM720906:RXN720906 SHI720906:SHJ720906 SRE720906:SRF720906 TBA720906:TBB720906 TKW720906:TKX720906 TUS720906:TUT720906 UEO720906:UEP720906 UOK720906:UOL720906 UYG720906:UYH720906 VIC720906:VID720906 VRY720906:VRZ720906 WBU720906:WBV720906 WLQ720906:WLR720906 WVM720906:WVN720906 E786442:F786442 JA786442:JB786442 SW786442:SX786442 ACS786442:ACT786442 AMO786442:AMP786442 AWK786442:AWL786442 BGG786442:BGH786442 BQC786442:BQD786442 BZY786442:BZZ786442 CJU786442:CJV786442 CTQ786442:CTR786442 DDM786442:DDN786442 DNI786442:DNJ786442 DXE786442:DXF786442 EHA786442:EHB786442 EQW786442:EQX786442 FAS786442:FAT786442 FKO786442:FKP786442 FUK786442:FUL786442 GEG786442:GEH786442 GOC786442:GOD786442 GXY786442:GXZ786442 HHU786442:HHV786442 HRQ786442:HRR786442 IBM786442:IBN786442 ILI786442:ILJ786442 IVE786442:IVF786442 JFA786442:JFB786442 JOW786442:JOX786442 JYS786442:JYT786442 KIO786442:KIP786442 KSK786442:KSL786442 LCG786442:LCH786442 LMC786442:LMD786442 LVY786442:LVZ786442 MFU786442:MFV786442 MPQ786442:MPR786442 MZM786442:MZN786442 NJI786442:NJJ786442 NTE786442:NTF786442 ODA786442:ODB786442 OMW786442:OMX786442 OWS786442:OWT786442 PGO786442:PGP786442 PQK786442:PQL786442 QAG786442:QAH786442 QKC786442:QKD786442 QTY786442:QTZ786442 RDU786442:RDV786442 RNQ786442:RNR786442 RXM786442:RXN786442 SHI786442:SHJ786442 SRE786442:SRF786442 TBA786442:TBB786442 TKW786442:TKX786442 TUS786442:TUT786442 UEO786442:UEP786442 UOK786442:UOL786442 UYG786442:UYH786442 VIC786442:VID786442 VRY786442:VRZ786442 WBU786442:WBV786442 WLQ786442:WLR786442 WVM786442:WVN786442 E851978:F851978 JA851978:JB851978 SW851978:SX851978 ACS851978:ACT851978 AMO851978:AMP851978 AWK851978:AWL851978 BGG851978:BGH851978 BQC851978:BQD851978 BZY851978:BZZ851978 CJU851978:CJV851978 CTQ851978:CTR851978 DDM851978:DDN851978 DNI851978:DNJ851978 DXE851978:DXF851978 EHA851978:EHB851978 EQW851978:EQX851978 FAS851978:FAT851978 FKO851978:FKP851978 FUK851978:FUL851978 GEG851978:GEH851978 GOC851978:GOD851978 GXY851978:GXZ851978 HHU851978:HHV851978 HRQ851978:HRR851978 IBM851978:IBN851978 ILI851978:ILJ851978 IVE851978:IVF851978 JFA851978:JFB851978 JOW851978:JOX851978 JYS851978:JYT851978 KIO851978:KIP851978 KSK851978:KSL851978 LCG851978:LCH851978 LMC851978:LMD851978 LVY851978:LVZ851978 MFU851978:MFV851978 MPQ851978:MPR851978 MZM851978:MZN851978 NJI851978:NJJ851978 NTE851978:NTF851978 ODA851978:ODB851978 OMW851978:OMX851978 OWS851978:OWT851978 PGO851978:PGP851978 PQK851978:PQL851978 QAG851978:QAH851978 QKC851978:QKD851978 QTY851978:QTZ851978 RDU851978:RDV851978 RNQ851978:RNR851978 RXM851978:RXN851978 SHI851978:SHJ851978 SRE851978:SRF851978 TBA851978:TBB851978 TKW851978:TKX851978 TUS851978:TUT851978 UEO851978:UEP851978 UOK851978:UOL851978 UYG851978:UYH851978 VIC851978:VID851978 VRY851978:VRZ851978 WBU851978:WBV851978 WLQ851978:WLR851978 WVM851978:WVN851978 E917514:F917514 JA917514:JB917514 SW917514:SX917514 ACS917514:ACT917514 AMO917514:AMP917514 AWK917514:AWL917514 BGG917514:BGH917514 BQC917514:BQD917514 BZY917514:BZZ917514 CJU917514:CJV917514 CTQ917514:CTR917514 DDM917514:DDN917514 DNI917514:DNJ917514 DXE917514:DXF917514 EHA917514:EHB917514 EQW917514:EQX917514 FAS917514:FAT917514 FKO917514:FKP917514 FUK917514:FUL917514 GEG917514:GEH917514 GOC917514:GOD917514 GXY917514:GXZ917514 HHU917514:HHV917514 HRQ917514:HRR917514 IBM917514:IBN917514 ILI917514:ILJ917514 IVE917514:IVF917514 JFA917514:JFB917514 JOW917514:JOX917514 JYS917514:JYT917514 KIO917514:KIP917514 KSK917514:KSL917514 LCG917514:LCH917514 LMC917514:LMD917514 LVY917514:LVZ917514 MFU917514:MFV917514 MPQ917514:MPR917514 MZM917514:MZN917514 NJI917514:NJJ917514 NTE917514:NTF917514 ODA917514:ODB917514 OMW917514:OMX917514 OWS917514:OWT917514 PGO917514:PGP917514 PQK917514:PQL917514 QAG917514:QAH917514 QKC917514:QKD917514 QTY917514:QTZ917514 RDU917514:RDV917514 RNQ917514:RNR917514 RXM917514:RXN917514 SHI917514:SHJ917514 SRE917514:SRF917514 TBA917514:TBB917514 TKW917514:TKX917514 TUS917514:TUT917514 UEO917514:UEP917514 UOK917514:UOL917514 UYG917514:UYH917514 VIC917514:VID917514 VRY917514:VRZ917514 WBU917514:WBV917514 WLQ917514:WLR917514 WVM917514:WVN917514 E983050:F983050 JA983050:JB983050 SW983050:SX983050 ACS983050:ACT983050 AMO983050:AMP983050 AWK983050:AWL983050 BGG983050:BGH983050 BQC983050:BQD983050 BZY983050:BZZ983050 CJU983050:CJV983050 CTQ983050:CTR983050 DDM983050:DDN983050 DNI983050:DNJ983050 DXE983050:DXF983050 EHA983050:EHB983050 EQW983050:EQX983050 FAS983050:FAT983050 FKO983050:FKP983050 FUK983050:FUL983050 GEG983050:GEH983050 GOC983050:GOD983050 GXY983050:GXZ983050 HHU983050:HHV983050 HRQ983050:HRR983050 IBM983050:IBN983050 ILI983050:ILJ983050 IVE983050:IVF983050 JFA983050:JFB983050 JOW983050:JOX983050 JYS983050:JYT983050 KIO983050:KIP983050 KSK983050:KSL983050 LCG983050:LCH983050 LMC983050:LMD983050 LVY983050:LVZ983050 MFU983050:MFV983050 MPQ983050:MPR983050 MZM983050:MZN983050 NJI983050:NJJ983050 NTE983050:NTF983050 ODA983050:ODB983050 OMW983050:OMX983050 OWS983050:OWT983050 PGO983050:PGP983050 PQK983050:PQL983050 QAG983050:QAH983050 QKC983050:QKD983050 QTY983050:QTZ983050 RDU983050:RDV983050 RNQ983050:RNR983050 RXM983050:RXN983050 SHI983050:SHJ983050 SRE983050:SRF983050 TBA983050:TBB983050 TKW983050:TKX983050 TUS983050:TUT983050 UEO983050:UEP983050 UOK983050:UOL983050 UYG983050:UYH983050 VIC983050:VID983050 VRY983050:VRZ983050 WBU983050:WBV983050 WLQ983050:WLR983050 WVM983050:WVN983050 WVM11:WVN11 WLQ11:WLR11 WBU11:WBV11 VRY11:VRZ11 VIC11:VID11 UYG11:UYH11 UOK11:UOL11 UEO11:UEP11 TUS11:TUT11 TKW11:TKX11 TBA11:TBB11 SRE11:SRF11 SHI11:SHJ11 RXM11:RXN11 RNQ11:RNR11 RDU11:RDV11 QTY11:QTZ11 QKC11:QKD11 QAG11:QAH11 PQK11:PQL11 PGO11:PGP11 OWS11:OWT11 OMW11:OMX11 ODA11:ODB11 NTE11:NTF11 NJI11:NJJ11 MZM11:MZN11 MPQ11:MPR11 MFU11:MFV11 LVY11:LVZ11 LMC11:LMD11 LCG11:LCH11 KSK11:KSL11 KIO11:KIP11 JYS11:JYT11 JOW11:JOX11 JFA11:JFB11 IVE11:IVF11 ILI11:ILJ11 IBM11:IBN11 HRQ11:HRR11 HHU11:HHV11 GXY11:GXZ11 GOC11:GOD11 GEG11:GEH11 FUK11:FUL11 FKO11:FKP11 FAS11:FAT11 EQW11:EQX11 EHA11:EHB11 DXE11:DXF11 DNI11:DNJ11 DDM11:DDN11 CTQ11:CTR11 CJU11:CJV11 BZY11:BZZ11 BQC11:BQD11 BGG11:BGH11 AWK11:AWL11 AMO11:AMP11 ACS11:ACT11 SW11:SX11 JA11:JB11 E11:F11">
      <formula1>$X$17:$X$21</formula1>
    </dataValidation>
    <dataValidation type="list" allowBlank="1" sqref="O65582:T65582 JK65582:JP65582 TG65582:TL65582 ADC65582:ADH65582 AMY65582:AND65582 AWU65582:AWZ65582 BGQ65582:BGV65582 BQM65582:BQR65582 CAI65582:CAN65582 CKE65582:CKJ65582 CUA65582:CUF65582 DDW65582:DEB65582 DNS65582:DNX65582 DXO65582:DXT65582 EHK65582:EHP65582 ERG65582:ERL65582 FBC65582:FBH65582 FKY65582:FLD65582 FUU65582:FUZ65582 GEQ65582:GEV65582 GOM65582:GOR65582 GYI65582:GYN65582 HIE65582:HIJ65582 HSA65582:HSF65582 IBW65582:ICB65582 ILS65582:ILX65582 IVO65582:IVT65582 JFK65582:JFP65582 JPG65582:JPL65582 JZC65582:JZH65582 KIY65582:KJD65582 KSU65582:KSZ65582 LCQ65582:LCV65582 LMM65582:LMR65582 LWI65582:LWN65582 MGE65582:MGJ65582 MQA65582:MQF65582 MZW65582:NAB65582 NJS65582:NJX65582 NTO65582:NTT65582 ODK65582:ODP65582 ONG65582:ONL65582 OXC65582:OXH65582 PGY65582:PHD65582 PQU65582:PQZ65582 QAQ65582:QAV65582 QKM65582:QKR65582 QUI65582:QUN65582 REE65582:REJ65582 ROA65582:ROF65582 RXW65582:RYB65582 SHS65582:SHX65582 SRO65582:SRT65582 TBK65582:TBP65582 TLG65582:TLL65582 TVC65582:TVH65582 UEY65582:UFD65582 UOU65582:UOZ65582 UYQ65582:UYV65582 VIM65582:VIR65582 VSI65582:VSN65582 WCE65582:WCJ65582 WMA65582:WMF65582 WVW65582:WWB65582 O131118:T131118 JK131118:JP131118 TG131118:TL131118 ADC131118:ADH131118 AMY131118:AND131118 AWU131118:AWZ131118 BGQ131118:BGV131118 BQM131118:BQR131118 CAI131118:CAN131118 CKE131118:CKJ131118 CUA131118:CUF131118 DDW131118:DEB131118 DNS131118:DNX131118 DXO131118:DXT131118 EHK131118:EHP131118 ERG131118:ERL131118 FBC131118:FBH131118 FKY131118:FLD131118 FUU131118:FUZ131118 GEQ131118:GEV131118 GOM131118:GOR131118 GYI131118:GYN131118 HIE131118:HIJ131118 HSA131118:HSF131118 IBW131118:ICB131118 ILS131118:ILX131118 IVO131118:IVT131118 JFK131118:JFP131118 JPG131118:JPL131118 JZC131118:JZH131118 KIY131118:KJD131118 KSU131118:KSZ131118 LCQ131118:LCV131118 LMM131118:LMR131118 LWI131118:LWN131118 MGE131118:MGJ131118 MQA131118:MQF131118 MZW131118:NAB131118 NJS131118:NJX131118 NTO131118:NTT131118 ODK131118:ODP131118 ONG131118:ONL131118 OXC131118:OXH131118 PGY131118:PHD131118 PQU131118:PQZ131118 QAQ131118:QAV131118 QKM131118:QKR131118 QUI131118:QUN131118 REE131118:REJ131118 ROA131118:ROF131118 RXW131118:RYB131118 SHS131118:SHX131118 SRO131118:SRT131118 TBK131118:TBP131118 TLG131118:TLL131118 TVC131118:TVH131118 UEY131118:UFD131118 UOU131118:UOZ131118 UYQ131118:UYV131118 VIM131118:VIR131118 VSI131118:VSN131118 WCE131118:WCJ131118 WMA131118:WMF131118 WVW131118:WWB131118 O196654:T196654 JK196654:JP196654 TG196654:TL196654 ADC196654:ADH196654 AMY196654:AND196654 AWU196654:AWZ196654 BGQ196654:BGV196654 BQM196654:BQR196654 CAI196654:CAN196654 CKE196654:CKJ196654 CUA196654:CUF196654 DDW196654:DEB196654 DNS196654:DNX196654 DXO196654:DXT196654 EHK196654:EHP196654 ERG196654:ERL196654 FBC196654:FBH196654 FKY196654:FLD196654 FUU196654:FUZ196654 GEQ196654:GEV196654 GOM196654:GOR196654 GYI196654:GYN196654 HIE196654:HIJ196654 HSA196654:HSF196654 IBW196654:ICB196654 ILS196654:ILX196654 IVO196654:IVT196654 JFK196654:JFP196654 JPG196654:JPL196654 JZC196654:JZH196654 KIY196654:KJD196654 KSU196654:KSZ196654 LCQ196654:LCV196654 LMM196654:LMR196654 LWI196654:LWN196654 MGE196654:MGJ196654 MQA196654:MQF196654 MZW196654:NAB196654 NJS196654:NJX196654 NTO196654:NTT196654 ODK196654:ODP196654 ONG196654:ONL196654 OXC196654:OXH196654 PGY196654:PHD196654 PQU196654:PQZ196654 QAQ196654:QAV196654 QKM196654:QKR196654 QUI196654:QUN196654 REE196654:REJ196654 ROA196654:ROF196654 RXW196654:RYB196654 SHS196654:SHX196654 SRO196654:SRT196654 TBK196654:TBP196654 TLG196654:TLL196654 TVC196654:TVH196654 UEY196654:UFD196654 UOU196654:UOZ196654 UYQ196654:UYV196654 VIM196654:VIR196654 VSI196654:VSN196654 WCE196654:WCJ196654 WMA196654:WMF196654 WVW196654:WWB196654 O262190:T262190 JK262190:JP262190 TG262190:TL262190 ADC262190:ADH262190 AMY262190:AND262190 AWU262190:AWZ262190 BGQ262190:BGV262190 BQM262190:BQR262190 CAI262190:CAN262190 CKE262190:CKJ262190 CUA262190:CUF262190 DDW262190:DEB262190 DNS262190:DNX262190 DXO262190:DXT262190 EHK262190:EHP262190 ERG262190:ERL262190 FBC262190:FBH262190 FKY262190:FLD262190 FUU262190:FUZ262190 GEQ262190:GEV262190 GOM262190:GOR262190 GYI262190:GYN262190 HIE262190:HIJ262190 HSA262190:HSF262190 IBW262190:ICB262190 ILS262190:ILX262190 IVO262190:IVT262190 JFK262190:JFP262190 JPG262190:JPL262190 JZC262190:JZH262190 KIY262190:KJD262190 KSU262190:KSZ262190 LCQ262190:LCV262190 LMM262190:LMR262190 LWI262190:LWN262190 MGE262190:MGJ262190 MQA262190:MQF262190 MZW262190:NAB262190 NJS262190:NJX262190 NTO262190:NTT262190 ODK262190:ODP262190 ONG262190:ONL262190 OXC262190:OXH262190 PGY262190:PHD262190 PQU262190:PQZ262190 QAQ262190:QAV262190 QKM262190:QKR262190 QUI262190:QUN262190 REE262190:REJ262190 ROA262190:ROF262190 RXW262190:RYB262190 SHS262190:SHX262190 SRO262190:SRT262190 TBK262190:TBP262190 TLG262190:TLL262190 TVC262190:TVH262190 UEY262190:UFD262190 UOU262190:UOZ262190 UYQ262190:UYV262190 VIM262190:VIR262190 VSI262190:VSN262190 WCE262190:WCJ262190 WMA262190:WMF262190 WVW262190:WWB262190 O327726:T327726 JK327726:JP327726 TG327726:TL327726 ADC327726:ADH327726 AMY327726:AND327726 AWU327726:AWZ327726 BGQ327726:BGV327726 BQM327726:BQR327726 CAI327726:CAN327726 CKE327726:CKJ327726 CUA327726:CUF327726 DDW327726:DEB327726 DNS327726:DNX327726 DXO327726:DXT327726 EHK327726:EHP327726 ERG327726:ERL327726 FBC327726:FBH327726 FKY327726:FLD327726 FUU327726:FUZ327726 GEQ327726:GEV327726 GOM327726:GOR327726 GYI327726:GYN327726 HIE327726:HIJ327726 HSA327726:HSF327726 IBW327726:ICB327726 ILS327726:ILX327726 IVO327726:IVT327726 JFK327726:JFP327726 JPG327726:JPL327726 JZC327726:JZH327726 KIY327726:KJD327726 KSU327726:KSZ327726 LCQ327726:LCV327726 LMM327726:LMR327726 LWI327726:LWN327726 MGE327726:MGJ327726 MQA327726:MQF327726 MZW327726:NAB327726 NJS327726:NJX327726 NTO327726:NTT327726 ODK327726:ODP327726 ONG327726:ONL327726 OXC327726:OXH327726 PGY327726:PHD327726 PQU327726:PQZ327726 QAQ327726:QAV327726 QKM327726:QKR327726 QUI327726:QUN327726 REE327726:REJ327726 ROA327726:ROF327726 RXW327726:RYB327726 SHS327726:SHX327726 SRO327726:SRT327726 TBK327726:TBP327726 TLG327726:TLL327726 TVC327726:TVH327726 UEY327726:UFD327726 UOU327726:UOZ327726 UYQ327726:UYV327726 VIM327726:VIR327726 VSI327726:VSN327726 WCE327726:WCJ327726 WMA327726:WMF327726 WVW327726:WWB327726 O393262:T393262 JK393262:JP393262 TG393262:TL393262 ADC393262:ADH393262 AMY393262:AND393262 AWU393262:AWZ393262 BGQ393262:BGV393262 BQM393262:BQR393262 CAI393262:CAN393262 CKE393262:CKJ393262 CUA393262:CUF393262 DDW393262:DEB393262 DNS393262:DNX393262 DXO393262:DXT393262 EHK393262:EHP393262 ERG393262:ERL393262 FBC393262:FBH393262 FKY393262:FLD393262 FUU393262:FUZ393262 GEQ393262:GEV393262 GOM393262:GOR393262 GYI393262:GYN393262 HIE393262:HIJ393262 HSA393262:HSF393262 IBW393262:ICB393262 ILS393262:ILX393262 IVO393262:IVT393262 JFK393262:JFP393262 JPG393262:JPL393262 JZC393262:JZH393262 KIY393262:KJD393262 KSU393262:KSZ393262 LCQ393262:LCV393262 LMM393262:LMR393262 LWI393262:LWN393262 MGE393262:MGJ393262 MQA393262:MQF393262 MZW393262:NAB393262 NJS393262:NJX393262 NTO393262:NTT393262 ODK393262:ODP393262 ONG393262:ONL393262 OXC393262:OXH393262 PGY393262:PHD393262 PQU393262:PQZ393262 QAQ393262:QAV393262 QKM393262:QKR393262 QUI393262:QUN393262 REE393262:REJ393262 ROA393262:ROF393262 RXW393262:RYB393262 SHS393262:SHX393262 SRO393262:SRT393262 TBK393262:TBP393262 TLG393262:TLL393262 TVC393262:TVH393262 UEY393262:UFD393262 UOU393262:UOZ393262 UYQ393262:UYV393262 VIM393262:VIR393262 VSI393262:VSN393262 WCE393262:WCJ393262 WMA393262:WMF393262 WVW393262:WWB393262 O458798:T458798 JK458798:JP458798 TG458798:TL458798 ADC458798:ADH458798 AMY458798:AND458798 AWU458798:AWZ458798 BGQ458798:BGV458798 BQM458798:BQR458798 CAI458798:CAN458798 CKE458798:CKJ458798 CUA458798:CUF458798 DDW458798:DEB458798 DNS458798:DNX458798 DXO458798:DXT458798 EHK458798:EHP458798 ERG458798:ERL458798 FBC458798:FBH458798 FKY458798:FLD458798 FUU458798:FUZ458798 GEQ458798:GEV458798 GOM458798:GOR458798 GYI458798:GYN458798 HIE458798:HIJ458798 HSA458798:HSF458798 IBW458798:ICB458798 ILS458798:ILX458798 IVO458798:IVT458798 JFK458798:JFP458798 JPG458798:JPL458798 JZC458798:JZH458798 KIY458798:KJD458798 KSU458798:KSZ458798 LCQ458798:LCV458798 LMM458798:LMR458798 LWI458798:LWN458798 MGE458798:MGJ458798 MQA458798:MQF458798 MZW458798:NAB458798 NJS458798:NJX458798 NTO458798:NTT458798 ODK458798:ODP458798 ONG458798:ONL458798 OXC458798:OXH458798 PGY458798:PHD458798 PQU458798:PQZ458798 QAQ458798:QAV458798 QKM458798:QKR458798 QUI458798:QUN458798 REE458798:REJ458798 ROA458798:ROF458798 RXW458798:RYB458798 SHS458798:SHX458798 SRO458798:SRT458798 TBK458798:TBP458798 TLG458798:TLL458798 TVC458798:TVH458798 UEY458798:UFD458798 UOU458798:UOZ458798 UYQ458798:UYV458798 VIM458798:VIR458798 VSI458798:VSN458798 WCE458798:WCJ458798 WMA458798:WMF458798 WVW458798:WWB458798 O524334:T524334 JK524334:JP524334 TG524334:TL524334 ADC524334:ADH524334 AMY524334:AND524334 AWU524334:AWZ524334 BGQ524334:BGV524334 BQM524334:BQR524334 CAI524334:CAN524334 CKE524334:CKJ524334 CUA524334:CUF524334 DDW524334:DEB524334 DNS524334:DNX524334 DXO524334:DXT524334 EHK524334:EHP524334 ERG524334:ERL524334 FBC524334:FBH524334 FKY524334:FLD524334 FUU524334:FUZ524334 GEQ524334:GEV524334 GOM524334:GOR524334 GYI524334:GYN524334 HIE524334:HIJ524334 HSA524334:HSF524334 IBW524334:ICB524334 ILS524334:ILX524334 IVO524334:IVT524334 JFK524334:JFP524334 JPG524334:JPL524334 JZC524334:JZH524334 KIY524334:KJD524334 KSU524334:KSZ524334 LCQ524334:LCV524334 LMM524334:LMR524334 LWI524334:LWN524334 MGE524334:MGJ524334 MQA524334:MQF524334 MZW524334:NAB524334 NJS524334:NJX524334 NTO524334:NTT524334 ODK524334:ODP524334 ONG524334:ONL524334 OXC524334:OXH524334 PGY524334:PHD524334 PQU524334:PQZ524334 QAQ524334:QAV524334 QKM524334:QKR524334 QUI524334:QUN524334 REE524334:REJ524334 ROA524334:ROF524334 RXW524334:RYB524334 SHS524334:SHX524334 SRO524334:SRT524334 TBK524334:TBP524334 TLG524334:TLL524334 TVC524334:TVH524334 UEY524334:UFD524334 UOU524334:UOZ524334 UYQ524334:UYV524334 VIM524334:VIR524334 VSI524334:VSN524334 WCE524334:WCJ524334 WMA524334:WMF524334 WVW524334:WWB524334 O589870:T589870 JK589870:JP589870 TG589870:TL589870 ADC589870:ADH589870 AMY589870:AND589870 AWU589870:AWZ589870 BGQ589870:BGV589870 BQM589870:BQR589870 CAI589870:CAN589870 CKE589870:CKJ589870 CUA589870:CUF589870 DDW589870:DEB589870 DNS589870:DNX589870 DXO589870:DXT589870 EHK589870:EHP589870 ERG589870:ERL589870 FBC589870:FBH589870 FKY589870:FLD589870 FUU589870:FUZ589870 GEQ589870:GEV589870 GOM589870:GOR589870 GYI589870:GYN589870 HIE589870:HIJ589870 HSA589870:HSF589870 IBW589870:ICB589870 ILS589870:ILX589870 IVO589870:IVT589870 JFK589870:JFP589870 JPG589870:JPL589870 JZC589870:JZH589870 KIY589870:KJD589870 KSU589870:KSZ589870 LCQ589870:LCV589870 LMM589870:LMR589870 LWI589870:LWN589870 MGE589870:MGJ589870 MQA589870:MQF589870 MZW589870:NAB589870 NJS589870:NJX589870 NTO589870:NTT589870 ODK589870:ODP589870 ONG589870:ONL589870 OXC589870:OXH589870 PGY589870:PHD589870 PQU589870:PQZ589870 QAQ589870:QAV589870 QKM589870:QKR589870 QUI589870:QUN589870 REE589870:REJ589870 ROA589870:ROF589870 RXW589870:RYB589870 SHS589870:SHX589870 SRO589870:SRT589870 TBK589870:TBP589870 TLG589870:TLL589870 TVC589870:TVH589870 UEY589870:UFD589870 UOU589870:UOZ589870 UYQ589870:UYV589870 VIM589870:VIR589870 VSI589870:VSN589870 WCE589870:WCJ589870 WMA589870:WMF589870 WVW589870:WWB589870 O655406:T655406 JK655406:JP655406 TG655406:TL655406 ADC655406:ADH655406 AMY655406:AND655406 AWU655406:AWZ655406 BGQ655406:BGV655406 BQM655406:BQR655406 CAI655406:CAN655406 CKE655406:CKJ655406 CUA655406:CUF655406 DDW655406:DEB655406 DNS655406:DNX655406 DXO655406:DXT655406 EHK655406:EHP655406 ERG655406:ERL655406 FBC655406:FBH655406 FKY655406:FLD655406 FUU655406:FUZ655406 GEQ655406:GEV655406 GOM655406:GOR655406 GYI655406:GYN655406 HIE655406:HIJ655406 HSA655406:HSF655406 IBW655406:ICB655406 ILS655406:ILX655406 IVO655406:IVT655406 JFK655406:JFP655406 JPG655406:JPL655406 JZC655406:JZH655406 KIY655406:KJD655406 KSU655406:KSZ655406 LCQ655406:LCV655406 LMM655406:LMR655406 LWI655406:LWN655406 MGE655406:MGJ655406 MQA655406:MQF655406 MZW655406:NAB655406 NJS655406:NJX655406 NTO655406:NTT655406 ODK655406:ODP655406 ONG655406:ONL655406 OXC655406:OXH655406 PGY655406:PHD655406 PQU655406:PQZ655406 QAQ655406:QAV655406 QKM655406:QKR655406 QUI655406:QUN655406 REE655406:REJ655406 ROA655406:ROF655406 RXW655406:RYB655406 SHS655406:SHX655406 SRO655406:SRT655406 TBK655406:TBP655406 TLG655406:TLL655406 TVC655406:TVH655406 UEY655406:UFD655406 UOU655406:UOZ655406 UYQ655406:UYV655406 VIM655406:VIR655406 VSI655406:VSN655406 WCE655406:WCJ655406 WMA655406:WMF655406 WVW655406:WWB655406 O720942:T720942 JK720942:JP720942 TG720942:TL720942 ADC720942:ADH720942 AMY720942:AND720942 AWU720942:AWZ720942 BGQ720942:BGV720942 BQM720942:BQR720942 CAI720942:CAN720942 CKE720942:CKJ720942 CUA720942:CUF720942 DDW720942:DEB720942 DNS720942:DNX720942 DXO720942:DXT720942 EHK720942:EHP720942 ERG720942:ERL720942 FBC720942:FBH720942 FKY720942:FLD720942 FUU720942:FUZ720942 GEQ720942:GEV720942 GOM720942:GOR720942 GYI720942:GYN720942 HIE720942:HIJ720942 HSA720942:HSF720942 IBW720942:ICB720942 ILS720942:ILX720942 IVO720942:IVT720942 JFK720942:JFP720942 JPG720942:JPL720942 JZC720942:JZH720942 KIY720942:KJD720942 KSU720942:KSZ720942 LCQ720942:LCV720942 LMM720942:LMR720942 LWI720942:LWN720942 MGE720942:MGJ720942 MQA720942:MQF720942 MZW720942:NAB720942 NJS720942:NJX720942 NTO720942:NTT720942 ODK720942:ODP720942 ONG720942:ONL720942 OXC720942:OXH720942 PGY720942:PHD720942 PQU720942:PQZ720942 QAQ720942:QAV720942 QKM720942:QKR720942 QUI720942:QUN720942 REE720942:REJ720942 ROA720942:ROF720942 RXW720942:RYB720942 SHS720942:SHX720942 SRO720942:SRT720942 TBK720942:TBP720942 TLG720942:TLL720942 TVC720942:TVH720942 UEY720942:UFD720942 UOU720942:UOZ720942 UYQ720942:UYV720942 VIM720942:VIR720942 VSI720942:VSN720942 WCE720942:WCJ720942 WMA720942:WMF720942 WVW720942:WWB720942 O786478:T786478 JK786478:JP786478 TG786478:TL786478 ADC786478:ADH786478 AMY786478:AND786478 AWU786478:AWZ786478 BGQ786478:BGV786478 BQM786478:BQR786478 CAI786478:CAN786478 CKE786478:CKJ786478 CUA786478:CUF786478 DDW786478:DEB786478 DNS786478:DNX786478 DXO786478:DXT786478 EHK786478:EHP786478 ERG786478:ERL786478 FBC786478:FBH786478 FKY786478:FLD786478 FUU786478:FUZ786478 GEQ786478:GEV786478 GOM786478:GOR786478 GYI786478:GYN786478 HIE786478:HIJ786478 HSA786478:HSF786478 IBW786478:ICB786478 ILS786478:ILX786478 IVO786478:IVT786478 JFK786478:JFP786478 JPG786478:JPL786478 JZC786478:JZH786478 KIY786478:KJD786478 KSU786478:KSZ786478 LCQ786478:LCV786478 LMM786478:LMR786478 LWI786478:LWN786478 MGE786478:MGJ786478 MQA786478:MQF786478 MZW786478:NAB786478 NJS786478:NJX786478 NTO786478:NTT786478 ODK786478:ODP786478 ONG786478:ONL786478 OXC786478:OXH786478 PGY786478:PHD786478 PQU786478:PQZ786478 QAQ786478:QAV786478 QKM786478:QKR786478 QUI786478:QUN786478 REE786478:REJ786478 ROA786478:ROF786478 RXW786478:RYB786478 SHS786478:SHX786478 SRO786478:SRT786478 TBK786478:TBP786478 TLG786478:TLL786478 TVC786478:TVH786478 UEY786478:UFD786478 UOU786478:UOZ786478 UYQ786478:UYV786478 VIM786478:VIR786478 VSI786478:VSN786478 WCE786478:WCJ786478 WMA786478:WMF786478 WVW786478:WWB786478 O852014:T852014 JK852014:JP852014 TG852014:TL852014 ADC852014:ADH852014 AMY852014:AND852014 AWU852014:AWZ852014 BGQ852014:BGV852014 BQM852014:BQR852014 CAI852014:CAN852014 CKE852014:CKJ852014 CUA852014:CUF852014 DDW852014:DEB852014 DNS852014:DNX852014 DXO852014:DXT852014 EHK852014:EHP852014 ERG852014:ERL852014 FBC852014:FBH852014 FKY852014:FLD852014 FUU852014:FUZ852014 GEQ852014:GEV852014 GOM852014:GOR852014 GYI852014:GYN852014 HIE852014:HIJ852014 HSA852014:HSF852014 IBW852014:ICB852014 ILS852014:ILX852014 IVO852014:IVT852014 JFK852014:JFP852014 JPG852014:JPL852014 JZC852014:JZH852014 KIY852014:KJD852014 KSU852014:KSZ852014 LCQ852014:LCV852014 LMM852014:LMR852014 LWI852014:LWN852014 MGE852014:MGJ852014 MQA852014:MQF852014 MZW852014:NAB852014 NJS852014:NJX852014 NTO852014:NTT852014 ODK852014:ODP852014 ONG852014:ONL852014 OXC852014:OXH852014 PGY852014:PHD852014 PQU852014:PQZ852014 QAQ852014:QAV852014 QKM852014:QKR852014 QUI852014:QUN852014 REE852014:REJ852014 ROA852014:ROF852014 RXW852014:RYB852014 SHS852014:SHX852014 SRO852014:SRT852014 TBK852014:TBP852014 TLG852014:TLL852014 TVC852014:TVH852014 UEY852014:UFD852014 UOU852014:UOZ852014 UYQ852014:UYV852014 VIM852014:VIR852014 VSI852014:VSN852014 WCE852014:WCJ852014 WMA852014:WMF852014 WVW852014:WWB852014 O917550:T917550 JK917550:JP917550 TG917550:TL917550 ADC917550:ADH917550 AMY917550:AND917550 AWU917550:AWZ917550 BGQ917550:BGV917550 BQM917550:BQR917550 CAI917550:CAN917550 CKE917550:CKJ917550 CUA917550:CUF917550 DDW917550:DEB917550 DNS917550:DNX917550 DXO917550:DXT917550 EHK917550:EHP917550 ERG917550:ERL917550 FBC917550:FBH917550 FKY917550:FLD917550 FUU917550:FUZ917550 GEQ917550:GEV917550 GOM917550:GOR917550 GYI917550:GYN917550 HIE917550:HIJ917550 HSA917550:HSF917550 IBW917550:ICB917550 ILS917550:ILX917550 IVO917550:IVT917550 JFK917550:JFP917550 JPG917550:JPL917550 JZC917550:JZH917550 KIY917550:KJD917550 KSU917550:KSZ917550 LCQ917550:LCV917550 LMM917550:LMR917550 LWI917550:LWN917550 MGE917550:MGJ917550 MQA917550:MQF917550 MZW917550:NAB917550 NJS917550:NJX917550 NTO917550:NTT917550 ODK917550:ODP917550 ONG917550:ONL917550 OXC917550:OXH917550 PGY917550:PHD917550 PQU917550:PQZ917550 QAQ917550:QAV917550 QKM917550:QKR917550 QUI917550:QUN917550 REE917550:REJ917550 ROA917550:ROF917550 RXW917550:RYB917550 SHS917550:SHX917550 SRO917550:SRT917550 TBK917550:TBP917550 TLG917550:TLL917550 TVC917550:TVH917550 UEY917550:UFD917550 UOU917550:UOZ917550 UYQ917550:UYV917550 VIM917550:VIR917550 VSI917550:VSN917550 WCE917550:WCJ917550 WMA917550:WMF917550 WVW917550:WWB917550 O983086:T983086 JK983086:JP983086 TG983086:TL983086 ADC983086:ADH983086 AMY983086:AND983086 AWU983086:AWZ983086 BGQ983086:BGV983086 BQM983086:BQR983086 CAI983086:CAN983086 CKE983086:CKJ983086 CUA983086:CUF983086 DDW983086:DEB983086 DNS983086:DNX983086 DXO983086:DXT983086 EHK983086:EHP983086 ERG983086:ERL983086 FBC983086:FBH983086 FKY983086:FLD983086 FUU983086:FUZ983086 GEQ983086:GEV983086 GOM983086:GOR983086 GYI983086:GYN983086 HIE983086:HIJ983086 HSA983086:HSF983086 IBW983086:ICB983086 ILS983086:ILX983086 IVO983086:IVT983086 JFK983086:JFP983086 JPG983086:JPL983086 JZC983086:JZH983086 KIY983086:KJD983086 KSU983086:KSZ983086 LCQ983086:LCV983086 LMM983086:LMR983086 LWI983086:LWN983086 MGE983086:MGJ983086 MQA983086:MQF983086 MZW983086:NAB983086 NJS983086:NJX983086 NTO983086:NTT983086 ODK983086:ODP983086 ONG983086:ONL983086 OXC983086:OXH983086 PGY983086:PHD983086 PQU983086:PQZ983086 QAQ983086:QAV983086 QKM983086:QKR983086 QUI983086:QUN983086 REE983086:REJ983086 ROA983086:ROF983086 RXW983086:RYB983086 SHS983086:SHX983086 SRO983086:SRT983086 TBK983086:TBP983086 TLG983086:TLL983086 TVC983086:TVH983086 UEY983086:UFD983086 UOU983086:UOZ983086 UYQ983086:UYV983086 VIM983086:VIR983086 VSI983086:VSN983086 WCE983086:WCJ983086 WMA983086:WMF983086 WVW983086:WWB983086 WVW47:WWB47 WMA47:WMF47 WCE47:WCJ47 VSI47:VSN47 VIM47:VIR47 UYQ47:UYV47 UOU47:UOZ47 UEY47:UFD47 TVC47:TVH47 TLG47:TLL47 TBK47:TBP47 SRO47:SRT47 SHS47:SHX47 RXW47:RYB47 ROA47:ROF47 REE47:REJ47 QUI47:QUN47 QKM47:QKR47 QAQ47:QAV47 PQU47:PQZ47 PGY47:PHD47 OXC47:OXH47 ONG47:ONL47 ODK47:ODP47 NTO47:NTT47 NJS47:NJX47 MZW47:NAB47 MQA47:MQF47 MGE47:MGJ47 LWI47:LWN47 LMM47:LMR47 LCQ47:LCV47 KSU47:KSZ47 KIY47:KJD47 JZC47:JZH47 JPG47:JPL47 JFK47:JFP47 IVO47:IVT47 ILS47:ILX47 IBW47:ICB47 HSA47:HSF47 HIE47:HIJ47 GYI47:GYN47 GOM47:GOR47 GEQ47:GEV47 FUU47:FUZ47 FKY47:FLD47 FBC47:FBH47 ERG47:ERL47 EHK47:EHP47 DXO47:DXT47 DNS47:DNX47 DDW47:DEB47 CUA47:CUF47 CKE47:CKJ47 CAI47:CAN47 BQM47:BQR47 BGQ47:BGV47 AWU47:AWZ47 AMY47:AND47 ADC47:ADH47 TG47:TL47 JK47:JP47 O47:T47">
      <formula1>$X$44:$X$50</formula1>
    </dataValidation>
    <dataValidation type="list" allowBlank="1" sqref="S65574 JO65574 TK65574 ADG65574 ANC65574 AWY65574 BGU65574 BQQ65574 CAM65574 CKI65574 CUE65574 DEA65574 DNW65574 DXS65574 EHO65574 ERK65574 FBG65574 FLC65574 FUY65574 GEU65574 GOQ65574 GYM65574 HII65574 HSE65574 ICA65574 ILW65574 IVS65574 JFO65574 JPK65574 JZG65574 KJC65574 KSY65574 LCU65574 LMQ65574 LWM65574 MGI65574 MQE65574 NAA65574 NJW65574 NTS65574 ODO65574 ONK65574 OXG65574 PHC65574 PQY65574 QAU65574 QKQ65574 QUM65574 REI65574 ROE65574 RYA65574 SHW65574 SRS65574 TBO65574 TLK65574 TVG65574 UFC65574 UOY65574 UYU65574 VIQ65574 VSM65574 WCI65574 WME65574 WWA65574 S131110 JO131110 TK131110 ADG131110 ANC131110 AWY131110 BGU131110 BQQ131110 CAM131110 CKI131110 CUE131110 DEA131110 DNW131110 DXS131110 EHO131110 ERK131110 FBG131110 FLC131110 FUY131110 GEU131110 GOQ131110 GYM131110 HII131110 HSE131110 ICA131110 ILW131110 IVS131110 JFO131110 JPK131110 JZG131110 KJC131110 KSY131110 LCU131110 LMQ131110 LWM131110 MGI131110 MQE131110 NAA131110 NJW131110 NTS131110 ODO131110 ONK131110 OXG131110 PHC131110 PQY131110 QAU131110 QKQ131110 QUM131110 REI131110 ROE131110 RYA131110 SHW131110 SRS131110 TBO131110 TLK131110 TVG131110 UFC131110 UOY131110 UYU131110 VIQ131110 VSM131110 WCI131110 WME131110 WWA131110 S196646 JO196646 TK196646 ADG196646 ANC196646 AWY196646 BGU196646 BQQ196646 CAM196646 CKI196646 CUE196646 DEA196646 DNW196646 DXS196646 EHO196646 ERK196646 FBG196646 FLC196646 FUY196646 GEU196646 GOQ196646 GYM196646 HII196646 HSE196646 ICA196646 ILW196646 IVS196646 JFO196646 JPK196646 JZG196646 KJC196646 KSY196646 LCU196646 LMQ196646 LWM196646 MGI196646 MQE196646 NAA196646 NJW196646 NTS196646 ODO196646 ONK196646 OXG196646 PHC196646 PQY196646 QAU196646 QKQ196646 QUM196646 REI196646 ROE196646 RYA196646 SHW196646 SRS196646 TBO196646 TLK196646 TVG196646 UFC196646 UOY196646 UYU196646 VIQ196646 VSM196646 WCI196646 WME196646 WWA196646 S262182 JO262182 TK262182 ADG262182 ANC262182 AWY262182 BGU262182 BQQ262182 CAM262182 CKI262182 CUE262182 DEA262182 DNW262182 DXS262182 EHO262182 ERK262182 FBG262182 FLC262182 FUY262182 GEU262182 GOQ262182 GYM262182 HII262182 HSE262182 ICA262182 ILW262182 IVS262182 JFO262182 JPK262182 JZG262182 KJC262182 KSY262182 LCU262182 LMQ262182 LWM262182 MGI262182 MQE262182 NAA262182 NJW262182 NTS262182 ODO262182 ONK262182 OXG262182 PHC262182 PQY262182 QAU262182 QKQ262182 QUM262182 REI262182 ROE262182 RYA262182 SHW262182 SRS262182 TBO262182 TLK262182 TVG262182 UFC262182 UOY262182 UYU262182 VIQ262182 VSM262182 WCI262182 WME262182 WWA262182 S327718 JO327718 TK327718 ADG327718 ANC327718 AWY327718 BGU327718 BQQ327718 CAM327718 CKI327718 CUE327718 DEA327718 DNW327718 DXS327718 EHO327718 ERK327718 FBG327718 FLC327718 FUY327718 GEU327718 GOQ327718 GYM327718 HII327718 HSE327718 ICA327718 ILW327718 IVS327718 JFO327718 JPK327718 JZG327718 KJC327718 KSY327718 LCU327718 LMQ327718 LWM327718 MGI327718 MQE327718 NAA327718 NJW327718 NTS327718 ODO327718 ONK327718 OXG327718 PHC327718 PQY327718 QAU327718 QKQ327718 QUM327718 REI327718 ROE327718 RYA327718 SHW327718 SRS327718 TBO327718 TLK327718 TVG327718 UFC327718 UOY327718 UYU327718 VIQ327718 VSM327718 WCI327718 WME327718 WWA327718 S393254 JO393254 TK393254 ADG393254 ANC393254 AWY393254 BGU393254 BQQ393254 CAM393254 CKI393254 CUE393254 DEA393254 DNW393254 DXS393254 EHO393254 ERK393254 FBG393254 FLC393254 FUY393254 GEU393254 GOQ393254 GYM393254 HII393254 HSE393254 ICA393254 ILW393254 IVS393254 JFO393254 JPK393254 JZG393254 KJC393254 KSY393254 LCU393254 LMQ393254 LWM393254 MGI393254 MQE393254 NAA393254 NJW393254 NTS393254 ODO393254 ONK393254 OXG393254 PHC393254 PQY393254 QAU393254 QKQ393254 QUM393254 REI393254 ROE393254 RYA393254 SHW393254 SRS393254 TBO393254 TLK393254 TVG393254 UFC393254 UOY393254 UYU393254 VIQ393254 VSM393254 WCI393254 WME393254 WWA393254 S458790 JO458790 TK458790 ADG458790 ANC458790 AWY458790 BGU458790 BQQ458790 CAM458790 CKI458790 CUE458790 DEA458790 DNW458790 DXS458790 EHO458790 ERK458790 FBG458790 FLC458790 FUY458790 GEU458790 GOQ458790 GYM458790 HII458790 HSE458790 ICA458790 ILW458790 IVS458790 JFO458790 JPK458790 JZG458790 KJC458790 KSY458790 LCU458790 LMQ458790 LWM458790 MGI458790 MQE458790 NAA458790 NJW458790 NTS458790 ODO458790 ONK458790 OXG458790 PHC458790 PQY458790 QAU458790 QKQ458790 QUM458790 REI458790 ROE458790 RYA458790 SHW458790 SRS458790 TBO458790 TLK458790 TVG458790 UFC458790 UOY458790 UYU458790 VIQ458790 VSM458790 WCI458790 WME458790 WWA458790 S524326 JO524326 TK524326 ADG524326 ANC524326 AWY524326 BGU524326 BQQ524326 CAM524326 CKI524326 CUE524326 DEA524326 DNW524326 DXS524326 EHO524326 ERK524326 FBG524326 FLC524326 FUY524326 GEU524326 GOQ524326 GYM524326 HII524326 HSE524326 ICA524326 ILW524326 IVS524326 JFO524326 JPK524326 JZG524326 KJC524326 KSY524326 LCU524326 LMQ524326 LWM524326 MGI524326 MQE524326 NAA524326 NJW524326 NTS524326 ODO524326 ONK524326 OXG524326 PHC524326 PQY524326 QAU524326 QKQ524326 QUM524326 REI524326 ROE524326 RYA524326 SHW524326 SRS524326 TBO524326 TLK524326 TVG524326 UFC524326 UOY524326 UYU524326 VIQ524326 VSM524326 WCI524326 WME524326 WWA524326 S589862 JO589862 TK589862 ADG589862 ANC589862 AWY589862 BGU589862 BQQ589862 CAM589862 CKI589862 CUE589862 DEA589862 DNW589862 DXS589862 EHO589862 ERK589862 FBG589862 FLC589862 FUY589862 GEU589862 GOQ589862 GYM589862 HII589862 HSE589862 ICA589862 ILW589862 IVS589862 JFO589862 JPK589862 JZG589862 KJC589862 KSY589862 LCU589862 LMQ589862 LWM589862 MGI589862 MQE589862 NAA589862 NJW589862 NTS589862 ODO589862 ONK589862 OXG589862 PHC589862 PQY589862 QAU589862 QKQ589862 QUM589862 REI589862 ROE589862 RYA589862 SHW589862 SRS589862 TBO589862 TLK589862 TVG589862 UFC589862 UOY589862 UYU589862 VIQ589862 VSM589862 WCI589862 WME589862 WWA589862 S655398 JO655398 TK655398 ADG655398 ANC655398 AWY655398 BGU655398 BQQ655398 CAM655398 CKI655398 CUE655398 DEA655398 DNW655398 DXS655398 EHO655398 ERK655398 FBG655398 FLC655398 FUY655398 GEU655398 GOQ655398 GYM655398 HII655398 HSE655398 ICA655398 ILW655398 IVS655398 JFO655398 JPK655398 JZG655398 KJC655398 KSY655398 LCU655398 LMQ655398 LWM655398 MGI655398 MQE655398 NAA655398 NJW655398 NTS655398 ODO655398 ONK655398 OXG655398 PHC655398 PQY655398 QAU655398 QKQ655398 QUM655398 REI655398 ROE655398 RYA655398 SHW655398 SRS655398 TBO655398 TLK655398 TVG655398 UFC655398 UOY655398 UYU655398 VIQ655398 VSM655398 WCI655398 WME655398 WWA655398 S720934 JO720934 TK720934 ADG720934 ANC720934 AWY720934 BGU720934 BQQ720934 CAM720934 CKI720934 CUE720934 DEA720934 DNW720934 DXS720934 EHO720934 ERK720934 FBG720934 FLC720934 FUY720934 GEU720934 GOQ720934 GYM720934 HII720934 HSE720934 ICA720934 ILW720934 IVS720934 JFO720934 JPK720934 JZG720934 KJC720934 KSY720934 LCU720934 LMQ720934 LWM720934 MGI720934 MQE720934 NAA720934 NJW720934 NTS720934 ODO720934 ONK720934 OXG720934 PHC720934 PQY720934 QAU720934 QKQ720934 QUM720934 REI720934 ROE720934 RYA720934 SHW720934 SRS720934 TBO720934 TLK720934 TVG720934 UFC720934 UOY720934 UYU720934 VIQ720934 VSM720934 WCI720934 WME720934 WWA720934 S786470 JO786470 TK786470 ADG786470 ANC786470 AWY786470 BGU786470 BQQ786470 CAM786470 CKI786470 CUE786470 DEA786470 DNW786470 DXS786470 EHO786470 ERK786470 FBG786470 FLC786470 FUY786470 GEU786470 GOQ786470 GYM786470 HII786470 HSE786470 ICA786470 ILW786470 IVS786470 JFO786470 JPK786470 JZG786470 KJC786470 KSY786470 LCU786470 LMQ786470 LWM786470 MGI786470 MQE786470 NAA786470 NJW786470 NTS786470 ODO786470 ONK786470 OXG786470 PHC786470 PQY786470 QAU786470 QKQ786470 QUM786470 REI786470 ROE786470 RYA786470 SHW786470 SRS786470 TBO786470 TLK786470 TVG786470 UFC786470 UOY786470 UYU786470 VIQ786470 VSM786470 WCI786470 WME786470 WWA786470 S852006 JO852006 TK852006 ADG852006 ANC852006 AWY852006 BGU852006 BQQ852006 CAM852006 CKI852006 CUE852006 DEA852006 DNW852006 DXS852006 EHO852006 ERK852006 FBG852006 FLC852006 FUY852006 GEU852006 GOQ852006 GYM852006 HII852006 HSE852006 ICA852006 ILW852006 IVS852006 JFO852006 JPK852006 JZG852006 KJC852006 KSY852006 LCU852006 LMQ852006 LWM852006 MGI852006 MQE852006 NAA852006 NJW852006 NTS852006 ODO852006 ONK852006 OXG852006 PHC852006 PQY852006 QAU852006 QKQ852006 QUM852006 REI852006 ROE852006 RYA852006 SHW852006 SRS852006 TBO852006 TLK852006 TVG852006 UFC852006 UOY852006 UYU852006 VIQ852006 VSM852006 WCI852006 WME852006 WWA852006 S917542 JO917542 TK917542 ADG917542 ANC917542 AWY917542 BGU917542 BQQ917542 CAM917542 CKI917542 CUE917542 DEA917542 DNW917542 DXS917542 EHO917542 ERK917542 FBG917542 FLC917542 FUY917542 GEU917542 GOQ917542 GYM917542 HII917542 HSE917542 ICA917542 ILW917542 IVS917542 JFO917542 JPK917542 JZG917542 KJC917542 KSY917542 LCU917542 LMQ917542 LWM917542 MGI917542 MQE917542 NAA917542 NJW917542 NTS917542 ODO917542 ONK917542 OXG917542 PHC917542 PQY917542 QAU917542 QKQ917542 QUM917542 REI917542 ROE917542 RYA917542 SHW917542 SRS917542 TBO917542 TLK917542 TVG917542 UFC917542 UOY917542 UYU917542 VIQ917542 VSM917542 WCI917542 WME917542 WWA917542 S983078 JO983078 TK983078 ADG983078 ANC983078 AWY983078 BGU983078 BQQ983078 CAM983078 CKI983078 CUE983078 DEA983078 DNW983078 DXS983078 EHO983078 ERK983078 FBG983078 FLC983078 FUY983078 GEU983078 GOQ983078 GYM983078 HII983078 HSE983078 ICA983078 ILW983078 IVS983078 JFO983078 JPK983078 JZG983078 KJC983078 KSY983078 LCU983078 LMQ983078 LWM983078 MGI983078 MQE983078 NAA983078 NJW983078 NTS983078 ODO983078 ONK983078 OXG983078 PHC983078 PQY983078 QAU983078 QKQ983078 QUM983078 REI983078 ROE983078 RYA983078 SHW983078 SRS983078 TBO983078 TLK983078 TVG983078 UFC983078 UOY983078 UYU983078 VIQ983078 VSM983078 WCI983078 WME983078 WWA983078 WWA39 WME39 WCI39 VSM39 VIQ39 UYU39 UOY39 UFC39 TVG39 TLK39 TBO39 SRS39 SHW39 RYA39 ROE39 REI39 QUM39 QKQ39 QAU39 PQY39 PHC39 OXG39 ONK39 ODO39 NTS39 NJW39 NAA39 MQE39 MGI39 LWM39 LMQ39 LCU39 KSY39 KJC39 JZG39 JPK39 JFO39 IVS39 ILW39 ICA39 HSE39 HII39 GYM39 GOQ39 GEU39 FUY39 FLC39 FBG39 ERK39 EHO39 DXS39 DNW39 DEA39 CUE39 CKI39 CAM39 BQQ39 BGU39 AWY39 ANC39 ADG39 TK39 JO39 S39">
      <formula1>$Z$42:$Z$44</formula1>
    </dataValidation>
    <dataValidation type="list" allowBlank="1" sqref="S65570:T65570 JO65570:JP65570 TK65570:TL65570 ADG65570:ADH65570 ANC65570:AND65570 AWY65570:AWZ65570 BGU65570:BGV65570 BQQ65570:BQR65570 CAM65570:CAN65570 CKI65570:CKJ65570 CUE65570:CUF65570 DEA65570:DEB65570 DNW65570:DNX65570 DXS65570:DXT65570 EHO65570:EHP65570 ERK65570:ERL65570 FBG65570:FBH65570 FLC65570:FLD65570 FUY65570:FUZ65570 GEU65570:GEV65570 GOQ65570:GOR65570 GYM65570:GYN65570 HII65570:HIJ65570 HSE65570:HSF65570 ICA65570:ICB65570 ILW65570:ILX65570 IVS65570:IVT65570 JFO65570:JFP65570 JPK65570:JPL65570 JZG65570:JZH65570 KJC65570:KJD65570 KSY65570:KSZ65570 LCU65570:LCV65570 LMQ65570:LMR65570 LWM65570:LWN65570 MGI65570:MGJ65570 MQE65570:MQF65570 NAA65570:NAB65570 NJW65570:NJX65570 NTS65570:NTT65570 ODO65570:ODP65570 ONK65570:ONL65570 OXG65570:OXH65570 PHC65570:PHD65570 PQY65570:PQZ65570 QAU65570:QAV65570 QKQ65570:QKR65570 QUM65570:QUN65570 REI65570:REJ65570 ROE65570:ROF65570 RYA65570:RYB65570 SHW65570:SHX65570 SRS65570:SRT65570 TBO65570:TBP65570 TLK65570:TLL65570 TVG65570:TVH65570 UFC65570:UFD65570 UOY65570:UOZ65570 UYU65570:UYV65570 VIQ65570:VIR65570 VSM65570:VSN65570 WCI65570:WCJ65570 WME65570:WMF65570 WWA65570:WWB65570 S131106:T131106 JO131106:JP131106 TK131106:TL131106 ADG131106:ADH131106 ANC131106:AND131106 AWY131106:AWZ131106 BGU131106:BGV131106 BQQ131106:BQR131106 CAM131106:CAN131106 CKI131106:CKJ131106 CUE131106:CUF131106 DEA131106:DEB131106 DNW131106:DNX131106 DXS131106:DXT131106 EHO131106:EHP131106 ERK131106:ERL131106 FBG131106:FBH131106 FLC131106:FLD131106 FUY131106:FUZ131106 GEU131106:GEV131106 GOQ131106:GOR131106 GYM131106:GYN131106 HII131106:HIJ131106 HSE131106:HSF131106 ICA131106:ICB131106 ILW131106:ILX131106 IVS131106:IVT131106 JFO131106:JFP131106 JPK131106:JPL131106 JZG131106:JZH131106 KJC131106:KJD131106 KSY131106:KSZ131106 LCU131106:LCV131106 LMQ131106:LMR131106 LWM131106:LWN131106 MGI131106:MGJ131106 MQE131106:MQF131106 NAA131106:NAB131106 NJW131106:NJX131106 NTS131106:NTT131106 ODO131106:ODP131106 ONK131106:ONL131106 OXG131106:OXH131106 PHC131106:PHD131106 PQY131106:PQZ131106 QAU131106:QAV131106 QKQ131106:QKR131106 QUM131106:QUN131106 REI131106:REJ131106 ROE131106:ROF131106 RYA131106:RYB131106 SHW131106:SHX131106 SRS131106:SRT131106 TBO131106:TBP131106 TLK131106:TLL131106 TVG131106:TVH131106 UFC131106:UFD131106 UOY131106:UOZ131106 UYU131106:UYV131106 VIQ131106:VIR131106 VSM131106:VSN131106 WCI131106:WCJ131106 WME131106:WMF131106 WWA131106:WWB131106 S196642:T196642 JO196642:JP196642 TK196642:TL196642 ADG196642:ADH196642 ANC196642:AND196642 AWY196642:AWZ196642 BGU196642:BGV196642 BQQ196642:BQR196642 CAM196642:CAN196642 CKI196642:CKJ196642 CUE196642:CUF196642 DEA196642:DEB196642 DNW196642:DNX196642 DXS196642:DXT196642 EHO196642:EHP196642 ERK196642:ERL196642 FBG196642:FBH196642 FLC196642:FLD196642 FUY196642:FUZ196642 GEU196642:GEV196642 GOQ196642:GOR196642 GYM196642:GYN196642 HII196642:HIJ196642 HSE196642:HSF196642 ICA196642:ICB196642 ILW196642:ILX196642 IVS196642:IVT196642 JFO196642:JFP196642 JPK196642:JPL196642 JZG196642:JZH196642 KJC196642:KJD196642 KSY196642:KSZ196642 LCU196642:LCV196642 LMQ196642:LMR196642 LWM196642:LWN196642 MGI196642:MGJ196642 MQE196642:MQF196642 NAA196642:NAB196642 NJW196642:NJX196642 NTS196642:NTT196642 ODO196642:ODP196642 ONK196642:ONL196642 OXG196642:OXH196642 PHC196642:PHD196642 PQY196642:PQZ196642 QAU196642:QAV196642 QKQ196642:QKR196642 QUM196642:QUN196642 REI196642:REJ196642 ROE196642:ROF196642 RYA196642:RYB196642 SHW196642:SHX196642 SRS196642:SRT196642 TBO196642:TBP196642 TLK196642:TLL196642 TVG196642:TVH196642 UFC196642:UFD196642 UOY196642:UOZ196642 UYU196642:UYV196642 VIQ196642:VIR196642 VSM196642:VSN196642 WCI196642:WCJ196642 WME196642:WMF196642 WWA196642:WWB196642 S262178:T262178 JO262178:JP262178 TK262178:TL262178 ADG262178:ADH262178 ANC262178:AND262178 AWY262178:AWZ262178 BGU262178:BGV262178 BQQ262178:BQR262178 CAM262178:CAN262178 CKI262178:CKJ262178 CUE262178:CUF262178 DEA262178:DEB262178 DNW262178:DNX262178 DXS262178:DXT262178 EHO262178:EHP262178 ERK262178:ERL262178 FBG262178:FBH262178 FLC262178:FLD262178 FUY262178:FUZ262178 GEU262178:GEV262178 GOQ262178:GOR262178 GYM262178:GYN262178 HII262178:HIJ262178 HSE262178:HSF262178 ICA262178:ICB262178 ILW262178:ILX262178 IVS262178:IVT262178 JFO262178:JFP262178 JPK262178:JPL262178 JZG262178:JZH262178 KJC262178:KJD262178 KSY262178:KSZ262178 LCU262178:LCV262178 LMQ262178:LMR262178 LWM262178:LWN262178 MGI262178:MGJ262178 MQE262178:MQF262178 NAA262178:NAB262178 NJW262178:NJX262178 NTS262178:NTT262178 ODO262178:ODP262178 ONK262178:ONL262178 OXG262178:OXH262178 PHC262178:PHD262178 PQY262178:PQZ262178 QAU262178:QAV262178 QKQ262178:QKR262178 QUM262178:QUN262178 REI262178:REJ262178 ROE262178:ROF262178 RYA262178:RYB262178 SHW262178:SHX262178 SRS262178:SRT262178 TBO262178:TBP262178 TLK262178:TLL262178 TVG262178:TVH262178 UFC262178:UFD262178 UOY262178:UOZ262178 UYU262178:UYV262178 VIQ262178:VIR262178 VSM262178:VSN262178 WCI262178:WCJ262178 WME262178:WMF262178 WWA262178:WWB262178 S327714:T327714 JO327714:JP327714 TK327714:TL327714 ADG327714:ADH327714 ANC327714:AND327714 AWY327714:AWZ327714 BGU327714:BGV327714 BQQ327714:BQR327714 CAM327714:CAN327714 CKI327714:CKJ327714 CUE327714:CUF327714 DEA327714:DEB327714 DNW327714:DNX327714 DXS327714:DXT327714 EHO327714:EHP327714 ERK327714:ERL327714 FBG327714:FBH327714 FLC327714:FLD327714 FUY327714:FUZ327714 GEU327714:GEV327714 GOQ327714:GOR327714 GYM327714:GYN327714 HII327714:HIJ327714 HSE327714:HSF327714 ICA327714:ICB327714 ILW327714:ILX327714 IVS327714:IVT327714 JFO327714:JFP327714 JPK327714:JPL327714 JZG327714:JZH327714 KJC327714:KJD327714 KSY327714:KSZ327714 LCU327714:LCV327714 LMQ327714:LMR327714 LWM327714:LWN327714 MGI327714:MGJ327714 MQE327714:MQF327714 NAA327714:NAB327714 NJW327714:NJX327714 NTS327714:NTT327714 ODO327714:ODP327714 ONK327714:ONL327714 OXG327714:OXH327714 PHC327714:PHD327714 PQY327714:PQZ327714 QAU327714:QAV327714 QKQ327714:QKR327714 QUM327714:QUN327714 REI327714:REJ327714 ROE327714:ROF327714 RYA327714:RYB327714 SHW327714:SHX327714 SRS327714:SRT327714 TBO327714:TBP327714 TLK327714:TLL327714 TVG327714:TVH327714 UFC327714:UFD327714 UOY327714:UOZ327714 UYU327714:UYV327714 VIQ327714:VIR327714 VSM327714:VSN327714 WCI327714:WCJ327714 WME327714:WMF327714 WWA327714:WWB327714 S393250:T393250 JO393250:JP393250 TK393250:TL393250 ADG393250:ADH393250 ANC393250:AND393250 AWY393250:AWZ393250 BGU393250:BGV393250 BQQ393250:BQR393250 CAM393250:CAN393250 CKI393250:CKJ393250 CUE393250:CUF393250 DEA393250:DEB393250 DNW393250:DNX393250 DXS393250:DXT393250 EHO393250:EHP393250 ERK393250:ERL393250 FBG393250:FBH393250 FLC393250:FLD393250 FUY393250:FUZ393250 GEU393250:GEV393250 GOQ393250:GOR393250 GYM393250:GYN393250 HII393250:HIJ393250 HSE393250:HSF393250 ICA393250:ICB393250 ILW393250:ILX393250 IVS393250:IVT393250 JFO393250:JFP393250 JPK393250:JPL393250 JZG393250:JZH393250 KJC393250:KJD393250 KSY393250:KSZ393250 LCU393250:LCV393250 LMQ393250:LMR393250 LWM393250:LWN393250 MGI393250:MGJ393250 MQE393250:MQF393250 NAA393250:NAB393250 NJW393250:NJX393250 NTS393250:NTT393250 ODO393250:ODP393250 ONK393250:ONL393250 OXG393250:OXH393250 PHC393250:PHD393250 PQY393250:PQZ393250 QAU393250:QAV393250 QKQ393250:QKR393250 QUM393250:QUN393250 REI393250:REJ393250 ROE393250:ROF393250 RYA393250:RYB393250 SHW393250:SHX393250 SRS393250:SRT393250 TBO393250:TBP393250 TLK393250:TLL393250 TVG393250:TVH393250 UFC393250:UFD393250 UOY393250:UOZ393250 UYU393250:UYV393250 VIQ393250:VIR393250 VSM393250:VSN393250 WCI393250:WCJ393250 WME393250:WMF393250 WWA393250:WWB393250 S458786:T458786 JO458786:JP458786 TK458786:TL458786 ADG458786:ADH458786 ANC458786:AND458786 AWY458786:AWZ458786 BGU458786:BGV458786 BQQ458786:BQR458786 CAM458786:CAN458786 CKI458786:CKJ458786 CUE458786:CUF458786 DEA458786:DEB458786 DNW458786:DNX458786 DXS458786:DXT458786 EHO458786:EHP458786 ERK458786:ERL458786 FBG458786:FBH458786 FLC458786:FLD458786 FUY458786:FUZ458786 GEU458786:GEV458786 GOQ458786:GOR458786 GYM458786:GYN458786 HII458786:HIJ458786 HSE458786:HSF458786 ICA458786:ICB458786 ILW458786:ILX458786 IVS458786:IVT458786 JFO458786:JFP458786 JPK458786:JPL458786 JZG458786:JZH458786 KJC458786:KJD458786 KSY458786:KSZ458786 LCU458786:LCV458786 LMQ458786:LMR458786 LWM458786:LWN458786 MGI458786:MGJ458786 MQE458786:MQF458786 NAA458786:NAB458786 NJW458786:NJX458786 NTS458786:NTT458786 ODO458786:ODP458786 ONK458786:ONL458786 OXG458786:OXH458786 PHC458786:PHD458786 PQY458786:PQZ458786 QAU458786:QAV458786 QKQ458786:QKR458786 QUM458786:QUN458786 REI458786:REJ458786 ROE458786:ROF458786 RYA458786:RYB458786 SHW458786:SHX458786 SRS458786:SRT458786 TBO458786:TBP458786 TLK458786:TLL458786 TVG458786:TVH458786 UFC458786:UFD458786 UOY458786:UOZ458786 UYU458786:UYV458786 VIQ458786:VIR458786 VSM458786:VSN458786 WCI458786:WCJ458786 WME458786:WMF458786 WWA458786:WWB458786 S524322:T524322 JO524322:JP524322 TK524322:TL524322 ADG524322:ADH524322 ANC524322:AND524322 AWY524322:AWZ524322 BGU524322:BGV524322 BQQ524322:BQR524322 CAM524322:CAN524322 CKI524322:CKJ524322 CUE524322:CUF524322 DEA524322:DEB524322 DNW524322:DNX524322 DXS524322:DXT524322 EHO524322:EHP524322 ERK524322:ERL524322 FBG524322:FBH524322 FLC524322:FLD524322 FUY524322:FUZ524322 GEU524322:GEV524322 GOQ524322:GOR524322 GYM524322:GYN524322 HII524322:HIJ524322 HSE524322:HSF524322 ICA524322:ICB524322 ILW524322:ILX524322 IVS524322:IVT524322 JFO524322:JFP524322 JPK524322:JPL524322 JZG524322:JZH524322 KJC524322:KJD524322 KSY524322:KSZ524322 LCU524322:LCV524322 LMQ524322:LMR524322 LWM524322:LWN524322 MGI524322:MGJ524322 MQE524322:MQF524322 NAA524322:NAB524322 NJW524322:NJX524322 NTS524322:NTT524322 ODO524322:ODP524322 ONK524322:ONL524322 OXG524322:OXH524322 PHC524322:PHD524322 PQY524322:PQZ524322 QAU524322:QAV524322 QKQ524322:QKR524322 QUM524322:QUN524322 REI524322:REJ524322 ROE524322:ROF524322 RYA524322:RYB524322 SHW524322:SHX524322 SRS524322:SRT524322 TBO524322:TBP524322 TLK524322:TLL524322 TVG524322:TVH524322 UFC524322:UFD524322 UOY524322:UOZ524322 UYU524322:UYV524322 VIQ524322:VIR524322 VSM524322:VSN524322 WCI524322:WCJ524322 WME524322:WMF524322 WWA524322:WWB524322 S589858:T589858 JO589858:JP589858 TK589858:TL589858 ADG589858:ADH589858 ANC589858:AND589858 AWY589858:AWZ589858 BGU589858:BGV589858 BQQ589858:BQR589858 CAM589858:CAN589858 CKI589858:CKJ589858 CUE589858:CUF589858 DEA589858:DEB589858 DNW589858:DNX589858 DXS589858:DXT589858 EHO589858:EHP589858 ERK589858:ERL589858 FBG589858:FBH589858 FLC589858:FLD589858 FUY589858:FUZ589858 GEU589858:GEV589858 GOQ589858:GOR589858 GYM589858:GYN589858 HII589858:HIJ589858 HSE589858:HSF589858 ICA589858:ICB589858 ILW589858:ILX589858 IVS589858:IVT589858 JFO589858:JFP589858 JPK589858:JPL589858 JZG589858:JZH589858 KJC589858:KJD589858 KSY589858:KSZ589858 LCU589858:LCV589858 LMQ589858:LMR589858 LWM589858:LWN589858 MGI589858:MGJ589858 MQE589858:MQF589858 NAA589858:NAB589858 NJW589858:NJX589858 NTS589858:NTT589858 ODO589858:ODP589858 ONK589858:ONL589858 OXG589858:OXH589858 PHC589858:PHD589858 PQY589858:PQZ589858 QAU589858:QAV589858 QKQ589858:QKR589858 QUM589858:QUN589858 REI589858:REJ589858 ROE589858:ROF589858 RYA589858:RYB589858 SHW589858:SHX589858 SRS589858:SRT589858 TBO589858:TBP589858 TLK589858:TLL589858 TVG589858:TVH589858 UFC589858:UFD589858 UOY589858:UOZ589858 UYU589858:UYV589858 VIQ589858:VIR589858 VSM589858:VSN589858 WCI589858:WCJ589858 WME589858:WMF589858 WWA589858:WWB589858 S655394:T655394 JO655394:JP655394 TK655394:TL655394 ADG655394:ADH655394 ANC655394:AND655394 AWY655394:AWZ655394 BGU655394:BGV655394 BQQ655394:BQR655394 CAM655394:CAN655394 CKI655394:CKJ655394 CUE655394:CUF655394 DEA655394:DEB655394 DNW655394:DNX655394 DXS655394:DXT655394 EHO655394:EHP655394 ERK655394:ERL655394 FBG655394:FBH655394 FLC655394:FLD655394 FUY655394:FUZ655394 GEU655394:GEV655394 GOQ655394:GOR655394 GYM655394:GYN655394 HII655394:HIJ655394 HSE655394:HSF655394 ICA655394:ICB655394 ILW655394:ILX655394 IVS655394:IVT655394 JFO655394:JFP655394 JPK655394:JPL655394 JZG655394:JZH655394 KJC655394:KJD655394 KSY655394:KSZ655394 LCU655394:LCV655394 LMQ655394:LMR655394 LWM655394:LWN655394 MGI655394:MGJ655394 MQE655394:MQF655394 NAA655394:NAB655394 NJW655394:NJX655394 NTS655394:NTT655394 ODO655394:ODP655394 ONK655394:ONL655394 OXG655394:OXH655394 PHC655394:PHD655394 PQY655394:PQZ655394 QAU655394:QAV655394 QKQ655394:QKR655394 QUM655394:QUN655394 REI655394:REJ655394 ROE655394:ROF655394 RYA655394:RYB655394 SHW655394:SHX655394 SRS655394:SRT655394 TBO655394:TBP655394 TLK655394:TLL655394 TVG655394:TVH655394 UFC655394:UFD655394 UOY655394:UOZ655394 UYU655394:UYV655394 VIQ655394:VIR655394 VSM655394:VSN655394 WCI655394:WCJ655394 WME655394:WMF655394 WWA655394:WWB655394 S720930:T720930 JO720930:JP720930 TK720930:TL720930 ADG720930:ADH720930 ANC720930:AND720930 AWY720930:AWZ720930 BGU720930:BGV720930 BQQ720930:BQR720930 CAM720930:CAN720930 CKI720930:CKJ720930 CUE720930:CUF720930 DEA720930:DEB720930 DNW720930:DNX720930 DXS720930:DXT720930 EHO720930:EHP720930 ERK720930:ERL720930 FBG720930:FBH720930 FLC720930:FLD720930 FUY720930:FUZ720930 GEU720930:GEV720930 GOQ720930:GOR720930 GYM720930:GYN720930 HII720930:HIJ720930 HSE720930:HSF720930 ICA720930:ICB720930 ILW720930:ILX720930 IVS720930:IVT720930 JFO720930:JFP720930 JPK720930:JPL720930 JZG720930:JZH720930 KJC720930:KJD720930 KSY720930:KSZ720930 LCU720930:LCV720930 LMQ720930:LMR720930 LWM720930:LWN720930 MGI720930:MGJ720930 MQE720930:MQF720930 NAA720930:NAB720930 NJW720930:NJX720930 NTS720930:NTT720930 ODO720930:ODP720930 ONK720930:ONL720930 OXG720930:OXH720930 PHC720930:PHD720930 PQY720930:PQZ720930 QAU720930:QAV720930 QKQ720930:QKR720930 QUM720930:QUN720930 REI720930:REJ720930 ROE720930:ROF720930 RYA720930:RYB720930 SHW720930:SHX720930 SRS720930:SRT720930 TBO720930:TBP720930 TLK720930:TLL720930 TVG720930:TVH720930 UFC720930:UFD720930 UOY720930:UOZ720930 UYU720930:UYV720930 VIQ720930:VIR720930 VSM720930:VSN720930 WCI720930:WCJ720930 WME720930:WMF720930 WWA720930:WWB720930 S786466:T786466 JO786466:JP786466 TK786466:TL786466 ADG786466:ADH786466 ANC786466:AND786466 AWY786466:AWZ786466 BGU786466:BGV786466 BQQ786466:BQR786466 CAM786466:CAN786466 CKI786466:CKJ786466 CUE786466:CUF786466 DEA786466:DEB786466 DNW786466:DNX786466 DXS786466:DXT786466 EHO786466:EHP786466 ERK786466:ERL786466 FBG786466:FBH786466 FLC786466:FLD786466 FUY786466:FUZ786466 GEU786466:GEV786466 GOQ786466:GOR786466 GYM786466:GYN786466 HII786466:HIJ786466 HSE786466:HSF786466 ICA786466:ICB786466 ILW786466:ILX786466 IVS786466:IVT786466 JFO786466:JFP786466 JPK786466:JPL786466 JZG786466:JZH786466 KJC786466:KJD786466 KSY786466:KSZ786466 LCU786466:LCV786466 LMQ786466:LMR786466 LWM786466:LWN786466 MGI786466:MGJ786466 MQE786466:MQF786466 NAA786466:NAB786466 NJW786466:NJX786466 NTS786466:NTT786466 ODO786466:ODP786466 ONK786466:ONL786466 OXG786466:OXH786466 PHC786466:PHD786466 PQY786466:PQZ786466 QAU786466:QAV786466 QKQ786466:QKR786466 QUM786466:QUN786466 REI786466:REJ786466 ROE786466:ROF786466 RYA786466:RYB786466 SHW786466:SHX786466 SRS786466:SRT786466 TBO786466:TBP786466 TLK786466:TLL786466 TVG786466:TVH786466 UFC786466:UFD786466 UOY786466:UOZ786466 UYU786466:UYV786466 VIQ786466:VIR786466 VSM786466:VSN786466 WCI786466:WCJ786466 WME786466:WMF786466 WWA786466:WWB786466 S852002:T852002 JO852002:JP852002 TK852002:TL852002 ADG852002:ADH852002 ANC852002:AND852002 AWY852002:AWZ852002 BGU852002:BGV852002 BQQ852002:BQR852002 CAM852002:CAN852002 CKI852002:CKJ852002 CUE852002:CUF852002 DEA852002:DEB852002 DNW852002:DNX852002 DXS852002:DXT852002 EHO852002:EHP852002 ERK852002:ERL852002 FBG852002:FBH852002 FLC852002:FLD852002 FUY852002:FUZ852002 GEU852002:GEV852002 GOQ852002:GOR852002 GYM852002:GYN852002 HII852002:HIJ852002 HSE852002:HSF852002 ICA852002:ICB852002 ILW852002:ILX852002 IVS852002:IVT852002 JFO852002:JFP852002 JPK852002:JPL852002 JZG852002:JZH852002 KJC852002:KJD852002 KSY852002:KSZ852002 LCU852002:LCV852002 LMQ852002:LMR852002 LWM852002:LWN852002 MGI852002:MGJ852002 MQE852002:MQF852002 NAA852002:NAB852002 NJW852002:NJX852002 NTS852002:NTT852002 ODO852002:ODP852002 ONK852002:ONL852002 OXG852002:OXH852002 PHC852002:PHD852002 PQY852002:PQZ852002 QAU852002:QAV852002 QKQ852002:QKR852002 QUM852002:QUN852002 REI852002:REJ852002 ROE852002:ROF852002 RYA852002:RYB852002 SHW852002:SHX852002 SRS852002:SRT852002 TBO852002:TBP852002 TLK852002:TLL852002 TVG852002:TVH852002 UFC852002:UFD852002 UOY852002:UOZ852002 UYU852002:UYV852002 VIQ852002:VIR852002 VSM852002:VSN852002 WCI852002:WCJ852002 WME852002:WMF852002 WWA852002:WWB852002 S917538:T917538 JO917538:JP917538 TK917538:TL917538 ADG917538:ADH917538 ANC917538:AND917538 AWY917538:AWZ917538 BGU917538:BGV917538 BQQ917538:BQR917538 CAM917538:CAN917538 CKI917538:CKJ917538 CUE917538:CUF917538 DEA917538:DEB917538 DNW917538:DNX917538 DXS917538:DXT917538 EHO917538:EHP917538 ERK917538:ERL917538 FBG917538:FBH917538 FLC917538:FLD917538 FUY917538:FUZ917538 GEU917538:GEV917538 GOQ917538:GOR917538 GYM917538:GYN917538 HII917538:HIJ917538 HSE917538:HSF917538 ICA917538:ICB917538 ILW917538:ILX917538 IVS917538:IVT917538 JFO917538:JFP917538 JPK917538:JPL917538 JZG917538:JZH917538 KJC917538:KJD917538 KSY917538:KSZ917538 LCU917538:LCV917538 LMQ917538:LMR917538 LWM917538:LWN917538 MGI917538:MGJ917538 MQE917538:MQF917538 NAA917538:NAB917538 NJW917538:NJX917538 NTS917538:NTT917538 ODO917538:ODP917538 ONK917538:ONL917538 OXG917538:OXH917538 PHC917538:PHD917538 PQY917538:PQZ917538 QAU917538:QAV917538 QKQ917538:QKR917538 QUM917538:QUN917538 REI917538:REJ917538 ROE917538:ROF917538 RYA917538:RYB917538 SHW917538:SHX917538 SRS917538:SRT917538 TBO917538:TBP917538 TLK917538:TLL917538 TVG917538:TVH917538 UFC917538:UFD917538 UOY917538:UOZ917538 UYU917538:UYV917538 VIQ917538:VIR917538 VSM917538:VSN917538 WCI917538:WCJ917538 WME917538:WMF917538 WWA917538:WWB917538 S983074:T983074 JO983074:JP983074 TK983074:TL983074 ADG983074:ADH983074 ANC983074:AND983074 AWY983074:AWZ983074 BGU983074:BGV983074 BQQ983074:BQR983074 CAM983074:CAN983074 CKI983074:CKJ983074 CUE983074:CUF983074 DEA983074:DEB983074 DNW983074:DNX983074 DXS983074:DXT983074 EHO983074:EHP983074 ERK983074:ERL983074 FBG983074:FBH983074 FLC983074:FLD983074 FUY983074:FUZ983074 GEU983074:GEV983074 GOQ983074:GOR983074 GYM983074:GYN983074 HII983074:HIJ983074 HSE983074:HSF983074 ICA983074:ICB983074 ILW983074:ILX983074 IVS983074:IVT983074 JFO983074:JFP983074 JPK983074:JPL983074 JZG983074:JZH983074 KJC983074:KJD983074 KSY983074:KSZ983074 LCU983074:LCV983074 LMQ983074:LMR983074 LWM983074:LWN983074 MGI983074:MGJ983074 MQE983074:MQF983074 NAA983074:NAB983074 NJW983074:NJX983074 NTS983074:NTT983074 ODO983074:ODP983074 ONK983074:ONL983074 OXG983074:OXH983074 PHC983074:PHD983074 PQY983074:PQZ983074 QAU983074:QAV983074 QKQ983074:QKR983074 QUM983074:QUN983074 REI983074:REJ983074 ROE983074:ROF983074 RYA983074:RYB983074 SHW983074:SHX983074 SRS983074:SRT983074 TBO983074:TBP983074 TLK983074:TLL983074 TVG983074:TVH983074 UFC983074:UFD983074 UOY983074:UOZ983074 UYU983074:UYV983074 VIQ983074:VIR983074 VSM983074:VSN983074 WCI983074:WCJ983074 WME983074:WMF983074 WWA983074:WWB983074 WWA35:WWB35 WME35:WMF35 WCI35:WCJ35 VSM35:VSN35 VIQ35:VIR35 UYU35:UYV35 UOY35:UOZ35 UFC35:UFD35 TVG35:TVH35 TLK35:TLL35 TBO35:TBP35 SRS35:SRT35 SHW35:SHX35 RYA35:RYB35 ROE35:ROF35 REI35:REJ35 QUM35:QUN35 QKQ35:QKR35 QAU35:QAV35 PQY35:PQZ35 PHC35:PHD35 OXG35:OXH35 ONK35:ONL35 ODO35:ODP35 NTS35:NTT35 NJW35:NJX35 NAA35:NAB35 MQE35:MQF35 MGI35:MGJ35 LWM35:LWN35 LMQ35:LMR35 LCU35:LCV35 KSY35:KSZ35 KJC35:KJD35 JZG35:JZH35 JPK35:JPL35 JFO35:JFP35 IVS35:IVT35 ILW35:ILX35 ICA35:ICB35 HSE35:HSF35 HII35:HIJ35 GYM35:GYN35 GOQ35:GOR35 GEU35:GEV35 FUY35:FUZ35 FLC35:FLD35 FBG35:FBH35 ERK35:ERL35 EHO35:EHP35 DXS35:DXT35 DNW35:DNX35 DEA35:DEB35 CUE35:CUF35 CKI35:CKJ35 CAM35:CAN35 BQQ35:BQR35 BGU35:BGV35 AWY35:AWZ35 ANC35:AND35 ADG35:ADH35 TK35:TL35 JO35:JP35 S35:T35">
      <formula1>$Z$37:$Z$39</formula1>
    </dataValidation>
    <dataValidation type="list" allowBlank="1" sqref="Q65567:T65567 JM65567:JP65567 TI65567:TL65567 ADE65567:ADH65567 ANA65567:AND65567 AWW65567:AWZ65567 BGS65567:BGV65567 BQO65567:BQR65567 CAK65567:CAN65567 CKG65567:CKJ65567 CUC65567:CUF65567 DDY65567:DEB65567 DNU65567:DNX65567 DXQ65567:DXT65567 EHM65567:EHP65567 ERI65567:ERL65567 FBE65567:FBH65567 FLA65567:FLD65567 FUW65567:FUZ65567 GES65567:GEV65567 GOO65567:GOR65567 GYK65567:GYN65567 HIG65567:HIJ65567 HSC65567:HSF65567 IBY65567:ICB65567 ILU65567:ILX65567 IVQ65567:IVT65567 JFM65567:JFP65567 JPI65567:JPL65567 JZE65567:JZH65567 KJA65567:KJD65567 KSW65567:KSZ65567 LCS65567:LCV65567 LMO65567:LMR65567 LWK65567:LWN65567 MGG65567:MGJ65567 MQC65567:MQF65567 MZY65567:NAB65567 NJU65567:NJX65567 NTQ65567:NTT65567 ODM65567:ODP65567 ONI65567:ONL65567 OXE65567:OXH65567 PHA65567:PHD65567 PQW65567:PQZ65567 QAS65567:QAV65567 QKO65567:QKR65567 QUK65567:QUN65567 REG65567:REJ65567 ROC65567:ROF65567 RXY65567:RYB65567 SHU65567:SHX65567 SRQ65567:SRT65567 TBM65567:TBP65567 TLI65567:TLL65567 TVE65567:TVH65567 UFA65567:UFD65567 UOW65567:UOZ65567 UYS65567:UYV65567 VIO65567:VIR65567 VSK65567:VSN65567 WCG65567:WCJ65567 WMC65567:WMF65567 WVY65567:WWB65567 Q131103:T131103 JM131103:JP131103 TI131103:TL131103 ADE131103:ADH131103 ANA131103:AND131103 AWW131103:AWZ131103 BGS131103:BGV131103 BQO131103:BQR131103 CAK131103:CAN131103 CKG131103:CKJ131103 CUC131103:CUF131103 DDY131103:DEB131103 DNU131103:DNX131103 DXQ131103:DXT131103 EHM131103:EHP131103 ERI131103:ERL131103 FBE131103:FBH131103 FLA131103:FLD131103 FUW131103:FUZ131103 GES131103:GEV131103 GOO131103:GOR131103 GYK131103:GYN131103 HIG131103:HIJ131103 HSC131103:HSF131103 IBY131103:ICB131103 ILU131103:ILX131103 IVQ131103:IVT131103 JFM131103:JFP131103 JPI131103:JPL131103 JZE131103:JZH131103 KJA131103:KJD131103 KSW131103:KSZ131103 LCS131103:LCV131103 LMO131103:LMR131103 LWK131103:LWN131103 MGG131103:MGJ131103 MQC131103:MQF131103 MZY131103:NAB131103 NJU131103:NJX131103 NTQ131103:NTT131103 ODM131103:ODP131103 ONI131103:ONL131103 OXE131103:OXH131103 PHA131103:PHD131103 PQW131103:PQZ131103 QAS131103:QAV131103 QKO131103:QKR131103 QUK131103:QUN131103 REG131103:REJ131103 ROC131103:ROF131103 RXY131103:RYB131103 SHU131103:SHX131103 SRQ131103:SRT131103 TBM131103:TBP131103 TLI131103:TLL131103 TVE131103:TVH131103 UFA131103:UFD131103 UOW131103:UOZ131103 UYS131103:UYV131103 VIO131103:VIR131103 VSK131103:VSN131103 WCG131103:WCJ131103 WMC131103:WMF131103 WVY131103:WWB131103 Q196639:T196639 JM196639:JP196639 TI196639:TL196639 ADE196639:ADH196639 ANA196639:AND196639 AWW196639:AWZ196639 BGS196639:BGV196639 BQO196639:BQR196639 CAK196639:CAN196639 CKG196639:CKJ196639 CUC196639:CUF196639 DDY196639:DEB196639 DNU196639:DNX196639 DXQ196639:DXT196639 EHM196639:EHP196639 ERI196639:ERL196639 FBE196639:FBH196639 FLA196639:FLD196639 FUW196639:FUZ196639 GES196639:GEV196639 GOO196639:GOR196639 GYK196639:GYN196639 HIG196639:HIJ196639 HSC196639:HSF196639 IBY196639:ICB196639 ILU196639:ILX196639 IVQ196639:IVT196639 JFM196639:JFP196639 JPI196639:JPL196639 JZE196639:JZH196639 KJA196639:KJD196639 KSW196639:KSZ196639 LCS196639:LCV196639 LMO196639:LMR196639 LWK196639:LWN196639 MGG196639:MGJ196639 MQC196639:MQF196639 MZY196639:NAB196639 NJU196639:NJX196639 NTQ196639:NTT196639 ODM196639:ODP196639 ONI196639:ONL196639 OXE196639:OXH196639 PHA196639:PHD196639 PQW196639:PQZ196639 QAS196639:QAV196639 QKO196639:QKR196639 QUK196639:QUN196639 REG196639:REJ196639 ROC196639:ROF196639 RXY196639:RYB196639 SHU196639:SHX196639 SRQ196639:SRT196639 TBM196639:TBP196639 TLI196639:TLL196639 TVE196639:TVH196639 UFA196639:UFD196639 UOW196639:UOZ196639 UYS196639:UYV196639 VIO196639:VIR196639 VSK196639:VSN196639 WCG196639:WCJ196639 WMC196639:WMF196639 WVY196639:WWB196639 Q262175:T262175 JM262175:JP262175 TI262175:TL262175 ADE262175:ADH262175 ANA262175:AND262175 AWW262175:AWZ262175 BGS262175:BGV262175 BQO262175:BQR262175 CAK262175:CAN262175 CKG262175:CKJ262175 CUC262175:CUF262175 DDY262175:DEB262175 DNU262175:DNX262175 DXQ262175:DXT262175 EHM262175:EHP262175 ERI262175:ERL262175 FBE262175:FBH262175 FLA262175:FLD262175 FUW262175:FUZ262175 GES262175:GEV262175 GOO262175:GOR262175 GYK262175:GYN262175 HIG262175:HIJ262175 HSC262175:HSF262175 IBY262175:ICB262175 ILU262175:ILX262175 IVQ262175:IVT262175 JFM262175:JFP262175 JPI262175:JPL262175 JZE262175:JZH262175 KJA262175:KJD262175 KSW262175:KSZ262175 LCS262175:LCV262175 LMO262175:LMR262175 LWK262175:LWN262175 MGG262175:MGJ262175 MQC262175:MQF262175 MZY262175:NAB262175 NJU262175:NJX262175 NTQ262175:NTT262175 ODM262175:ODP262175 ONI262175:ONL262175 OXE262175:OXH262175 PHA262175:PHD262175 PQW262175:PQZ262175 QAS262175:QAV262175 QKO262175:QKR262175 QUK262175:QUN262175 REG262175:REJ262175 ROC262175:ROF262175 RXY262175:RYB262175 SHU262175:SHX262175 SRQ262175:SRT262175 TBM262175:TBP262175 TLI262175:TLL262175 TVE262175:TVH262175 UFA262175:UFD262175 UOW262175:UOZ262175 UYS262175:UYV262175 VIO262175:VIR262175 VSK262175:VSN262175 WCG262175:WCJ262175 WMC262175:WMF262175 WVY262175:WWB262175 Q327711:T327711 JM327711:JP327711 TI327711:TL327711 ADE327711:ADH327711 ANA327711:AND327711 AWW327711:AWZ327711 BGS327711:BGV327711 BQO327711:BQR327711 CAK327711:CAN327711 CKG327711:CKJ327711 CUC327711:CUF327711 DDY327711:DEB327711 DNU327711:DNX327711 DXQ327711:DXT327711 EHM327711:EHP327711 ERI327711:ERL327711 FBE327711:FBH327711 FLA327711:FLD327711 FUW327711:FUZ327711 GES327711:GEV327711 GOO327711:GOR327711 GYK327711:GYN327711 HIG327711:HIJ327711 HSC327711:HSF327711 IBY327711:ICB327711 ILU327711:ILX327711 IVQ327711:IVT327711 JFM327711:JFP327711 JPI327711:JPL327711 JZE327711:JZH327711 KJA327711:KJD327711 KSW327711:KSZ327711 LCS327711:LCV327711 LMO327711:LMR327711 LWK327711:LWN327711 MGG327711:MGJ327711 MQC327711:MQF327711 MZY327711:NAB327711 NJU327711:NJX327711 NTQ327711:NTT327711 ODM327711:ODP327711 ONI327711:ONL327711 OXE327711:OXH327711 PHA327711:PHD327711 PQW327711:PQZ327711 QAS327711:QAV327711 QKO327711:QKR327711 QUK327711:QUN327711 REG327711:REJ327711 ROC327711:ROF327711 RXY327711:RYB327711 SHU327711:SHX327711 SRQ327711:SRT327711 TBM327711:TBP327711 TLI327711:TLL327711 TVE327711:TVH327711 UFA327711:UFD327711 UOW327711:UOZ327711 UYS327711:UYV327711 VIO327711:VIR327711 VSK327711:VSN327711 WCG327711:WCJ327711 WMC327711:WMF327711 WVY327711:WWB327711 Q393247:T393247 JM393247:JP393247 TI393247:TL393247 ADE393247:ADH393247 ANA393247:AND393247 AWW393247:AWZ393247 BGS393247:BGV393247 BQO393247:BQR393247 CAK393247:CAN393247 CKG393247:CKJ393247 CUC393247:CUF393247 DDY393247:DEB393247 DNU393247:DNX393247 DXQ393247:DXT393247 EHM393247:EHP393247 ERI393247:ERL393247 FBE393247:FBH393247 FLA393247:FLD393247 FUW393247:FUZ393247 GES393247:GEV393247 GOO393247:GOR393247 GYK393247:GYN393247 HIG393247:HIJ393247 HSC393247:HSF393247 IBY393247:ICB393247 ILU393247:ILX393247 IVQ393247:IVT393247 JFM393247:JFP393247 JPI393247:JPL393247 JZE393247:JZH393247 KJA393247:KJD393247 KSW393247:KSZ393247 LCS393247:LCV393247 LMO393247:LMR393247 LWK393247:LWN393247 MGG393247:MGJ393247 MQC393247:MQF393247 MZY393247:NAB393247 NJU393247:NJX393247 NTQ393247:NTT393247 ODM393247:ODP393247 ONI393247:ONL393247 OXE393247:OXH393247 PHA393247:PHD393247 PQW393247:PQZ393247 QAS393247:QAV393247 QKO393247:QKR393247 QUK393247:QUN393247 REG393247:REJ393247 ROC393247:ROF393247 RXY393247:RYB393247 SHU393247:SHX393247 SRQ393247:SRT393247 TBM393247:TBP393247 TLI393247:TLL393247 TVE393247:TVH393247 UFA393247:UFD393247 UOW393247:UOZ393247 UYS393247:UYV393247 VIO393247:VIR393247 VSK393247:VSN393247 WCG393247:WCJ393247 WMC393247:WMF393247 WVY393247:WWB393247 Q458783:T458783 JM458783:JP458783 TI458783:TL458783 ADE458783:ADH458783 ANA458783:AND458783 AWW458783:AWZ458783 BGS458783:BGV458783 BQO458783:BQR458783 CAK458783:CAN458783 CKG458783:CKJ458783 CUC458783:CUF458783 DDY458783:DEB458783 DNU458783:DNX458783 DXQ458783:DXT458783 EHM458783:EHP458783 ERI458783:ERL458783 FBE458783:FBH458783 FLA458783:FLD458783 FUW458783:FUZ458783 GES458783:GEV458783 GOO458783:GOR458783 GYK458783:GYN458783 HIG458783:HIJ458783 HSC458783:HSF458783 IBY458783:ICB458783 ILU458783:ILX458783 IVQ458783:IVT458783 JFM458783:JFP458783 JPI458783:JPL458783 JZE458783:JZH458783 KJA458783:KJD458783 KSW458783:KSZ458783 LCS458783:LCV458783 LMO458783:LMR458783 LWK458783:LWN458783 MGG458783:MGJ458783 MQC458783:MQF458783 MZY458783:NAB458783 NJU458783:NJX458783 NTQ458783:NTT458783 ODM458783:ODP458783 ONI458783:ONL458783 OXE458783:OXH458783 PHA458783:PHD458783 PQW458783:PQZ458783 QAS458783:QAV458783 QKO458783:QKR458783 QUK458783:QUN458783 REG458783:REJ458783 ROC458783:ROF458783 RXY458783:RYB458783 SHU458783:SHX458783 SRQ458783:SRT458783 TBM458783:TBP458783 TLI458783:TLL458783 TVE458783:TVH458783 UFA458783:UFD458783 UOW458783:UOZ458783 UYS458783:UYV458783 VIO458783:VIR458783 VSK458783:VSN458783 WCG458783:WCJ458783 WMC458783:WMF458783 WVY458783:WWB458783 Q524319:T524319 JM524319:JP524319 TI524319:TL524319 ADE524319:ADH524319 ANA524319:AND524319 AWW524319:AWZ524319 BGS524319:BGV524319 BQO524319:BQR524319 CAK524319:CAN524319 CKG524319:CKJ524319 CUC524319:CUF524319 DDY524319:DEB524319 DNU524319:DNX524319 DXQ524319:DXT524319 EHM524319:EHP524319 ERI524319:ERL524319 FBE524319:FBH524319 FLA524319:FLD524319 FUW524319:FUZ524319 GES524319:GEV524319 GOO524319:GOR524319 GYK524319:GYN524319 HIG524319:HIJ524319 HSC524319:HSF524319 IBY524319:ICB524319 ILU524319:ILX524319 IVQ524319:IVT524319 JFM524319:JFP524319 JPI524319:JPL524319 JZE524319:JZH524319 KJA524319:KJD524319 KSW524319:KSZ524319 LCS524319:LCV524319 LMO524319:LMR524319 LWK524319:LWN524319 MGG524319:MGJ524319 MQC524319:MQF524319 MZY524319:NAB524319 NJU524319:NJX524319 NTQ524319:NTT524319 ODM524319:ODP524319 ONI524319:ONL524319 OXE524319:OXH524319 PHA524319:PHD524319 PQW524319:PQZ524319 QAS524319:QAV524319 QKO524319:QKR524319 QUK524319:QUN524319 REG524319:REJ524319 ROC524319:ROF524319 RXY524319:RYB524319 SHU524319:SHX524319 SRQ524319:SRT524319 TBM524319:TBP524319 TLI524319:TLL524319 TVE524319:TVH524319 UFA524319:UFD524319 UOW524319:UOZ524319 UYS524319:UYV524319 VIO524319:VIR524319 VSK524319:VSN524319 WCG524319:WCJ524319 WMC524319:WMF524319 WVY524319:WWB524319 Q589855:T589855 JM589855:JP589855 TI589855:TL589855 ADE589855:ADH589855 ANA589855:AND589855 AWW589855:AWZ589855 BGS589855:BGV589855 BQO589855:BQR589855 CAK589855:CAN589855 CKG589855:CKJ589855 CUC589855:CUF589855 DDY589855:DEB589855 DNU589855:DNX589855 DXQ589855:DXT589855 EHM589855:EHP589855 ERI589855:ERL589855 FBE589855:FBH589855 FLA589855:FLD589855 FUW589855:FUZ589855 GES589855:GEV589855 GOO589855:GOR589855 GYK589855:GYN589855 HIG589855:HIJ589855 HSC589855:HSF589855 IBY589855:ICB589855 ILU589855:ILX589855 IVQ589855:IVT589855 JFM589855:JFP589855 JPI589855:JPL589855 JZE589855:JZH589855 KJA589855:KJD589855 KSW589855:KSZ589855 LCS589855:LCV589855 LMO589855:LMR589855 LWK589855:LWN589855 MGG589855:MGJ589855 MQC589855:MQF589855 MZY589855:NAB589855 NJU589855:NJX589855 NTQ589855:NTT589855 ODM589855:ODP589855 ONI589855:ONL589855 OXE589855:OXH589855 PHA589855:PHD589855 PQW589855:PQZ589855 QAS589855:QAV589855 QKO589855:QKR589855 QUK589855:QUN589855 REG589855:REJ589855 ROC589855:ROF589855 RXY589855:RYB589855 SHU589855:SHX589855 SRQ589855:SRT589855 TBM589855:TBP589855 TLI589855:TLL589855 TVE589855:TVH589855 UFA589855:UFD589855 UOW589855:UOZ589855 UYS589855:UYV589855 VIO589855:VIR589855 VSK589855:VSN589855 WCG589855:WCJ589855 WMC589855:WMF589855 WVY589855:WWB589855 Q655391:T655391 JM655391:JP655391 TI655391:TL655391 ADE655391:ADH655391 ANA655391:AND655391 AWW655391:AWZ655391 BGS655391:BGV655391 BQO655391:BQR655391 CAK655391:CAN655391 CKG655391:CKJ655391 CUC655391:CUF655391 DDY655391:DEB655391 DNU655391:DNX655391 DXQ655391:DXT655391 EHM655391:EHP655391 ERI655391:ERL655391 FBE655391:FBH655391 FLA655391:FLD655391 FUW655391:FUZ655391 GES655391:GEV655391 GOO655391:GOR655391 GYK655391:GYN655391 HIG655391:HIJ655391 HSC655391:HSF655391 IBY655391:ICB655391 ILU655391:ILX655391 IVQ655391:IVT655391 JFM655391:JFP655391 JPI655391:JPL655391 JZE655391:JZH655391 KJA655391:KJD655391 KSW655391:KSZ655391 LCS655391:LCV655391 LMO655391:LMR655391 LWK655391:LWN655391 MGG655391:MGJ655391 MQC655391:MQF655391 MZY655391:NAB655391 NJU655391:NJX655391 NTQ655391:NTT655391 ODM655391:ODP655391 ONI655391:ONL655391 OXE655391:OXH655391 PHA655391:PHD655391 PQW655391:PQZ655391 QAS655391:QAV655391 QKO655391:QKR655391 QUK655391:QUN655391 REG655391:REJ655391 ROC655391:ROF655391 RXY655391:RYB655391 SHU655391:SHX655391 SRQ655391:SRT655391 TBM655391:TBP655391 TLI655391:TLL655391 TVE655391:TVH655391 UFA655391:UFD655391 UOW655391:UOZ655391 UYS655391:UYV655391 VIO655391:VIR655391 VSK655391:VSN655391 WCG655391:WCJ655391 WMC655391:WMF655391 WVY655391:WWB655391 Q720927:T720927 JM720927:JP720927 TI720927:TL720927 ADE720927:ADH720927 ANA720927:AND720927 AWW720927:AWZ720927 BGS720927:BGV720927 BQO720927:BQR720927 CAK720927:CAN720927 CKG720927:CKJ720927 CUC720927:CUF720927 DDY720927:DEB720927 DNU720927:DNX720927 DXQ720927:DXT720927 EHM720927:EHP720927 ERI720927:ERL720927 FBE720927:FBH720927 FLA720927:FLD720927 FUW720927:FUZ720927 GES720927:GEV720927 GOO720927:GOR720927 GYK720927:GYN720927 HIG720927:HIJ720927 HSC720927:HSF720927 IBY720927:ICB720927 ILU720927:ILX720927 IVQ720927:IVT720927 JFM720927:JFP720927 JPI720927:JPL720927 JZE720927:JZH720927 KJA720927:KJD720927 KSW720927:KSZ720927 LCS720927:LCV720927 LMO720927:LMR720927 LWK720927:LWN720927 MGG720927:MGJ720927 MQC720927:MQF720927 MZY720927:NAB720927 NJU720927:NJX720927 NTQ720927:NTT720927 ODM720927:ODP720927 ONI720927:ONL720927 OXE720927:OXH720927 PHA720927:PHD720927 PQW720927:PQZ720927 QAS720927:QAV720927 QKO720927:QKR720927 QUK720927:QUN720927 REG720927:REJ720927 ROC720927:ROF720927 RXY720927:RYB720927 SHU720927:SHX720927 SRQ720927:SRT720927 TBM720927:TBP720927 TLI720927:TLL720927 TVE720927:TVH720927 UFA720927:UFD720927 UOW720927:UOZ720927 UYS720927:UYV720927 VIO720927:VIR720927 VSK720927:VSN720927 WCG720927:WCJ720927 WMC720927:WMF720927 WVY720927:WWB720927 Q786463:T786463 JM786463:JP786463 TI786463:TL786463 ADE786463:ADH786463 ANA786463:AND786463 AWW786463:AWZ786463 BGS786463:BGV786463 BQO786463:BQR786463 CAK786463:CAN786463 CKG786463:CKJ786463 CUC786463:CUF786463 DDY786463:DEB786463 DNU786463:DNX786463 DXQ786463:DXT786463 EHM786463:EHP786463 ERI786463:ERL786463 FBE786463:FBH786463 FLA786463:FLD786463 FUW786463:FUZ786463 GES786463:GEV786463 GOO786463:GOR786463 GYK786463:GYN786463 HIG786463:HIJ786463 HSC786463:HSF786463 IBY786463:ICB786463 ILU786463:ILX786463 IVQ786463:IVT786463 JFM786463:JFP786463 JPI786463:JPL786463 JZE786463:JZH786463 KJA786463:KJD786463 KSW786463:KSZ786463 LCS786463:LCV786463 LMO786463:LMR786463 LWK786463:LWN786463 MGG786463:MGJ786463 MQC786463:MQF786463 MZY786463:NAB786463 NJU786463:NJX786463 NTQ786463:NTT786463 ODM786463:ODP786463 ONI786463:ONL786463 OXE786463:OXH786463 PHA786463:PHD786463 PQW786463:PQZ786463 QAS786463:QAV786463 QKO786463:QKR786463 QUK786463:QUN786463 REG786463:REJ786463 ROC786463:ROF786463 RXY786463:RYB786463 SHU786463:SHX786463 SRQ786463:SRT786463 TBM786463:TBP786463 TLI786463:TLL786463 TVE786463:TVH786463 UFA786463:UFD786463 UOW786463:UOZ786463 UYS786463:UYV786463 VIO786463:VIR786463 VSK786463:VSN786463 WCG786463:WCJ786463 WMC786463:WMF786463 WVY786463:WWB786463 Q851999:T851999 JM851999:JP851999 TI851999:TL851999 ADE851999:ADH851999 ANA851999:AND851999 AWW851999:AWZ851999 BGS851999:BGV851999 BQO851999:BQR851999 CAK851999:CAN851999 CKG851999:CKJ851999 CUC851999:CUF851999 DDY851999:DEB851999 DNU851999:DNX851999 DXQ851999:DXT851999 EHM851999:EHP851999 ERI851999:ERL851999 FBE851999:FBH851999 FLA851999:FLD851999 FUW851999:FUZ851999 GES851999:GEV851999 GOO851999:GOR851999 GYK851999:GYN851999 HIG851999:HIJ851999 HSC851999:HSF851999 IBY851999:ICB851999 ILU851999:ILX851999 IVQ851999:IVT851999 JFM851999:JFP851999 JPI851999:JPL851999 JZE851999:JZH851999 KJA851999:KJD851999 KSW851999:KSZ851999 LCS851999:LCV851999 LMO851999:LMR851999 LWK851999:LWN851999 MGG851999:MGJ851999 MQC851999:MQF851999 MZY851999:NAB851999 NJU851999:NJX851999 NTQ851999:NTT851999 ODM851999:ODP851999 ONI851999:ONL851999 OXE851999:OXH851999 PHA851999:PHD851999 PQW851999:PQZ851999 QAS851999:QAV851999 QKO851999:QKR851999 QUK851999:QUN851999 REG851999:REJ851999 ROC851999:ROF851999 RXY851999:RYB851999 SHU851999:SHX851999 SRQ851999:SRT851999 TBM851999:TBP851999 TLI851999:TLL851999 TVE851999:TVH851999 UFA851999:UFD851999 UOW851999:UOZ851999 UYS851999:UYV851999 VIO851999:VIR851999 VSK851999:VSN851999 WCG851999:WCJ851999 WMC851999:WMF851999 WVY851999:WWB851999 Q917535:T917535 JM917535:JP917535 TI917535:TL917535 ADE917535:ADH917535 ANA917535:AND917535 AWW917535:AWZ917535 BGS917535:BGV917535 BQO917535:BQR917535 CAK917535:CAN917535 CKG917535:CKJ917535 CUC917535:CUF917535 DDY917535:DEB917535 DNU917535:DNX917535 DXQ917535:DXT917535 EHM917535:EHP917535 ERI917535:ERL917535 FBE917535:FBH917535 FLA917535:FLD917535 FUW917535:FUZ917535 GES917535:GEV917535 GOO917535:GOR917535 GYK917535:GYN917535 HIG917535:HIJ917535 HSC917535:HSF917535 IBY917535:ICB917535 ILU917535:ILX917535 IVQ917535:IVT917535 JFM917535:JFP917535 JPI917535:JPL917535 JZE917535:JZH917535 KJA917535:KJD917535 KSW917535:KSZ917535 LCS917535:LCV917535 LMO917535:LMR917535 LWK917535:LWN917535 MGG917535:MGJ917535 MQC917535:MQF917535 MZY917535:NAB917535 NJU917535:NJX917535 NTQ917535:NTT917535 ODM917535:ODP917535 ONI917535:ONL917535 OXE917535:OXH917535 PHA917535:PHD917535 PQW917535:PQZ917535 QAS917535:QAV917535 QKO917535:QKR917535 QUK917535:QUN917535 REG917535:REJ917535 ROC917535:ROF917535 RXY917535:RYB917535 SHU917535:SHX917535 SRQ917535:SRT917535 TBM917535:TBP917535 TLI917535:TLL917535 TVE917535:TVH917535 UFA917535:UFD917535 UOW917535:UOZ917535 UYS917535:UYV917535 VIO917535:VIR917535 VSK917535:VSN917535 WCG917535:WCJ917535 WMC917535:WMF917535 WVY917535:WWB917535 Q983071:T983071 JM983071:JP983071 TI983071:TL983071 ADE983071:ADH983071 ANA983071:AND983071 AWW983071:AWZ983071 BGS983071:BGV983071 BQO983071:BQR983071 CAK983071:CAN983071 CKG983071:CKJ983071 CUC983071:CUF983071 DDY983071:DEB983071 DNU983071:DNX983071 DXQ983071:DXT983071 EHM983071:EHP983071 ERI983071:ERL983071 FBE983071:FBH983071 FLA983071:FLD983071 FUW983071:FUZ983071 GES983071:GEV983071 GOO983071:GOR983071 GYK983071:GYN983071 HIG983071:HIJ983071 HSC983071:HSF983071 IBY983071:ICB983071 ILU983071:ILX983071 IVQ983071:IVT983071 JFM983071:JFP983071 JPI983071:JPL983071 JZE983071:JZH983071 KJA983071:KJD983071 KSW983071:KSZ983071 LCS983071:LCV983071 LMO983071:LMR983071 LWK983071:LWN983071 MGG983071:MGJ983071 MQC983071:MQF983071 MZY983071:NAB983071 NJU983071:NJX983071 NTQ983071:NTT983071 ODM983071:ODP983071 ONI983071:ONL983071 OXE983071:OXH983071 PHA983071:PHD983071 PQW983071:PQZ983071 QAS983071:QAV983071 QKO983071:QKR983071 QUK983071:QUN983071 REG983071:REJ983071 ROC983071:ROF983071 RXY983071:RYB983071 SHU983071:SHX983071 SRQ983071:SRT983071 TBM983071:TBP983071 TLI983071:TLL983071 TVE983071:TVH983071 UFA983071:UFD983071 UOW983071:UOZ983071 UYS983071:UYV983071 VIO983071:VIR983071 VSK983071:VSN983071 WCG983071:WCJ983071 WMC983071:WMF983071 WVY983071:WWB983071 WVY32:WWB32 WMC32:WMF32 WCG32:WCJ32 VSK32:VSN32 VIO32:VIR32 UYS32:UYV32 UOW32:UOZ32 UFA32:UFD32 TVE32:TVH32 TLI32:TLL32 TBM32:TBP32 SRQ32:SRT32 SHU32:SHX32 RXY32:RYB32 ROC32:ROF32 REG32:REJ32 QUK32:QUN32 QKO32:QKR32 QAS32:QAV32 PQW32:PQZ32 PHA32:PHD32 OXE32:OXH32 ONI32:ONL32 ODM32:ODP32 NTQ32:NTT32 NJU32:NJX32 MZY32:NAB32 MQC32:MQF32 MGG32:MGJ32 LWK32:LWN32 LMO32:LMR32 LCS32:LCV32 KSW32:KSZ32 KJA32:KJD32 JZE32:JZH32 JPI32:JPL32 JFM32:JFP32 IVQ32:IVT32 ILU32:ILX32 IBY32:ICB32 HSC32:HSF32 HIG32:HIJ32 GYK32:GYN32 GOO32:GOR32 GES32:GEV32 FUW32:FUZ32 FLA32:FLD32 FBE32:FBH32 ERI32:ERL32 EHM32:EHP32 DXQ32:DXT32 DNU32:DNX32 DDY32:DEB32 CUC32:CUF32 CKG32:CKJ32 CAK32:CAN32 BQO32:BQR32 BGS32:BGV32 AWW32:AWZ32 ANA32:AND32 ADE32:ADH32 TI32:TL32 JM32:JP32 Q32:T32">
      <formula1>$Z$31:$Z$34</formula1>
    </dataValidation>
    <dataValidation type="list" allowBlank="1" sqref="Q65566:T65566 JM65566:JP65566 TI65566:TL65566 ADE65566:ADH65566 ANA65566:AND65566 AWW65566:AWZ65566 BGS65566:BGV65566 BQO65566:BQR65566 CAK65566:CAN65566 CKG65566:CKJ65566 CUC65566:CUF65566 DDY65566:DEB65566 DNU65566:DNX65566 DXQ65566:DXT65566 EHM65566:EHP65566 ERI65566:ERL65566 FBE65566:FBH65566 FLA65566:FLD65566 FUW65566:FUZ65566 GES65566:GEV65566 GOO65566:GOR65566 GYK65566:GYN65566 HIG65566:HIJ65566 HSC65566:HSF65566 IBY65566:ICB65566 ILU65566:ILX65566 IVQ65566:IVT65566 JFM65566:JFP65566 JPI65566:JPL65566 JZE65566:JZH65566 KJA65566:KJD65566 KSW65566:KSZ65566 LCS65566:LCV65566 LMO65566:LMR65566 LWK65566:LWN65566 MGG65566:MGJ65566 MQC65566:MQF65566 MZY65566:NAB65566 NJU65566:NJX65566 NTQ65566:NTT65566 ODM65566:ODP65566 ONI65566:ONL65566 OXE65566:OXH65566 PHA65566:PHD65566 PQW65566:PQZ65566 QAS65566:QAV65566 QKO65566:QKR65566 QUK65566:QUN65566 REG65566:REJ65566 ROC65566:ROF65566 RXY65566:RYB65566 SHU65566:SHX65566 SRQ65566:SRT65566 TBM65566:TBP65566 TLI65566:TLL65566 TVE65566:TVH65566 UFA65566:UFD65566 UOW65566:UOZ65566 UYS65566:UYV65566 VIO65566:VIR65566 VSK65566:VSN65566 WCG65566:WCJ65566 WMC65566:WMF65566 WVY65566:WWB65566 Q131102:T131102 JM131102:JP131102 TI131102:TL131102 ADE131102:ADH131102 ANA131102:AND131102 AWW131102:AWZ131102 BGS131102:BGV131102 BQO131102:BQR131102 CAK131102:CAN131102 CKG131102:CKJ131102 CUC131102:CUF131102 DDY131102:DEB131102 DNU131102:DNX131102 DXQ131102:DXT131102 EHM131102:EHP131102 ERI131102:ERL131102 FBE131102:FBH131102 FLA131102:FLD131102 FUW131102:FUZ131102 GES131102:GEV131102 GOO131102:GOR131102 GYK131102:GYN131102 HIG131102:HIJ131102 HSC131102:HSF131102 IBY131102:ICB131102 ILU131102:ILX131102 IVQ131102:IVT131102 JFM131102:JFP131102 JPI131102:JPL131102 JZE131102:JZH131102 KJA131102:KJD131102 KSW131102:KSZ131102 LCS131102:LCV131102 LMO131102:LMR131102 LWK131102:LWN131102 MGG131102:MGJ131102 MQC131102:MQF131102 MZY131102:NAB131102 NJU131102:NJX131102 NTQ131102:NTT131102 ODM131102:ODP131102 ONI131102:ONL131102 OXE131102:OXH131102 PHA131102:PHD131102 PQW131102:PQZ131102 QAS131102:QAV131102 QKO131102:QKR131102 QUK131102:QUN131102 REG131102:REJ131102 ROC131102:ROF131102 RXY131102:RYB131102 SHU131102:SHX131102 SRQ131102:SRT131102 TBM131102:TBP131102 TLI131102:TLL131102 TVE131102:TVH131102 UFA131102:UFD131102 UOW131102:UOZ131102 UYS131102:UYV131102 VIO131102:VIR131102 VSK131102:VSN131102 WCG131102:WCJ131102 WMC131102:WMF131102 WVY131102:WWB131102 Q196638:T196638 JM196638:JP196638 TI196638:TL196638 ADE196638:ADH196638 ANA196638:AND196638 AWW196638:AWZ196638 BGS196638:BGV196638 BQO196638:BQR196638 CAK196638:CAN196638 CKG196638:CKJ196638 CUC196638:CUF196638 DDY196638:DEB196638 DNU196638:DNX196638 DXQ196638:DXT196638 EHM196638:EHP196638 ERI196638:ERL196638 FBE196638:FBH196638 FLA196638:FLD196638 FUW196638:FUZ196638 GES196638:GEV196638 GOO196638:GOR196638 GYK196638:GYN196638 HIG196638:HIJ196638 HSC196638:HSF196638 IBY196638:ICB196638 ILU196638:ILX196638 IVQ196638:IVT196638 JFM196638:JFP196638 JPI196638:JPL196638 JZE196638:JZH196638 KJA196638:KJD196638 KSW196638:KSZ196638 LCS196638:LCV196638 LMO196638:LMR196638 LWK196638:LWN196638 MGG196638:MGJ196638 MQC196638:MQF196638 MZY196638:NAB196638 NJU196638:NJX196638 NTQ196638:NTT196638 ODM196638:ODP196638 ONI196638:ONL196638 OXE196638:OXH196638 PHA196638:PHD196638 PQW196638:PQZ196638 QAS196638:QAV196638 QKO196638:QKR196638 QUK196638:QUN196638 REG196638:REJ196638 ROC196638:ROF196638 RXY196638:RYB196638 SHU196638:SHX196638 SRQ196638:SRT196638 TBM196638:TBP196638 TLI196638:TLL196638 TVE196638:TVH196638 UFA196638:UFD196638 UOW196638:UOZ196638 UYS196638:UYV196638 VIO196638:VIR196638 VSK196638:VSN196638 WCG196638:WCJ196638 WMC196638:WMF196638 WVY196638:WWB196638 Q262174:T262174 JM262174:JP262174 TI262174:TL262174 ADE262174:ADH262174 ANA262174:AND262174 AWW262174:AWZ262174 BGS262174:BGV262174 BQO262174:BQR262174 CAK262174:CAN262174 CKG262174:CKJ262174 CUC262174:CUF262174 DDY262174:DEB262174 DNU262174:DNX262174 DXQ262174:DXT262174 EHM262174:EHP262174 ERI262174:ERL262174 FBE262174:FBH262174 FLA262174:FLD262174 FUW262174:FUZ262174 GES262174:GEV262174 GOO262174:GOR262174 GYK262174:GYN262174 HIG262174:HIJ262174 HSC262174:HSF262174 IBY262174:ICB262174 ILU262174:ILX262174 IVQ262174:IVT262174 JFM262174:JFP262174 JPI262174:JPL262174 JZE262174:JZH262174 KJA262174:KJD262174 KSW262174:KSZ262174 LCS262174:LCV262174 LMO262174:LMR262174 LWK262174:LWN262174 MGG262174:MGJ262174 MQC262174:MQF262174 MZY262174:NAB262174 NJU262174:NJX262174 NTQ262174:NTT262174 ODM262174:ODP262174 ONI262174:ONL262174 OXE262174:OXH262174 PHA262174:PHD262174 PQW262174:PQZ262174 QAS262174:QAV262174 QKO262174:QKR262174 QUK262174:QUN262174 REG262174:REJ262174 ROC262174:ROF262174 RXY262174:RYB262174 SHU262174:SHX262174 SRQ262174:SRT262174 TBM262174:TBP262174 TLI262174:TLL262174 TVE262174:TVH262174 UFA262174:UFD262174 UOW262174:UOZ262174 UYS262174:UYV262174 VIO262174:VIR262174 VSK262174:VSN262174 WCG262174:WCJ262174 WMC262174:WMF262174 WVY262174:WWB262174 Q327710:T327710 JM327710:JP327710 TI327710:TL327710 ADE327710:ADH327710 ANA327710:AND327710 AWW327710:AWZ327710 BGS327710:BGV327710 BQO327710:BQR327710 CAK327710:CAN327710 CKG327710:CKJ327710 CUC327710:CUF327710 DDY327710:DEB327710 DNU327710:DNX327710 DXQ327710:DXT327710 EHM327710:EHP327710 ERI327710:ERL327710 FBE327710:FBH327710 FLA327710:FLD327710 FUW327710:FUZ327710 GES327710:GEV327710 GOO327710:GOR327710 GYK327710:GYN327710 HIG327710:HIJ327710 HSC327710:HSF327710 IBY327710:ICB327710 ILU327710:ILX327710 IVQ327710:IVT327710 JFM327710:JFP327710 JPI327710:JPL327710 JZE327710:JZH327710 KJA327710:KJD327710 KSW327710:KSZ327710 LCS327710:LCV327710 LMO327710:LMR327710 LWK327710:LWN327710 MGG327710:MGJ327710 MQC327710:MQF327710 MZY327710:NAB327710 NJU327710:NJX327710 NTQ327710:NTT327710 ODM327710:ODP327710 ONI327710:ONL327710 OXE327710:OXH327710 PHA327710:PHD327710 PQW327710:PQZ327710 QAS327710:QAV327710 QKO327710:QKR327710 QUK327710:QUN327710 REG327710:REJ327710 ROC327710:ROF327710 RXY327710:RYB327710 SHU327710:SHX327710 SRQ327710:SRT327710 TBM327710:TBP327710 TLI327710:TLL327710 TVE327710:TVH327710 UFA327710:UFD327710 UOW327710:UOZ327710 UYS327710:UYV327710 VIO327710:VIR327710 VSK327710:VSN327710 WCG327710:WCJ327710 WMC327710:WMF327710 WVY327710:WWB327710 Q393246:T393246 JM393246:JP393246 TI393246:TL393246 ADE393246:ADH393246 ANA393246:AND393246 AWW393246:AWZ393246 BGS393246:BGV393246 BQO393246:BQR393246 CAK393246:CAN393246 CKG393246:CKJ393246 CUC393246:CUF393246 DDY393246:DEB393246 DNU393246:DNX393246 DXQ393246:DXT393246 EHM393246:EHP393246 ERI393246:ERL393246 FBE393246:FBH393246 FLA393246:FLD393246 FUW393246:FUZ393246 GES393246:GEV393246 GOO393246:GOR393246 GYK393246:GYN393246 HIG393246:HIJ393246 HSC393246:HSF393246 IBY393246:ICB393246 ILU393246:ILX393246 IVQ393246:IVT393246 JFM393246:JFP393246 JPI393246:JPL393246 JZE393246:JZH393246 KJA393246:KJD393246 KSW393246:KSZ393246 LCS393246:LCV393246 LMO393246:LMR393246 LWK393246:LWN393246 MGG393246:MGJ393246 MQC393246:MQF393246 MZY393246:NAB393246 NJU393246:NJX393246 NTQ393246:NTT393246 ODM393246:ODP393246 ONI393246:ONL393246 OXE393246:OXH393246 PHA393246:PHD393246 PQW393246:PQZ393246 QAS393246:QAV393246 QKO393246:QKR393246 QUK393246:QUN393246 REG393246:REJ393246 ROC393246:ROF393246 RXY393246:RYB393246 SHU393246:SHX393246 SRQ393246:SRT393246 TBM393246:TBP393246 TLI393246:TLL393246 TVE393246:TVH393246 UFA393246:UFD393246 UOW393246:UOZ393246 UYS393246:UYV393246 VIO393246:VIR393246 VSK393246:VSN393246 WCG393246:WCJ393246 WMC393246:WMF393246 WVY393246:WWB393246 Q458782:T458782 JM458782:JP458782 TI458782:TL458782 ADE458782:ADH458782 ANA458782:AND458782 AWW458782:AWZ458782 BGS458782:BGV458782 BQO458782:BQR458782 CAK458782:CAN458782 CKG458782:CKJ458782 CUC458782:CUF458782 DDY458782:DEB458782 DNU458782:DNX458782 DXQ458782:DXT458782 EHM458782:EHP458782 ERI458782:ERL458782 FBE458782:FBH458782 FLA458782:FLD458782 FUW458782:FUZ458782 GES458782:GEV458782 GOO458782:GOR458782 GYK458782:GYN458782 HIG458782:HIJ458782 HSC458782:HSF458782 IBY458782:ICB458782 ILU458782:ILX458782 IVQ458782:IVT458782 JFM458782:JFP458782 JPI458782:JPL458782 JZE458782:JZH458782 KJA458782:KJD458782 KSW458782:KSZ458782 LCS458782:LCV458782 LMO458782:LMR458782 LWK458782:LWN458782 MGG458782:MGJ458782 MQC458782:MQF458782 MZY458782:NAB458782 NJU458782:NJX458782 NTQ458782:NTT458782 ODM458782:ODP458782 ONI458782:ONL458782 OXE458782:OXH458782 PHA458782:PHD458782 PQW458782:PQZ458782 QAS458782:QAV458782 QKO458782:QKR458782 QUK458782:QUN458782 REG458782:REJ458782 ROC458782:ROF458782 RXY458782:RYB458782 SHU458782:SHX458782 SRQ458782:SRT458782 TBM458782:TBP458782 TLI458782:TLL458782 TVE458782:TVH458782 UFA458782:UFD458782 UOW458782:UOZ458782 UYS458782:UYV458782 VIO458782:VIR458782 VSK458782:VSN458782 WCG458782:WCJ458782 WMC458782:WMF458782 WVY458782:WWB458782 Q524318:T524318 JM524318:JP524318 TI524318:TL524318 ADE524318:ADH524318 ANA524318:AND524318 AWW524318:AWZ524318 BGS524318:BGV524318 BQO524318:BQR524318 CAK524318:CAN524318 CKG524318:CKJ524318 CUC524318:CUF524318 DDY524318:DEB524318 DNU524318:DNX524318 DXQ524318:DXT524318 EHM524318:EHP524318 ERI524318:ERL524318 FBE524318:FBH524318 FLA524318:FLD524318 FUW524318:FUZ524318 GES524318:GEV524318 GOO524318:GOR524318 GYK524318:GYN524318 HIG524318:HIJ524318 HSC524318:HSF524318 IBY524318:ICB524318 ILU524318:ILX524318 IVQ524318:IVT524318 JFM524318:JFP524318 JPI524318:JPL524318 JZE524318:JZH524318 KJA524318:KJD524318 KSW524318:KSZ524318 LCS524318:LCV524318 LMO524318:LMR524318 LWK524318:LWN524318 MGG524318:MGJ524318 MQC524318:MQF524318 MZY524318:NAB524318 NJU524318:NJX524318 NTQ524318:NTT524318 ODM524318:ODP524318 ONI524318:ONL524318 OXE524318:OXH524318 PHA524318:PHD524318 PQW524318:PQZ524318 QAS524318:QAV524318 QKO524318:QKR524318 QUK524318:QUN524318 REG524318:REJ524318 ROC524318:ROF524318 RXY524318:RYB524318 SHU524318:SHX524318 SRQ524318:SRT524318 TBM524318:TBP524318 TLI524318:TLL524318 TVE524318:TVH524318 UFA524318:UFD524318 UOW524318:UOZ524318 UYS524318:UYV524318 VIO524318:VIR524318 VSK524318:VSN524318 WCG524318:WCJ524318 WMC524318:WMF524318 WVY524318:WWB524318 Q589854:T589854 JM589854:JP589854 TI589854:TL589854 ADE589854:ADH589854 ANA589854:AND589854 AWW589854:AWZ589854 BGS589854:BGV589854 BQO589854:BQR589854 CAK589854:CAN589854 CKG589854:CKJ589854 CUC589854:CUF589854 DDY589854:DEB589854 DNU589854:DNX589854 DXQ589854:DXT589854 EHM589854:EHP589854 ERI589854:ERL589854 FBE589854:FBH589854 FLA589854:FLD589854 FUW589854:FUZ589854 GES589854:GEV589854 GOO589854:GOR589854 GYK589854:GYN589854 HIG589854:HIJ589854 HSC589854:HSF589854 IBY589854:ICB589854 ILU589854:ILX589854 IVQ589854:IVT589854 JFM589854:JFP589854 JPI589854:JPL589854 JZE589854:JZH589854 KJA589854:KJD589854 KSW589854:KSZ589854 LCS589854:LCV589854 LMO589854:LMR589854 LWK589854:LWN589854 MGG589854:MGJ589854 MQC589854:MQF589854 MZY589854:NAB589854 NJU589854:NJX589854 NTQ589854:NTT589854 ODM589854:ODP589854 ONI589854:ONL589854 OXE589854:OXH589854 PHA589854:PHD589854 PQW589854:PQZ589854 QAS589854:QAV589854 QKO589854:QKR589854 QUK589854:QUN589854 REG589854:REJ589854 ROC589854:ROF589854 RXY589854:RYB589854 SHU589854:SHX589854 SRQ589854:SRT589854 TBM589854:TBP589854 TLI589854:TLL589854 TVE589854:TVH589854 UFA589854:UFD589854 UOW589854:UOZ589854 UYS589854:UYV589854 VIO589854:VIR589854 VSK589854:VSN589854 WCG589854:WCJ589854 WMC589854:WMF589854 WVY589854:WWB589854 Q655390:T655390 JM655390:JP655390 TI655390:TL655390 ADE655390:ADH655390 ANA655390:AND655390 AWW655390:AWZ655390 BGS655390:BGV655390 BQO655390:BQR655390 CAK655390:CAN655390 CKG655390:CKJ655390 CUC655390:CUF655390 DDY655390:DEB655390 DNU655390:DNX655390 DXQ655390:DXT655390 EHM655390:EHP655390 ERI655390:ERL655390 FBE655390:FBH655390 FLA655390:FLD655390 FUW655390:FUZ655390 GES655390:GEV655390 GOO655390:GOR655390 GYK655390:GYN655390 HIG655390:HIJ655390 HSC655390:HSF655390 IBY655390:ICB655390 ILU655390:ILX655390 IVQ655390:IVT655390 JFM655390:JFP655390 JPI655390:JPL655390 JZE655390:JZH655390 KJA655390:KJD655390 KSW655390:KSZ655390 LCS655390:LCV655390 LMO655390:LMR655390 LWK655390:LWN655390 MGG655390:MGJ655390 MQC655390:MQF655390 MZY655390:NAB655390 NJU655390:NJX655390 NTQ655390:NTT655390 ODM655390:ODP655390 ONI655390:ONL655390 OXE655390:OXH655390 PHA655390:PHD655390 PQW655390:PQZ655390 QAS655390:QAV655390 QKO655390:QKR655390 QUK655390:QUN655390 REG655390:REJ655390 ROC655390:ROF655390 RXY655390:RYB655390 SHU655390:SHX655390 SRQ655390:SRT655390 TBM655390:TBP655390 TLI655390:TLL655390 TVE655390:TVH655390 UFA655390:UFD655390 UOW655390:UOZ655390 UYS655390:UYV655390 VIO655390:VIR655390 VSK655390:VSN655390 WCG655390:WCJ655390 WMC655390:WMF655390 WVY655390:WWB655390 Q720926:T720926 JM720926:JP720926 TI720926:TL720926 ADE720926:ADH720926 ANA720926:AND720926 AWW720926:AWZ720926 BGS720926:BGV720926 BQO720926:BQR720926 CAK720926:CAN720926 CKG720926:CKJ720926 CUC720926:CUF720926 DDY720926:DEB720926 DNU720926:DNX720926 DXQ720926:DXT720926 EHM720926:EHP720926 ERI720926:ERL720926 FBE720926:FBH720926 FLA720926:FLD720926 FUW720926:FUZ720926 GES720926:GEV720926 GOO720926:GOR720926 GYK720926:GYN720926 HIG720926:HIJ720926 HSC720926:HSF720926 IBY720926:ICB720926 ILU720926:ILX720926 IVQ720926:IVT720926 JFM720926:JFP720926 JPI720926:JPL720926 JZE720926:JZH720926 KJA720926:KJD720926 KSW720926:KSZ720926 LCS720926:LCV720926 LMO720926:LMR720926 LWK720926:LWN720926 MGG720926:MGJ720926 MQC720926:MQF720926 MZY720926:NAB720926 NJU720926:NJX720926 NTQ720926:NTT720926 ODM720926:ODP720926 ONI720926:ONL720926 OXE720926:OXH720926 PHA720926:PHD720926 PQW720926:PQZ720926 QAS720926:QAV720926 QKO720926:QKR720926 QUK720926:QUN720926 REG720926:REJ720926 ROC720926:ROF720926 RXY720926:RYB720926 SHU720926:SHX720926 SRQ720926:SRT720926 TBM720926:TBP720926 TLI720926:TLL720926 TVE720926:TVH720926 UFA720926:UFD720926 UOW720926:UOZ720926 UYS720926:UYV720926 VIO720926:VIR720926 VSK720926:VSN720926 WCG720926:WCJ720926 WMC720926:WMF720926 WVY720926:WWB720926 Q786462:T786462 JM786462:JP786462 TI786462:TL786462 ADE786462:ADH786462 ANA786462:AND786462 AWW786462:AWZ786462 BGS786462:BGV786462 BQO786462:BQR786462 CAK786462:CAN786462 CKG786462:CKJ786462 CUC786462:CUF786462 DDY786462:DEB786462 DNU786462:DNX786462 DXQ786462:DXT786462 EHM786462:EHP786462 ERI786462:ERL786462 FBE786462:FBH786462 FLA786462:FLD786462 FUW786462:FUZ786462 GES786462:GEV786462 GOO786462:GOR786462 GYK786462:GYN786462 HIG786462:HIJ786462 HSC786462:HSF786462 IBY786462:ICB786462 ILU786462:ILX786462 IVQ786462:IVT786462 JFM786462:JFP786462 JPI786462:JPL786462 JZE786462:JZH786462 KJA786462:KJD786462 KSW786462:KSZ786462 LCS786462:LCV786462 LMO786462:LMR786462 LWK786462:LWN786462 MGG786462:MGJ786462 MQC786462:MQF786462 MZY786462:NAB786462 NJU786462:NJX786462 NTQ786462:NTT786462 ODM786462:ODP786462 ONI786462:ONL786462 OXE786462:OXH786462 PHA786462:PHD786462 PQW786462:PQZ786462 QAS786462:QAV786462 QKO786462:QKR786462 QUK786462:QUN786462 REG786462:REJ786462 ROC786462:ROF786462 RXY786462:RYB786462 SHU786462:SHX786462 SRQ786462:SRT786462 TBM786462:TBP786462 TLI786462:TLL786462 TVE786462:TVH786462 UFA786462:UFD786462 UOW786462:UOZ786462 UYS786462:UYV786462 VIO786462:VIR786462 VSK786462:VSN786462 WCG786462:WCJ786462 WMC786462:WMF786462 WVY786462:WWB786462 Q851998:T851998 JM851998:JP851998 TI851998:TL851998 ADE851998:ADH851998 ANA851998:AND851998 AWW851998:AWZ851998 BGS851998:BGV851998 BQO851998:BQR851998 CAK851998:CAN851998 CKG851998:CKJ851998 CUC851998:CUF851998 DDY851998:DEB851998 DNU851998:DNX851998 DXQ851998:DXT851998 EHM851998:EHP851998 ERI851998:ERL851998 FBE851998:FBH851998 FLA851998:FLD851998 FUW851998:FUZ851998 GES851998:GEV851998 GOO851998:GOR851998 GYK851998:GYN851998 HIG851998:HIJ851998 HSC851998:HSF851998 IBY851998:ICB851998 ILU851998:ILX851998 IVQ851998:IVT851998 JFM851998:JFP851998 JPI851998:JPL851998 JZE851998:JZH851998 KJA851998:KJD851998 KSW851998:KSZ851998 LCS851998:LCV851998 LMO851998:LMR851998 LWK851998:LWN851998 MGG851998:MGJ851998 MQC851998:MQF851998 MZY851998:NAB851998 NJU851998:NJX851998 NTQ851998:NTT851998 ODM851998:ODP851998 ONI851998:ONL851998 OXE851998:OXH851998 PHA851998:PHD851998 PQW851998:PQZ851998 QAS851998:QAV851998 QKO851998:QKR851998 QUK851998:QUN851998 REG851998:REJ851998 ROC851998:ROF851998 RXY851998:RYB851998 SHU851998:SHX851998 SRQ851998:SRT851998 TBM851998:TBP851998 TLI851998:TLL851998 TVE851998:TVH851998 UFA851998:UFD851998 UOW851998:UOZ851998 UYS851998:UYV851998 VIO851998:VIR851998 VSK851998:VSN851998 WCG851998:WCJ851998 WMC851998:WMF851998 WVY851998:WWB851998 Q917534:T917534 JM917534:JP917534 TI917534:TL917534 ADE917534:ADH917534 ANA917534:AND917534 AWW917534:AWZ917534 BGS917534:BGV917534 BQO917534:BQR917534 CAK917534:CAN917534 CKG917534:CKJ917534 CUC917534:CUF917534 DDY917534:DEB917534 DNU917534:DNX917534 DXQ917534:DXT917534 EHM917534:EHP917534 ERI917534:ERL917534 FBE917534:FBH917534 FLA917534:FLD917534 FUW917534:FUZ917534 GES917534:GEV917534 GOO917534:GOR917534 GYK917534:GYN917534 HIG917534:HIJ917534 HSC917534:HSF917534 IBY917534:ICB917534 ILU917534:ILX917534 IVQ917534:IVT917534 JFM917534:JFP917534 JPI917534:JPL917534 JZE917534:JZH917534 KJA917534:KJD917534 KSW917534:KSZ917534 LCS917534:LCV917534 LMO917534:LMR917534 LWK917534:LWN917534 MGG917534:MGJ917534 MQC917534:MQF917534 MZY917534:NAB917534 NJU917534:NJX917534 NTQ917534:NTT917534 ODM917534:ODP917534 ONI917534:ONL917534 OXE917534:OXH917534 PHA917534:PHD917534 PQW917534:PQZ917534 QAS917534:QAV917534 QKO917534:QKR917534 QUK917534:QUN917534 REG917534:REJ917534 ROC917534:ROF917534 RXY917534:RYB917534 SHU917534:SHX917534 SRQ917534:SRT917534 TBM917534:TBP917534 TLI917534:TLL917534 TVE917534:TVH917534 UFA917534:UFD917534 UOW917534:UOZ917534 UYS917534:UYV917534 VIO917534:VIR917534 VSK917534:VSN917534 WCG917534:WCJ917534 WMC917534:WMF917534 WVY917534:WWB917534 Q983070:T983070 JM983070:JP983070 TI983070:TL983070 ADE983070:ADH983070 ANA983070:AND983070 AWW983070:AWZ983070 BGS983070:BGV983070 BQO983070:BQR983070 CAK983070:CAN983070 CKG983070:CKJ983070 CUC983070:CUF983070 DDY983070:DEB983070 DNU983070:DNX983070 DXQ983070:DXT983070 EHM983070:EHP983070 ERI983070:ERL983070 FBE983070:FBH983070 FLA983070:FLD983070 FUW983070:FUZ983070 GES983070:GEV983070 GOO983070:GOR983070 GYK983070:GYN983070 HIG983070:HIJ983070 HSC983070:HSF983070 IBY983070:ICB983070 ILU983070:ILX983070 IVQ983070:IVT983070 JFM983070:JFP983070 JPI983070:JPL983070 JZE983070:JZH983070 KJA983070:KJD983070 KSW983070:KSZ983070 LCS983070:LCV983070 LMO983070:LMR983070 LWK983070:LWN983070 MGG983070:MGJ983070 MQC983070:MQF983070 MZY983070:NAB983070 NJU983070:NJX983070 NTQ983070:NTT983070 ODM983070:ODP983070 ONI983070:ONL983070 OXE983070:OXH983070 PHA983070:PHD983070 PQW983070:PQZ983070 QAS983070:QAV983070 QKO983070:QKR983070 QUK983070:QUN983070 REG983070:REJ983070 ROC983070:ROF983070 RXY983070:RYB983070 SHU983070:SHX983070 SRQ983070:SRT983070 TBM983070:TBP983070 TLI983070:TLL983070 TVE983070:TVH983070 UFA983070:UFD983070 UOW983070:UOZ983070 UYS983070:UYV983070 VIO983070:VIR983070 VSK983070:VSN983070 WCG983070:WCJ983070 WMC983070:WMF983070 WVY983070:WWB983070 WVY31:WWB31 WMC31:WMF31 WCG31:WCJ31 VSK31:VSN31 VIO31:VIR31 UYS31:UYV31 UOW31:UOZ31 UFA31:UFD31 TVE31:TVH31 TLI31:TLL31 TBM31:TBP31 SRQ31:SRT31 SHU31:SHX31 RXY31:RYB31 ROC31:ROF31 REG31:REJ31 QUK31:QUN31 QKO31:QKR31 QAS31:QAV31 PQW31:PQZ31 PHA31:PHD31 OXE31:OXH31 ONI31:ONL31 ODM31:ODP31 NTQ31:NTT31 NJU31:NJX31 MZY31:NAB31 MQC31:MQF31 MGG31:MGJ31 LWK31:LWN31 LMO31:LMR31 LCS31:LCV31 KSW31:KSZ31 KJA31:KJD31 JZE31:JZH31 JPI31:JPL31 JFM31:JFP31 IVQ31:IVT31 ILU31:ILX31 IBY31:ICB31 HSC31:HSF31 HIG31:HIJ31 GYK31:GYN31 GOO31:GOR31 GES31:GEV31 FUW31:FUZ31 FLA31:FLD31 FBE31:FBH31 ERI31:ERL31 EHM31:EHP31 DXQ31:DXT31 DNU31:DNX31 DDY31:DEB31 CUC31:CUF31 CKG31:CKJ31 CAK31:CAN31 BQO31:BQR31 BGS31:BGV31 AWW31:AWZ31 ANA31:AND31 ADE31:ADH31 TI31:TL31 JM31:JP31 Q31:T31">
      <formula1>$Z$26:$Z$28</formula1>
    </dataValidation>
    <dataValidation type="list" allowBlank="1" sqref="Q65565 JM65565 TI65565 ADE65565 ANA65565 AWW65565 BGS65565 BQO65565 CAK65565 CKG65565 CUC65565 DDY65565 DNU65565 DXQ65565 EHM65565 ERI65565 FBE65565 FLA65565 FUW65565 GES65565 GOO65565 GYK65565 HIG65565 HSC65565 IBY65565 ILU65565 IVQ65565 JFM65565 JPI65565 JZE65565 KJA65565 KSW65565 LCS65565 LMO65565 LWK65565 MGG65565 MQC65565 MZY65565 NJU65565 NTQ65565 ODM65565 ONI65565 OXE65565 PHA65565 PQW65565 QAS65565 QKO65565 QUK65565 REG65565 ROC65565 RXY65565 SHU65565 SRQ65565 TBM65565 TLI65565 TVE65565 UFA65565 UOW65565 UYS65565 VIO65565 VSK65565 WCG65565 WMC65565 WVY65565 Q131101 JM131101 TI131101 ADE131101 ANA131101 AWW131101 BGS131101 BQO131101 CAK131101 CKG131101 CUC131101 DDY131101 DNU131101 DXQ131101 EHM131101 ERI131101 FBE131101 FLA131101 FUW131101 GES131101 GOO131101 GYK131101 HIG131101 HSC131101 IBY131101 ILU131101 IVQ131101 JFM131101 JPI131101 JZE131101 KJA131101 KSW131101 LCS131101 LMO131101 LWK131101 MGG131101 MQC131101 MZY131101 NJU131101 NTQ131101 ODM131101 ONI131101 OXE131101 PHA131101 PQW131101 QAS131101 QKO131101 QUK131101 REG131101 ROC131101 RXY131101 SHU131101 SRQ131101 TBM131101 TLI131101 TVE131101 UFA131101 UOW131101 UYS131101 VIO131101 VSK131101 WCG131101 WMC131101 WVY131101 Q196637 JM196637 TI196637 ADE196637 ANA196637 AWW196637 BGS196637 BQO196637 CAK196637 CKG196637 CUC196637 DDY196637 DNU196637 DXQ196637 EHM196637 ERI196637 FBE196637 FLA196637 FUW196637 GES196637 GOO196637 GYK196637 HIG196637 HSC196637 IBY196637 ILU196637 IVQ196637 JFM196637 JPI196637 JZE196637 KJA196637 KSW196637 LCS196637 LMO196637 LWK196637 MGG196637 MQC196637 MZY196637 NJU196637 NTQ196637 ODM196637 ONI196637 OXE196637 PHA196637 PQW196637 QAS196637 QKO196637 QUK196637 REG196637 ROC196637 RXY196637 SHU196637 SRQ196637 TBM196637 TLI196637 TVE196637 UFA196637 UOW196637 UYS196637 VIO196637 VSK196637 WCG196637 WMC196637 WVY196637 Q262173 JM262173 TI262173 ADE262173 ANA262173 AWW262173 BGS262173 BQO262173 CAK262173 CKG262173 CUC262173 DDY262173 DNU262173 DXQ262173 EHM262173 ERI262173 FBE262173 FLA262173 FUW262173 GES262173 GOO262173 GYK262173 HIG262173 HSC262173 IBY262173 ILU262173 IVQ262173 JFM262173 JPI262173 JZE262173 KJA262173 KSW262173 LCS262173 LMO262173 LWK262173 MGG262173 MQC262173 MZY262173 NJU262173 NTQ262173 ODM262173 ONI262173 OXE262173 PHA262173 PQW262173 QAS262173 QKO262173 QUK262173 REG262173 ROC262173 RXY262173 SHU262173 SRQ262173 TBM262173 TLI262173 TVE262173 UFA262173 UOW262173 UYS262173 VIO262173 VSK262173 WCG262173 WMC262173 WVY262173 Q327709 JM327709 TI327709 ADE327709 ANA327709 AWW327709 BGS327709 BQO327709 CAK327709 CKG327709 CUC327709 DDY327709 DNU327709 DXQ327709 EHM327709 ERI327709 FBE327709 FLA327709 FUW327709 GES327709 GOO327709 GYK327709 HIG327709 HSC327709 IBY327709 ILU327709 IVQ327709 JFM327709 JPI327709 JZE327709 KJA327709 KSW327709 LCS327709 LMO327709 LWK327709 MGG327709 MQC327709 MZY327709 NJU327709 NTQ327709 ODM327709 ONI327709 OXE327709 PHA327709 PQW327709 QAS327709 QKO327709 QUK327709 REG327709 ROC327709 RXY327709 SHU327709 SRQ327709 TBM327709 TLI327709 TVE327709 UFA327709 UOW327709 UYS327709 VIO327709 VSK327709 WCG327709 WMC327709 WVY327709 Q393245 JM393245 TI393245 ADE393245 ANA393245 AWW393245 BGS393245 BQO393245 CAK393245 CKG393245 CUC393245 DDY393245 DNU393245 DXQ393245 EHM393245 ERI393245 FBE393245 FLA393245 FUW393245 GES393245 GOO393245 GYK393245 HIG393245 HSC393245 IBY393245 ILU393245 IVQ393245 JFM393245 JPI393245 JZE393245 KJA393245 KSW393245 LCS393245 LMO393245 LWK393245 MGG393245 MQC393245 MZY393245 NJU393245 NTQ393245 ODM393245 ONI393245 OXE393245 PHA393245 PQW393245 QAS393245 QKO393245 QUK393245 REG393245 ROC393245 RXY393245 SHU393245 SRQ393245 TBM393245 TLI393245 TVE393245 UFA393245 UOW393245 UYS393245 VIO393245 VSK393245 WCG393245 WMC393245 WVY393245 Q458781 JM458781 TI458781 ADE458781 ANA458781 AWW458781 BGS458781 BQO458781 CAK458781 CKG458781 CUC458781 DDY458781 DNU458781 DXQ458781 EHM458781 ERI458781 FBE458781 FLA458781 FUW458781 GES458781 GOO458781 GYK458781 HIG458781 HSC458781 IBY458781 ILU458781 IVQ458781 JFM458781 JPI458781 JZE458781 KJA458781 KSW458781 LCS458781 LMO458781 LWK458781 MGG458781 MQC458781 MZY458781 NJU458781 NTQ458781 ODM458781 ONI458781 OXE458781 PHA458781 PQW458781 QAS458781 QKO458781 QUK458781 REG458781 ROC458781 RXY458781 SHU458781 SRQ458781 TBM458781 TLI458781 TVE458781 UFA458781 UOW458781 UYS458781 VIO458781 VSK458781 WCG458781 WMC458781 WVY458781 Q524317 JM524317 TI524317 ADE524317 ANA524317 AWW524317 BGS524317 BQO524317 CAK524317 CKG524317 CUC524317 DDY524317 DNU524317 DXQ524317 EHM524317 ERI524317 FBE524317 FLA524317 FUW524317 GES524317 GOO524317 GYK524317 HIG524317 HSC524317 IBY524317 ILU524317 IVQ524317 JFM524317 JPI524317 JZE524317 KJA524317 KSW524317 LCS524317 LMO524317 LWK524317 MGG524317 MQC524317 MZY524317 NJU524317 NTQ524317 ODM524317 ONI524317 OXE524317 PHA524317 PQW524317 QAS524317 QKO524317 QUK524317 REG524317 ROC524317 RXY524317 SHU524317 SRQ524317 TBM524317 TLI524317 TVE524317 UFA524317 UOW524317 UYS524317 VIO524317 VSK524317 WCG524317 WMC524317 WVY524317 Q589853 JM589853 TI589853 ADE589853 ANA589853 AWW589853 BGS589853 BQO589853 CAK589853 CKG589853 CUC589853 DDY589853 DNU589853 DXQ589853 EHM589853 ERI589853 FBE589853 FLA589853 FUW589853 GES589853 GOO589853 GYK589853 HIG589853 HSC589853 IBY589853 ILU589853 IVQ589853 JFM589853 JPI589853 JZE589853 KJA589853 KSW589853 LCS589853 LMO589853 LWK589853 MGG589853 MQC589853 MZY589853 NJU589853 NTQ589853 ODM589853 ONI589853 OXE589853 PHA589853 PQW589853 QAS589853 QKO589853 QUK589853 REG589853 ROC589853 RXY589853 SHU589853 SRQ589853 TBM589853 TLI589853 TVE589853 UFA589853 UOW589853 UYS589853 VIO589853 VSK589853 WCG589853 WMC589853 WVY589853 Q655389 JM655389 TI655389 ADE655389 ANA655389 AWW655389 BGS655389 BQO655389 CAK655389 CKG655389 CUC655389 DDY655389 DNU655389 DXQ655389 EHM655389 ERI655389 FBE655389 FLA655389 FUW655389 GES655389 GOO655389 GYK655389 HIG655389 HSC655389 IBY655389 ILU655389 IVQ655389 JFM655389 JPI655389 JZE655389 KJA655389 KSW655389 LCS655389 LMO655389 LWK655389 MGG655389 MQC655389 MZY655389 NJU655389 NTQ655389 ODM655389 ONI655389 OXE655389 PHA655389 PQW655389 QAS655389 QKO655389 QUK655389 REG655389 ROC655389 RXY655389 SHU655389 SRQ655389 TBM655389 TLI655389 TVE655389 UFA655389 UOW655389 UYS655389 VIO655389 VSK655389 WCG655389 WMC655389 WVY655389 Q720925 JM720925 TI720925 ADE720925 ANA720925 AWW720925 BGS720925 BQO720925 CAK720925 CKG720925 CUC720925 DDY720925 DNU720925 DXQ720925 EHM720925 ERI720925 FBE720925 FLA720925 FUW720925 GES720925 GOO720925 GYK720925 HIG720925 HSC720925 IBY720925 ILU720925 IVQ720925 JFM720925 JPI720925 JZE720925 KJA720925 KSW720925 LCS720925 LMO720925 LWK720925 MGG720925 MQC720925 MZY720925 NJU720925 NTQ720925 ODM720925 ONI720925 OXE720925 PHA720925 PQW720925 QAS720925 QKO720925 QUK720925 REG720925 ROC720925 RXY720925 SHU720925 SRQ720925 TBM720925 TLI720925 TVE720925 UFA720925 UOW720925 UYS720925 VIO720925 VSK720925 WCG720925 WMC720925 WVY720925 Q786461 JM786461 TI786461 ADE786461 ANA786461 AWW786461 BGS786461 BQO786461 CAK786461 CKG786461 CUC786461 DDY786461 DNU786461 DXQ786461 EHM786461 ERI786461 FBE786461 FLA786461 FUW786461 GES786461 GOO786461 GYK786461 HIG786461 HSC786461 IBY786461 ILU786461 IVQ786461 JFM786461 JPI786461 JZE786461 KJA786461 KSW786461 LCS786461 LMO786461 LWK786461 MGG786461 MQC786461 MZY786461 NJU786461 NTQ786461 ODM786461 ONI786461 OXE786461 PHA786461 PQW786461 QAS786461 QKO786461 QUK786461 REG786461 ROC786461 RXY786461 SHU786461 SRQ786461 TBM786461 TLI786461 TVE786461 UFA786461 UOW786461 UYS786461 VIO786461 VSK786461 WCG786461 WMC786461 WVY786461 Q851997 JM851997 TI851997 ADE851997 ANA851997 AWW851997 BGS851997 BQO851997 CAK851997 CKG851997 CUC851997 DDY851997 DNU851997 DXQ851997 EHM851997 ERI851997 FBE851997 FLA851997 FUW851997 GES851997 GOO851997 GYK851997 HIG851997 HSC851997 IBY851997 ILU851997 IVQ851997 JFM851997 JPI851997 JZE851997 KJA851997 KSW851997 LCS851997 LMO851997 LWK851997 MGG851997 MQC851997 MZY851997 NJU851997 NTQ851997 ODM851997 ONI851997 OXE851997 PHA851997 PQW851997 QAS851997 QKO851997 QUK851997 REG851997 ROC851997 RXY851997 SHU851997 SRQ851997 TBM851997 TLI851997 TVE851997 UFA851997 UOW851997 UYS851997 VIO851997 VSK851997 WCG851997 WMC851997 WVY851997 Q917533 JM917533 TI917533 ADE917533 ANA917533 AWW917533 BGS917533 BQO917533 CAK917533 CKG917533 CUC917533 DDY917533 DNU917533 DXQ917533 EHM917533 ERI917533 FBE917533 FLA917533 FUW917533 GES917533 GOO917533 GYK917533 HIG917533 HSC917533 IBY917533 ILU917533 IVQ917533 JFM917533 JPI917533 JZE917533 KJA917533 KSW917533 LCS917533 LMO917533 LWK917533 MGG917533 MQC917533 MZY917533 NJU917533 NTQ917533 ODM917533 ONI917533 OXE917533 PHA917533 PQW917533 QAS917533 QKO917533 QUK917533 REG917533 ROC917533 RXY917533 SHU917533 SRQ917533 TBM917533 TLI917533 TVE917533 UFA917533 UOW917533 UYS917533 VIO917533 VSK917533 WCG917533 WMC917533 WVY917533 Q983069 JM983069 TI983069 ADE983069 ANA983069 AWW983069 BGS983069 BQO983069 CAK983069 CKG983069 CUC983069 DDY983069 DNU983069 DXQ983069 EHM983069 ERI983069 FBE983069 FLA983069 FUW983069 GES983069 GOO983069 GYK983069 HIG983069 HSC983069 IBY983069 ILU983069 IVQ983069 JFM983069 JPI983069 JZE983069 KJA983069 KSW983069 LCS983069 LMO983069 LWK983069 MGG983069 MQC983069 MZY983069 NJU983069 NTQ983069 ODM983069 ONI983069 OXE983069 PHA983069 PQW983069 QAS983069 QKO983069 QUK983069 REG983069 ROC983069 RXY983069 SHU983069 SRQ983069 TBM983069 TLI983069 TVE983069 UFA983069 UOW983069 UYS983069 VIO983069 VSK983069 WCG983069 WMC983069 WVY983069 WVY30 WMC30 WCG30 VSK30 VIO30 UYS30 UOW30 UFA30 TVE30 TLI30 TBM30 SRQ30 SHU30 RXY30 ROC30 REG30 QUK30 QKO30 QAS30 PQW30 PHA30 OXE30 ONI30 ODM30 NTQ30 NJU30 MZY30 MQC30 MGG30 LWK30 LMO30 LCS30 KSW30 KJA30 JZE30 JPI30 JFM30 IVQ30 ILU30 IBY30 HSC30 HIG30 GYK30 GOO30 GES30 FUW30 FLA30 FBE30 ERI30 EHM30 DXQ30 DNU30 DDY30 CUC30 CKG30 CAK30 BQO30 BGS30 AWW30 ANA30 ADE30 TI30 JM30 Q30">
      <formula1>$X$37:$X$41</formula1>
    </dataValidation>
    <dataValidation type="list" allowBlank="1" sqref="H65566:I65566 JD65566:JE65566 SZ65566:TA65566 ACV65566:ACW65566 AMR65566:AMS65566 AWN65566:AWO65566 BGJ65566:BGK65566 BQF65566:BQG65566 CAB65566:CAC65566 CJX65566:CJY65566 CTT65566:CTU65566 DDP65566:DDQ65566 DNL65566:DNM65566 DXH65566:DXI65566 EHD65566:EHE65566 EQZ65566:ERA65566 FAV65566:FAW65566 FKR65566:FKS65566 FUN65566:FUO65566 GEJ65566:GEK65566 GOF65566:GOG65566 GYB65566:GYC65566 HHX65566:HHY65566 HRT65566:HRU65566 IBP65566:IBQ65566 ILL65566:ILM65566 IVH65566:IVI65566 JFD65566:JFE65566 JOZ65566:JPA65566 JYV65566:JYW65566 KIR65566:KIS65566 KSN65566:KSO65566 LCJ65566:LCK65566 LMF65566:LMG65566 LWB65566:LWC65566 MFX65566:MFY65566 MPT65566:MPU65566 MZP65566:MZQ65566 NJL65566:NJM65566 NTH65566:NTI65566 ODD65566:ODE65566 OMZ65566:ONA65566 OWV65566:OWW65566 PGR65566:PGS65566 PQN65566:PQO65566 QAJ65566:QAK65566 QKF65566:QKG65566 QUB65566:QUC65566 RDX65566:RDY65566 RNT65566:RNU65566 RXP65566:RXQ65566 SHL65566:SHM65566 SRH65566:SRI65566 TBD65566:TBE65566 TKZ65566:TLA65566 TUV65566:TUW65566 UER65566:UES65566 UON65566:UOO65566 UYJ65566:UYK65566 VIF65566:VIG65566 VSB65566:VSC65566 WBX65566:WBY65566 WLT65566:WLU65566 WVP65566:WVQ65566 H131102:I131102 JD131102:JE131102 SZ131102:TA131102 ACV131102:ACW131102 AMR131102:AMS131102 AWN131102:AWO131102 BGJ131102:BGK131102 BQF131102:BQG131102 CAB131102:CAC131102 CJX131102:CJY131102 CTT131102:CTU131102 DDP131102:DDQ131102 DNL131102:DNM131102 DXH131102:DXI131102 EHD131102:EHE131102 EQZ131102:ERA131102 FAV131102:FAW131102 FKR131102:FKS131102 FUN131102:FUO131102 GEJ131102:GEK131102 GOF131102:GOG131102 GYB131102:GYC131102 HHX131102:HHY131102 HRT131102:HRU131102 IBP131102:IBQ131102 ILL131102:ILM131102 IVH131102:IVI131102 JFD131102:JFE131102 JOZ131102:JPA131102 JYV131102:JYW131102 KIR131102:KIS131102 KSN131102:KSO131102 LCJ131102:LCK131102 LMF131102:LMG131102 LWB131102:LWC131102 MFX131102:MFY131102 MPT131102:MPU131102 MZP131102:MZQ131102 NJL131102:NJM131102 NTH131102:NTI131102 ODD131102:ODE131102 OMZ131102:ONA131102 OWV131102:OWW131102 PGR131102:PGS131102 PQN131102:PQO131102 QAJ131102:QAK131102 QKF131102:QKG131102 QUB131102:QUC131102 RDX131102:RDY131102 RNT131102:RNU131102 RXP131102:RXQ131102 SHL131102:SHM131102 SRH131102:SRI131102 TBD131102:TBE131102 TKZ131102:TLA131102 TUV131102:TUW131102 UER131102:UES131102 UON131102:UOO131102 UYJ131102:UYK131102 VIF131102:VIG131102 VSB131102:VSC131102 WBX131102:WBY131102 WLT131102:WLU131102 WVP131102:WVQ131102 H196638:I196638 JD196638:JE196638 SZ196638:TA196638 ACV196638:ACW196638 AMR196638:AMS196638 AWN196638:AWO196638 BGJ196638:BGK196638 BQF196638:BQG196638 CAB196638:CAC196638 CJX196638:CJY196638 CTT196638:CTU196638 DDP196638:DDQ196638 DNL196638:DNM196638 DXH196638:DXI196638 EHD196638:EHE196638 EQZ196638:ERA196638 FAV196638:FAW196638 FKR196638:FKS196638 FUN196638:FUO196638 GEJ196638:GEK196638 GOF196638:GOG196638 GYB196638:GYC196638 HHX196638:HHY196638 HRT196638:HRU196638 IBP196638:IBQ196638 ILL196638:ILM196638 IVH196638:IVI196638 JFD196638:JFE196638 JOZ196638:JPA196638 JYV196638:JYW196638 KIR196638:KIS196638 KSN196638:KSO196638 LCJ196638:LCK196638 LMF196638:LMG196638 LWB196638:LWC196638 MFX196638:MFY196638 MPT196638:MPU196638 MZP196638:MZQ196638 NJL196638:NJM196638 NTH196638:NTI196638 ODD196638:ODE196638 OMZ196638:ONA196638 OWV196638:OWW196638 PGR196638:PGS196638 PQN196638:PQO196638 QAJ196638:QAK196638 QKF196638:QKG196638 QUB196638:QUC196638 RDX196638:RDY196638 RNT196638:RNU196638 RXP196638:RXQ196638 SHL196638:SHM196638 SRH196638:SRI196638 TBD196638:TBE196638 TKZ196638:TLA196638 TUV196638:TUW196638 UER196638:UES196638 UON196638:UOO196638 UYJ196638:UYK196638 VIF196638:VIG196638 VSB196638:VSC196638 WBX196638:WBY196638 WLT196638:WLU196638 WVP196638:WVQ196638 H262174:I262174 JD262174:JE262174 SZ262174:TA262174 ACV262174:ACW262174 AMR262174:AMS262174 AWN262174:AWO262174 BGJ262174:BGK262174 BQF262174:BQG262174 CAB262174:CAC262174 CJX262174:CJY262174 CTT262174:CTU262174 DDP262174:DDQ262174 DNL262174:DNM262174 DXH262174:DXI262174 EHD262174:EHE262174 EQZ262174:ERA262174 FAV262174:FAW262174 FKR262174:FKS262174 FUN262174:FUO262174 GEJ262174:GEK262174 GOF262174:GOG262174 GYB262174:GYC262174 HHX262174:HHY262174 HRT262174:HRU262174 IBP262174:IBQ262174 ILL262174:ILM262174 IVH262174:IVI262174 JFD262174:JFE262174 JOZ262174:JPA262174 JYV262174:JYW262174 KIR262174:KIS262174 KSN262174:KSO262174 LCJ262174:LCK262174 LMF262174:LMG262174 LWB262174:LWC262174 MFX262174:MFY262174 MPT262174:MPU262174 MZP262174:MZQ262174 NJL262174:NJM262174 NTH262174:NTI262174 ODD262174:ODE262174 OMZ262174:ONA262174 OWV262174:OWW262174 PGR262174:PGS262174 PQN262174:PQO262174 QAJ262174:QAK262174 QKF262174:QKG262174 QUB262174:QUC262174 RDX262174:RDY262174 RNT262174:RNU262174 RXP262174:RXQ262174 SHL262174:SHM262174 SRH262174:SRI262174 TBD262174:TBE262174 TKZ262174:TLA262174 TUV262174:TUW262174 UER262174:UES262174 UON262174:UOO262174 UYJ262174:UYK262174 VIF262174:VIG262174 VSB262174:VSC262174 WBX262174:WBY262174 WLT262174:WLU262174 WVP262174:WVQ262174 H327710:I327710 JD327710:JE327710 SZ327710:TA327710 ACV327710:ACW327710 AMR327710:AMS327710 AWN327710:AWO327710 BGJ327710:BGK327710 BQF327710:BQG327710 CAB327710:CAC327710 CJX327710:CJY327710 CTT327710:CTU327710 DDP327710:DDQ327710 DNL327710:DNM327710 DXH327710:DXI327710 EHD327710:EHE327710 EQZ327710:ERA327710 FAV327710:FAW327710 FKR327710:FKS327710 FUN327710:FUO327710 GEJ327710:GEK327710 GOF327710:GOG327710 GYB327710:GYC327710 HHX327710:HHY327710 HRT327710:HRU327710 IBP327710:IBQ327710 ILL327710:ILM327710 IVH327710:IVI327710 JFD327710:JFE327710 JOZ327710:JPA327710 JYV327710:JYW327710 KIR327710:KIS327710 KSN327710:KSO327710 LCJ327710:LCK327710 LMF327710:LMG327710 LWB327710:LWC327710 MFX327710:MFY327710 MPT327710:MPU327710 MZP327710:MZQ327710 NJL327710:NJM327710 NTH327710:NTI327710 ODD327710:ODE327710 OMZ327710:ONA327710 OWV327710:OWW327710 PGR327710:PGS327710 PQN327710:PQO327710 QAJ327710:QAK327710 QKF327710:QKG327710 QUB327710:QUC327710 RDX327710:RDY327710 RNT327710:RNU327710 RXP327710:RXQ327710 SHL327710:SHM327710 SRH327710:SRI327710 TBD327710:TBE327710 TKZ327710:TLA327710 TUV327710:TUW327710 UER327710:UES327710 UON327710:UOO327710 UYJ327710:UYK327710 VIF327710:VIG327710 VSB327710:VSC327710 WBX327710:WBY327710 WLT327710:WLU327710 WVP327710:WVQ327710 H393246:I393246 JD393246:JE393246 SZ393246:TA393246 ACV393246:ACW393246 AMR393246:AMS393246 AWN393246:AWO393246 BGJ393246:BGK393246 BQF393246:BQG393246 CAB393246:CAC393246 CJX393246:CJY393246 CTT393246:CTU393246 DDP393246:DDQ393246 DNL393246:DNM393246 DXH393246:DXI393246 EHD393246:EHE393246 EQZ393246:ERA393246 FAV393246:FAW393246 FKR393246:FKS393246 FUN393246:FUO393246 GEJ393246:GEK393246 GOF393246:GOG393246 GYB393246:GYC393246 HHX393246:HHY393246 HRT393246:HRU393246 IBP393246:IBQ393246 ILL393246:ILM393246 IVH393246:IVI393246 JFD393246:JFE393246 JOZ393246:JPA393246 JYV393246:JYW393246 KIR393246:KIS393246 KSN393246:KSO393246 LCJ393246:LCK393246 LMF393246:LMG393246 LWB393246:LWC393246 MFX393246:MFY393246 MPT393246:MPU393246 MZP393246:MZQ393246 NJL393246:NJM393246 NTH393246:NTI393246 ODD393246:ODE393246 OMZ393246:ONA393246 OWV393246:OWW393246 PGR393246:PGS393246 PQN393246:PQO393246 QAJ393246:QAK393246 QKF393246:QKG393246 QUB393246:QUC393246 RDX393246:RDY393246 RNT393246:RNU393246 RXP393246:RXQ393246 SHL393246:SHM393246 SRH393246:SRI393246 TBD393246:TBE393246 TKZ393246:TLA393246 TUV393246:TUW393246 UER393246:UES393246 UON393246:UOO393246 UYJ393246:UYK393246 VIF393246:VIG393246 VSB393246:VSC393246 WBX393246:WBY393246 WLT393246:WLU393246 WVP393246:WVQ393246 H458782:I458782 JD458782:JE458782 SZ458782:TA458782 ACV458782:ACW458782 AMR458782:AMS458782 AWN458782:AWO458782 BGJ458782:BGK458782 BQF458782:BQG458782 CAB458782:CAC458782 CJX458782:CJY458782 CTT458782:CTU458782 DDP458782:DDQ458782 DNL458782:DNM458782 DXH458782:DXI458782 EHD458782:EHE458782 EQZ458782:ERA458782 FAV458782:FAW458782 FKR458782:FKS458782 FUN458782:FUO458782 GEJ458782:GEK458782 GOF458782:GOG458782 GYB458782:GYC458782 HHX458782:HHY458782 HRT458782:HRU458782 IBP458782:IBQ458782 ILL458782:ILM458782 IVH458782:IVI458782 JFD458782:JFE458782 JOZ458782:JPA458782 JYV458782:JYW458782 KIR458782:KIS458782 KSN458782:KSO458782 LCJ458782:LCK458782 LMF458782:LMG458782 LWB458782:LWC458782 MFX458782:MFY458782 MPT458782:MPU458782 MZP458782:MZQ458782 NJL458782:NJM458782 NTH458782:NTI458782 ODD458782:ODE458782 OMZ458782:ONA458782 OWV458782:OWW458782 PGR458782:PGS458782 PQN458782:PQO458782 QAJ458782:QAK458782 QKF458782:QKG458782 QUB458782:QUC458782 RDX458782:RDY458782 RNT458782:RNU458782 RXP458782:RXQ458782 SHL458782:SHM458782 SRH458782:SRI458782 TBD458782:TBE458782 TKZ458782:TLA458782 TUV458782:TUW458782 UER458782:UES458782 UON458782:UOO458782 UYJ458782:UYK458782 VIF458782:VIG458782 VSB458782:VSC458782 WBX458782:WBY458782 WLT458782:WLU458782 WVP458782:WVQ458782 H524318:I524318 JD524318:JE524318 SZ524318:TA524318 ACV524318:ACW524318 AMR524318:AMS524318 AWN524318:AWO524318 BGJ524318:BGK524318 BQF524318:BQG524318 CAB524318:CAC524318 CJX524318:CJY524318 CTT524318:CTU524318 DDP524318:DDQ524318 DNL524318:DNM524318 DXH524318:DXI524318 EHD524318:EHE524318 EQZ524318:ERA524318 FAV524318:FAW524318 FKR524318:FKS524318 FUN524318:FUO524318 GEJ524318:GEK524318 GOF524318:GOG524318 GYB524318:GYC524318 HHX524318:HHY524318 HRT524318:HRU524318 IBP524318:IBQ524318 ILL524318:ILM524318 IVH524318:IVI524318 JFD524318:JFE524318 JOZ524318:JPA524318 JYV524318:JYW524318 KIR524318:KIS524318 KSN524318:KSO524318 LCJ524318:LCK524318 LMF524318:LMG524318 LWB524318:LWC524318 MFX524318:MFY524318 MPT524318:MPU524318 MZP524318:MZQ524318 NJL524318:NJM524318 NTH524318:NTI524318 ODD524318:ODE524318 OMZ524318:ONA524318 OWV524318:OWW524318 PGR524318:PGS524318 PQN524318:PQO524318 QAJ524318:QAK524318 QKF524318:QKG524318 QUB524318:QUC524318 RDX524318:RDY524318 RNT524318:RNU524318 RXP524318:RXQ524318 SHL524318:SHM524318 SRH524318:SRI524318 TBD524318:TBE524318 TKZ524318:TLA524318 TUV524318:TUW524318 UER524318:UES524318 UON524318:UOO524318 UYJ524318:UYK524318 VIF524318:VIG524318 VSB524318:VSC524318 WBX524318:WBY524318 WLT524318:WLU524318 WVP524318:WVQ524318 H589854:I589854 JD589854:JE589854 SZ589854:TA589854 ACV589854:ACW589854 AMR589854:AMS589854 AWN589854:AWO589854 BGJ589854:BGK589854 BQF589854:BQG589854 CAB589854:CAC589854 CJX589854:CJY589854 CTT589854:CTU589854 DDP589854:DDQ589854 DNL589854:DNM589854 DXH589854:DXI589854 EHD589854:EHE589854 EQZ589854:ERA589854 FAV589854:FAW589854 FKR589854:FKS589854 FUN589854:FUO589854 GEJ589854:GEK589854 GOF589854:GOG589854 GYB589854:GYC589854 HHX589854:HHY589854 HRT589854:HRU589854 IBP589854:IBQ589854 ILL589854:ILM589854 IVH589854:IVI589854 JFD589854:JFE589854 JOZ589854:JPA589854 JYV589854:JYW589854 KIR589854:KIS589854 KSN589854:KSO589854 LCJ589854:LCK589854 LMF589854:LMG589854 LWB589854:LWC589854 MFX589854:MFY589854 MPT589854:MPU589854 MZP589854:MZQ589854 NJL589854:NJM589854 NTH589854:NTI589854 ODD589854:ODE589854 OMZ589854:ONA589854 OWV589854:OWW589854 PGR589854:PGS589854 PQN589854:PQO589854 QAJ589854:QAK589854 QKF589854:QKG589854 QUB589854:QUC589854 RDX589854:RDY589854 RNT589854:RNU589854 RXP589854:RXQ589854 SHL589854:SHM589854 SRH589854:SRI589854 TBD589854:TBE589854 TKZ589854:TLA589854 TUV589854:TUW589854 UER589854:UES589854 UON589854:UOO589854 UYJ589854:UYK589854 VIF589854:VIG589854 VSB589854:VSC589854 WBX589854:WBY589854 WLT589854:WLU589854 WVP589854:WVQ589854 H655390:I655390 JD655390:JE655390 SZ655390:TA655390 ACV655390:ACW655390 AMR655390:AMS655390 AWN655390:AWO655390 BGJ655390:BGK655390 BQF655390:BQG655390 CAB655390:CAC655390 CJX655390:CJY655390 CTT655390:CTU655390 DDP655390:DDQ655390 DNL655390:DNM655390 DXH655390:DXI655390 EHD655390:EHE655390 EQZ655390:ERA655390 FAV655390:FAW655390 FKR655390:FKS655390 FUN655390:FUO655390 GEJ655390:GEK655390 GOF655390:GOG655390 GYB655390:GYC655390 HHX655390:HHY655390 HRT655390:HRU655390 IBP655390:IBQ655390 ILL655390:ILM655390 IVH655390:IVI655390 JFD655390:JFE655390 JOZ655390:JPA655390 JYV655390:JYW655390 KIR655390:KIS655390 KSN655390:KSO655390 LCJ655390:LCK655390 LMF655390:LMG655390 LWB655390:LWC655390 MFX655390:MFY655390 MPT655390:MPU655390 MZP655390:MZQ655390 NJL655390:NJM655390 NTH655390:NTI655390 ODD655390:ODE655390 OMZ655390:ONA655390 OWV655390:OWW655390 PGR655390:PGS655390 PQN655390:PQO655390 QAJ655390:QAK655390 QKF655390:QKG655390 QUB655390:QUC655390 RDX655390:RDY655390 RNT655390:RNU655390 RXP655390:RXQ655390 SHL655390:SHM655390 SRH655390:SRI655390 TBD655390:TBE655390 TKZ655390:TLA655390 TUV655390:TUW655390 UER655390:UES655390 UON655390:UOO655390 UYJ655390:UYK655390 VIF655390:VIG655390 VSB655390:VSC655390 WBX655390:WBY655390 WLT655390:WLU655390 WVP655390:WVQ655390 H720926:I720926 JD720926:JE720926 SZ720926:TA720926 ACV720926:ACW720926 AMR720926:AMS720926 AWN720926:AWO720926 BGJ720926:BGK720926 BQF720926:BQG720926 CAB720926:CAC720926 CJX720926:CJY720926 CTT720926:CTU720926 DDP720926:DDQ720926 DNL720926:DNM720926 DXH720926:DXI720926 EHD720926:EHE720926 EQZ720926:ERA720926 FAV720926:FAW720926 FKR720926:FKS720926 FUN720926:FUO720926 GEJ720926:GEK720926 GOF720926:GOG720926 GYB720926:GYC720926 HHX720926:HHY720926 HRT720926:HRU720926 IBP720926:IBQ720926 ILL720926:ILM720926 IVH720926:IVI720926 JFD720926:JFE720926 JOZ720926:JPA720926 JYV720926:JYW720926 KIR720926:KIS720926 KSN720926:KSO720926 LCJ720926:LCK720926 LMF720926:LMG720926 LWB720926:LWC720926 MFX720926:MFY720926 MPT720926:MPU720926 MZP720926:MZQ720926 NJL720926:NJM720926 NTH720926:NTI720926 ODD720926:ODE720926 OMZ720926:ONA720926 OWV720926:OWW720926 PGR720926:PGS720926 PQN720926:PQO720926 QAJ720926:QAK720926 QKF720926:QKG720926 QUB720926:QUC720926 RDX720926:RDY720926 RNT720926:RNU720926 RXP720926:RXQ720926 SHL720926:SHM720926 SRH720926:SRI720926 TBD720926:TBE720926 TKZ720926:TLA720926 TUV720926:TUW720926 UER720926:UES720926 UON720926:UOO720926 UYJ720926:UYK720926 VIF720926:VIG720926 VSB720926:VSC720926 WBX720926:WBY720926 WLT720926:WLU720926 WVP720926:WVQ720926 H786462:I786462 JD786462:JE786462 SZ786462:TA786462 ACV786462:ACW786462 AMR786462:AMS786462 AWN786462:AWO786462 BGJ786462:BGK786462 BQF786462:BQG786462 CAB786462:CAC786462 CJX786462:CJY786462 CTT786462:CTU786462 DDP786462:DDQ786462 DNL786462:DNM786462 DXH786462:DXI786462 EHD786462:EHE786462 EQZ786462:ERA786462 FAV786462:FAW786462 FKR786462:FKS786462 FUN786462:FUO786462 GEJ786462:GEK786462 GOF786462:GOG786462 GYB786462:GYC786462 HHX786462:HHY786462 HRT786462:HRU786462 IBP786462:IBQ786462 ILL786462:ILM786462 IVH786462:IVI786462 JFD786462:JFE786462 JOZ786462:JPA786462 JYV786462:JYW786462 KIR786462:KIS786462 KSN786462:KSO786462 LCJ786462:LCK786462 LMF786462:LMG786462 LWB786462:LWC786462 MFX786462:MFY786462 MPT786462:MPU786462 MZP786462:MZQ786462 NJL786462:NJM786462 NTH786462:NTI786462 ODD786462:ODE786462 OMZ786462:ONA786462 OWV786462:OWW786462 PGR786462:PGS786462 PQN786462:PQO786462 QAJ786462:QAK786462 QKF786462:QKG786462 QUB786462:QUC786462 RDX786462:RDY786462 RNT786462:RNU786462 RXP786462:RXQ786462 SHL786462:SHM786462 SRH786462:SRI786462 TBD786462:TBE786462 TKZ786462:TLA786462 TUV786462:TUW786462 UER786462:UES786462 UON786462:UOO786462 UYJ786462:UYK786462 VIF786462:VIG786462 VSB786462:VSC786462 WBX786462:WBY786462 WLT786462:WLU786462 WVP786462:WVQ786462 H851998:I851998 JD851998:JE851998 SZ851998:TA851998 ACV851998:ACW851998 AMR851998:AMS851998 AWN851998:AWO851998 BGJ851998:BGK851998 BQF851998:BQG851998 CAB851998:CAC851998 CJX851998:CJY851998 CTT851998:CTU851998 DDP851998:DDQ851998 DNL851998:DNM851998 DXH851998:DXI851998 EHD851998:EHE851998 EQZ851998:ERA851998 FAV851998:FAW851998 FKR851998:FKS851998 FUN851998:FUO851998 GEJ851998:GEK851998 GOF851998:GOG851998 GYB851998:GYC851998 HHX851998:HHY851998 HRT851998:HRU851998 IBP851998:IBQ851998 ILL851998:ILM851998 IVH851998:IVI851998 JFD851998:JFE851998 JOZ851998:JPA851998 JYV851998:JYW851998 KIR851998:KIS851998 KSN851998:KSO851998 LCJ851998:LCK851998 LMF851998:LMG851998 LWB851998:LWC851998 MFX851998:MFY851998 MPT851998:MPU851998 MZP851998:MZQ851998 NJL851998:NJM851998 NTH851998:NTI851998 ODD851998:ODE851998 OMZ851998:ONA851998 OWV851998:OWW851998 PGR851998:PGS851998 PQN851998:PQO851998 QAJ851998:QAK851998 QKF851998:QKG851998 QUB851998:QUC851998 RDX851998:RDY851998 RNT851998:RNU851998 RXP851998:RXQ851998 SHL851998:SHM851998 SRH851998:SRI851998 TBD851998:TBE851998 TKZ851998:TLA851998 TUV851998:TUW851998 UER851998:UES851998 UON851998:UOO851998 UYJ851998:UYK851998 VIF851998:VIG851998 VSB851998:VSC851998 WBX851998:WBY851998 WLT851998:WLU851998 WVP851998:WVQ851998 H917534:I917534 JD917534:JE917534 SZ917534:TA917534 ACV917534:ACW917534 AMR917534:AMS917534 AWN917534:AWO917534 BGJ917534:BGK917534 BQF917534:BQG917534 CAB917534:CAC917534 CJX917534:CJY917534 CTT917534:CTU917534 DDP917534:DDQ917534 DNL917534:DNM917534 DXH917534:DXI917534 EHD917534:EHE917534 EQZ917534:ERA917534 FAV917534:FAW917534 FKR917534:FKS917534 FUN917534:FUO917534 GEJ917534:GEK917534 GOF917534:GOG917534 GYB917534:GYC917534 HHX917534:HHY917534 HRT917534:HRU917534 IBP917534:IBQ917534 ILL917534:ILM917534 IVH917534:IVI917534 JFD917534:JFE917534 JOZ917534:JPA917534 JYV917534:JYW917534 KIR917534:KIS917534 KSN917534:KSO917534 LCJ917534:LCK917534 LMF917534:LMG917534 LWB917534:LWC917534 MFX917534:MFY917534 MPT917534:MPU917534 MZP917534:MZQ917534 NJL917534:NJM917534 NTH917534:NTI917534 ODD917534:ODE917534 OMZ917534:ONA917534 OWV917534:OWW917534 PGR917534:PGS917534 PQN917534:PQO917534 QAJ917534:QAK917534 QKF917534:QKG917534 QUB917534:QUC917534 RDX917534:RDY917534 RNT917534:RNU917534 RXP917534:RXQ917534 SHL917534:SHM917534 SRH917534:SRI917534 TBD917534:TBE917534 TKZ917534:TLA917534 TUV917534:TUW917534 UER917534:UES917534 UON917534:UOO917534 UYJ917534:UYK917534 VIF917534:VIG917534 VSB917534:VSC917534 WBX917534:WBY917534 WLT917534:WLU917534 WVP917534:WVQ917534 H983070:I983070 JD983070:JE983070 SZ983070:TA983070 ACV983070:ACW983070 AMR983070:AMS983070 AWN983070:AWO983070 BGJ983070:BGK983070 BQF983070:BQG983070 CAB983070:CAC983070 CJX983070:CJY983070 CTT983070:CTU983070 DDP983070:DDQ983070 DNL983070:DNM983070 DXH983070:DXI983070 EHD983070:EHE983070 EQZ983070:ERA983070 FAV983070:FAW983070 FKR983070:FKS983070 FUN983070:FUO983070 GEJ983070:GEK983070 GOF983070:GOG983070 GYB983070:GYC983070 HHX983070:HHY983070 HRT983070:HRU983070 IBP983070:IBQ983070 ILL983070:ILM983070 IVH983070:IVI983070 JFD983070:JFE983070 JOZ983070:JPA983070 JYV983070:JYW983070 KIR983070:KIS983070 KSN983070:KSO983070 LCJ983070:LCK983070 LMF983070:LMG983070 LWB983070:LWC983070 MFX983070:MFY983070 MPT983070:MPU983070 MZP983070:MZQ983070 NJL983070:NJM983070 NTH983070:NTI983070 ODD983070:ODE983070 OMZ983070:ONA983070 OWV983070:OWW983070 PGR983070:PGS983070 PQN983070:PQO983070 QAJ983070:QAK983070 QKF983070:QKG983070 QUB983070:QUC983070 RDX983070:RDY983070 RNT983070:RNU983070 RXP983070:RXQ983070 SHL983070:SHM983070 SRH983070:SRI983070 TBD983070:TBE983070 TKZ983070:TLA983070 TUV983070:TUW983070 UER983070:UES983070 UON983070:UOO983070 UYJ983070:UYK983070 VIF983070:VIG983070 VSB983070:VSC983070 WBX983070:WBY983070 WLT983070:WLU983070 WVP983070:WVQ983070 WVP31:WVQ31 WLT31:WLU31 WBX31:WBY31 VSB31:VSC31 VIF31:VIG31 UYJ31:UYK31 UON31:UOO31 UER31:UES31 TUV31:TUW31 TKZ31:TLA31 TBD31:TBE31 SRH31:SRI31 SHL31:SHM31 RXP31:RXQ31 RNT31:RNU31 RDX31:RDY31 QUB31:QUC31 QKF31:QKG31 QAJ31:QAK31 PQN31:PQO31 PGR31:PGS31 OWV31:OWW31 OMZ31:ONA31 ODD31:ODE31 NTH31:NTI31 NJL31:NJM31 MZP31:MZQ31 MPT31:MPU31 MFX31:MFY31 LWB31:LWC31 LMF31:LMG31 LCJ31:LCK31 KSN31:KSO31 KIR31:KIS31 JYV31:JYW31 JOZ31:JPA31 JFD31:JFE31 IVH31:IVI31 ILL31:ILM31 IBP31:IBQ31 HRT31:HRU31 HHX31:HHY31 GYB31:GYC31 GOF31:GOG31 GEJ31:GEK31 FUN31:FUO31 FKR31:FKS31 FAV31:FAW31 EQZ31:ERA31 EHD31:EHE31 DXH31:DXI31 DNL31:DNM31 DDP31:DDQ31 CTT31:CTU31 CJX31:CJY31 CAB31:CAC31 BQF31:BQG31 BGJ31:BGK31 AWN31:AWO31 AMR31:AMS31 ACV31:ACW31 SZ31:TA31 JD31:JE31 H31:I31">
      <formula1>$X$31:$X$34</formula1>
    </dataValidation>
    <dataValidation type="list" allowBlank="1" sqref="E65554:I65554 JA65554:JE65554 SW65554:TA65554 ACS65554:ACW65554 AMO65554:AMS65554 AWK65554:AWO65554 BGG65554:BGK65554 BQC65554:BQG65554 BZY65554:CAC65554 CJU65554:CJY65554 CTQ65554:CTU65554 DDM65554:DDQ65554 DNI65554:DNM65554 DXE65554:DXI65554 EHA65554:EHE65554 EQW65554:ERA65554 FAS65554:FAW65554 FKO65554:FKS65554 FUK65554:FUO65554 GEG65554:GEK65554 GOC65554:GOG65554 GXY65554:GYC65554 HHU65554:HHY65554 HRQ65554:HRU65554 IBM65554:IBQ65554 ILI65554:ILM65554 IVE65554:IVI65554 JFA65554:JFE65554 JOW65554:JPA65554 JYS65554:JYW65554 KIO65554:KIS65554 KSK65554:KSO65554 LCG65554:LCK65554 LMC65554:LMG65554 LVY65554:LWC65554 MFU65554:MFY65554 MPQ65554:MPU65554 MZM65554:MZQ65554 NJI65554:NJM65554 NTE65554:NTI65554 ODA65554:ODE65554 OMW65554:ONA65554 OWS65554:OWW65554 PGO65554:PGS65554 PQK65554:PQO65554 QAG65554:QAK65554 QKC65554:QKG65554 QTY65554:QUC65554 RDU65554:RDY65554 RNQ65554:RNU65554 RXM65554:RXQ65554 SHI65554:SHM65554 SRE65554:SRI65554 TBA65554:TBE65554 TKW65554:TLA65554 TUS65554:TUW65554 UEO65554:UES65554 UOK65554:UOO65554 UYG65554:UYK65554 VIC65554:VIG65554 VRY65554:VSC65554 WBU65554:WBY65554 WLQ65554:WLU65554 WVM65554:WVQ65554 E131090:I131090 JA131090:JE131090 SW131090:TA131090 ACS131090:ACW131090 AMO131090:AMS131090 AWK131090:AWO131090 BGG131090:BGK131090 BQC131090:BQG131090 BZY131090:CAC131090 CJU131090:CJY131090 CTQ131090:CTU131090 DDM131090:DDQ131090 DNI131090:DNM131090 DXE131090:DXI131090 EHA131090:EHE131090 EQW131090:ERA131090 FAS131090:FAW131090 FKO131090:FKS131090 FUK131090:FUO131090 GEG131090:GEK131090 GOC131090:GOG131090 GXY131090:GYC131090 HHU131090:HHY131090 HRQ131090:HRU131090 IBM131090:IBQ131090 ILI131090:ILM131090 IVE131090:IVI131090 JFA131090:JFE131090 JOW131090:JPA131090 JYS131090:JYW131090 KIO131090:KIS131090 KSK131090:KSO131090 LCG131090:LCK131090 LMC131090:LMG131090 LVY131090:LWC131090 MFU131090:MFY131090 MPQ131090:MPU131090 MZM131090:MZQ131090 NJI131090:NJM131090 NTE131090:NTI131090 ODA131090:ODE131090 OMW131090:ONA131090 OWS131090:OWW131090 PGO131090:PGS131090 PQK131090:PQO131090 QAG131090:QAK131090 QKC131090:QKG131090 QTY131090:QUC131090 RDU131090:RDY131090 RNQ131090:RNU131090 RXM131090:RXQ131090 SHI131090:SHM131090 SRE131090:SRI131090 TBA131090:TBE131090 TKW131090:TLA131090 TUS131090:TUW131090 UEO131090:UES131090 UOK131090:UOO131090 UYG131090:UYK131090 VIC131090:VIG131090 VRY131090:VSC131090 WBU131090:WBY131090 WLQ131090:WLU131090 WVM131090:WVQ131090 E196626:I196626 JA196626:JE196626 SW196626:TA196626 ACS196626:ACW196626 AMO196626:AMS196626 AWK196626:AWO196626 BGG196626:BGK196626 BQC196626:BQG196626 BZY196626:CAC196626 CJU196626:CJY196626 CTQ196626:CTU196626 DDM196626:DDQ196626 DNI196626:DNM196626 DXE196626:DXI196626 EHA196626:EHE196626 EQW196626:ERA196626 FAS196626:FAW196626 FKO196626:FKS196626 FUK196626:FUO196626 GEG196626:GEK196626 GOC196626:GOG196626 GXY196626:GYC196626 HHU196626:HHY196626 HRQ196626:HRU196626 IBM196626:IBQ196626 ILI196626:ILM196626 IVE196626:IVI196626 JFA196626:JFE196626 JOW196626:JPA196626 JYS196626:JYW196626 KIO196626:KIS196626 KSK196626:KSO196626 LCG196626:LCK196626 LMC196626:LMG196626 LVY196626:LWC196626 MFU196626:MFY196626 MPQ196626:MPU196626 MZM196626:MZQ196626 NJI196626:NJM196626 NTE196626:NTI196626 ODA196626:ODE196626 OMW196626:ONA196626 OWS196626:OWW196626 PGO196626:PGS196626 PQK196626:PQO196626 QAG196626:QAK196626 QKC196626:QKG196626 QTY196626:QUC196626 RDU196626:RDY196626 RNQ196626:RNU196626 RXM196626:RXQ196626 SHI196626:SHM196626 SRE196626:SRI196626 TBA196626:TBE196626 TKW196626:TLA196626 TUS196626:TUW196626 UEO196626:UES196626 UOK196626:UOO196626 UYG196626:UYK196626 VIC196626:VIG196626 VRY196626:VSC196626 WBU196626:WBY196626 WLQ196626:WLU196626 WVM196626:WVQ196626 E262162:I262162 JA262162:JE262162 SW262162:TA262162 ACS262162:ACW262162 AMO262162:AMS262162 AWK262162:AWO262162 BGG262162:BGK262162 BQC262162:BQG262162 BZY262162:CAC262162 CJU262162:CJY262162 CTQ262162:CTU262162 DDM262162:DDQ262162 DNI262162:DNM262162 DXE262162:DXI262162 EHA262162:EHE262162 EQW262162:ERA262162 FAS262162:FAW262162 FKO262162:FKS262162 FUK262162:FUO262162 GEG262162:GEK262162 GOC262162:GOG262162 GXY262162:GYC262162 HHU262162:HHY262162 HRQ262162:HRU262162 IBM262162:IBQ262162 ILI262162:ILM262162 IVE262162:IVI262162 JFA262162:JFE262162 JOW262162:JPA262162 JYS262162:JYW262162 KIO262162:KIS262162 KSK262162:KSO262162 LCG262162:LCK262162 LMC262162:LMG262162 LVY262162:LWC262162 MFU262162:MFY262162 MPQ262162:MPU262162 MZM262162:MZQ262162 NJI262162:NJM262162 NTE262162:NTI262162 ODA262162:ODE262162 OMW262162:ONA262162 OWS262162:OWW262162 PGO262162:PGS262162 PQK262162:PQO262162 QAG262162:QAK262162 QKC262162:QKG262162 QTY262162:QUC262162 RDU262162:RDY262162 RNQ262162:RNU262162 RXM262162:RXQ262162 SHI262162:SHM262162 SRE262162:SRI262162 TBA262162:TBE262162 TKW262162:TLA262162 TUS262162:TUW262162 UEO262162:UES262162 UOK262162:UOO262162 UYG262162:UYK262162 VIC262162:VIG262162 VRY262162:VSC262162 WBU262162:WBY262162 WLQ262162:WLU262162 WVM262162:WVQ262162 E327698:I327698 JA327698:JE327698 SW327698:TA327698 ACS327698:ACW327698 AMO327698:AMS327698 AWK327698:AWO327698 BGG327698:BGK327698 BQC327698:BQG327698 BZY327698:CAC327698 CJU327698:CJY327698 CTQ327698:CTU327698 DDM327698:DDQ327698 DNI327698:DNM327698 DXE327698:DXI327698 EHA327698:EHE327698 EQW327698:ERA327698 FAS327698:FAW327698 FKO327698:FKS327698 FUK327698:FUO327698 GEG327698:GEK327698 GOC327698:GOG327698 GXY327698:GYC327698 HHU327698:HHY327698 HRQ327698:HRU327698 IBM327698:IBQ327698 ILI327698:ILM327698 IVE327698:IVI327698 JFA327698:JFE327698 JOW327698:JPA327698 JYS327698:JYW327698 KIO327698:KIS327698 KSK327698:KSO327698 LCG327698:LCK327698 LMC327698:LMG327698 LVY327698:LWC327698 MFU327698:MFY327698 MPQ327698:MPU327698 MZM327698:MZQ327698 NJI327698:NJM327698 NTE327698:NTI327698 ODA327698:ODE327698 OMW327698:ONA327698 OWS327698:OWW327698 PGO327698:PGS327698 PQK327698:PQO327698 QAG327698:QAK327698 QKC327698:QKG327698 QTY327698:QUC327698 RDU327698:RDY327698 RNQ327698:RNU327698 RXM327698:RXQ327698 SHI327698:SHM327698 SRE327698:SRI327698 TBA327698:TBE327698 TKW327698:TLA327698 TUS327698:TUW327698 UEO327698:UES327698 UOK327698:UOO327698 UYG327698:UYK327698 VIC327698:VIG327698 VRY327698:VSC327698 WBU327698:WBY327698 WLQ327698:WLU327698 WVM327698:WVQ327698 E393234:I393234 JA393234:JE393234 SW393234:TA393234 ACS393234:ACW393234 AMO393234:AMS393234 AWK393234:AWO393234 BGG393234:BGK393234 BQC393234:BQG393234 BZY393234:CAC393234 CJU393234:CJY393234 CTQ393234:CTU393234 DDM393234:DDQ393234 DNI393234:DNM393234 DXE393234:DXI393234 EHA393234:EHE393234 EQW393234:ERA393234 FAS393234:FAW393234 FKO393234:FKS393234 FUK393234:FUO393234 GEG393234:GEK393234 GOC393234:GOG393234 GXY393234:GYC393234 HHU393234:HHY393234 HRQ393234:HRU393234 IBM393234:IBQ393234 ILI393234:ILM393234 IVE393234:IVI393234 JFA393234:JFE393234 JOW393234:JPA393234 JYS393234:JYW393234 KIO393234:KIS393234 KSK393234:KSO393234 LCG393234:LCK393234 LMC393234:LMG393234 LVY393234:LWC393234 MFU393234:MFY393234 MPQ393234:MPU393234 MZM393234:MZQ393234 NJI393234:NJM393234 NTE393234:NTI393234 ODA393234:ODE393234 OMW393234:ONA393234 OWS393234:OWW393234 PGO393234:PGS393234 PQK393234:PQO393234 QAG393234:QAK393234 QKC393234:QKG393234 QTY393234:QUC393234 RDU393234:RDY393234 RNQ393234:RNU393234 RXM393234:RXQ393234 SHI393234:SHM393234 SRE393234:SRI393234 TBA393234:TBE393234 TKW393234:TLA393234 TUS393234:TUW393234 UEO393234:UES393234 UOK393234:UOO393234 UYG393234:UYK393234 VIC393234:VIG393234 VRY393234:VSC393234 WBU393234:WBY393234 WLQ393234:WLU393234 WVM393234:WVQ393234 E458770:I458770 JA458770:JE458770 SW458770:TA458770 ACS458770:ACW458770 AMO458770:AMS458770 AWK458770:AWO458770 BGG458770:BGK458770 BQC458770:BQG458770 BZY458770:CAC458770 CJU458770:CJY458770 CTQ458770:CTU458770 DDM458770:DDQ458770 DNI458770:DNM458770 DXE458770:DXI458770 EHA458770:EHE458770 EQW458770:ERA458770 FAS458770:FAW458770 FKO458770:FKS458770 FUK458770:FUO458770 GEG458770:GEK458770 GOC458770:GOG458770 GXY458770:GYC458770 HHU458770:HHY458770 HRQ458770:HRU458770 IBM458770:IBQ458770 ILI458770:ILM458770 IVE458770:IVI458770 JFA458770:JFE458770 JOW458770:JPA458770 JYS458770:JYW458770 KIO458770:KIS458770 KSK458770:KSO458770 LCG458770:LCK458770 LMC458770:LMG458770 LVY458770:LWC458770 MFU458770:MFY458770 MPQ458770:MPU458770 MZM458770:MZQ458770 NJI458770:NJM458770 NTE458770:NTI458770 ODA458770:ODE458770 OMW458770:ONA458770 OWS458770:OWW458770 PGO458770:PGS458770 PQK458770:PQO458770 QAG458770:QAK458770 QKC458770:QKG458770 QTY458770:QUC458770 RDU458770:RDY458770 RNQ458770:RNU458770 RXM458770:RXQ458770 SHI458770:SHM458770 SRE458770:SRI458770 TBA458770:TBE458770 TKW458770:TLA458770 TUS458770:TUW458770 UEO458770:UES458770 UOK458770:UOO458770 UYG458770:UYK458770 VIC458770:VIG458770 VRY458770:VSC458770 WBU458770:WBY458770 WLQ458770:WLU458770 WVM458770:WVQ458770 E524306:I524306 JA524306:JE524306 SW524306:TA524306 ACS524306:ACW524306 AMO524306:AMS524306 AWK524306:AWO524306 BGG524306:BGK524306 BQC524306:BQG524306 BZY524306:CAC524306 CJU524306:CJY524306 CTQ524306:CTU524306 DDM524306:DDQ524306 DNI524306:DNM524306 DXE524306:DXI524306 EHA524306:EHE524306 EQW524306:ERA524306 FAS524306:FAW524306 FKO524306:FKS524306 FUK524306:FUO524306 GEG524306:GEK524306 GOC524306:GOG524306 GXY524306:GYC524306 HHU524306:HHY524306 HRQ524306:HRU524306 IBM524306:IBQ524306 ILI524306:ILM524306 IVE524306:IVI524306 JFA524306:JFE524306 JOW524306:JPA524306 JYS524306:JYW524306 KIO524306:KIS524306 KSK524306:KSO524306 LCG524306:LCK524306 LMC524306:LMG524306 LVY524306:LWC524306 MFU524306:MFY524306 MPQ524306:MPU524306 MZM524306:MZQ524306 NJI524306:NJM524306 NTE524306:NTI524306 ODA524306:ODE524306 OMW524306:ONA524306 OWS524306:OWW524306 PGO524306:PGS524306 PQK524306:PQO524306 QAG524306:QAK524306 QKC524306:QKG524306 QTY524306:QUC524306 RDU524306:RDY524306 RNQ524306:RNU524306 RXM524306:RXQ524306 SHI524306:SHM524306 SRE524306:SRI524306 TBA524306:TBE524306 TKW524306:TLA524306 TUS524306:TUW524306 UEO524306:UES524306 UOK524306:UOO524306 UYG524306:UYK524306 VIC524306:VIG524306 VRY524306:VSC524306 WBU524306:WBY524306 WLQ524306:WLU524306 WVM524306:WVQ524306 E589842:I589842 JA589842:JE589842 SW589842:TA589842 ACS589842:ACW589842 AMO589842:AMS589842 AWK589842:AWO589842 BGG589842:BGK589842 BQC589842:BQG589842 BZY589842:CAC589842 CJU589842:CJY589842 CTQ589842:CTU589842 DDM589842:DDQ589842 DNI589842:DNM589842 DXE589842:DXI589842 EHA589842:EHE589842 EQW589842:ERA589842 FAS589842:FAW589842 FKO589842:FKS589842 FUK589842:FUO589842 GEG589842:GEK589842 GOC589842:GOG589842 GXY589842:GYC589842 HHU589842:HHY589842 HRQ589842:HRU589842 IBM589842:IBQ589842 ILI589842:ILM589842 IVE589842:IVI589842 JFA589842:JFE589842 JOW589842:JPA589842 JYS589842:JYW589842 KIO589842:KIS589842 KSK589842:KSO589842 LCG589842:LCK589842 LMC589842:LMG589842 LVY589842:LWC589842 MFU589842:MFY589842 MPQ589842:MPU589842 MZM589842:MZQ589842 NJI589842:NJM589842 NTE589842:NTI589842 ODA589842:ODE589842 OMW589842:ONA589842 OWS589842:OWW589842 PGO589842:PGS589842 PQK589842:PQO589842 QAG589842:QAK589842 QKC589842:QKG589842 QTY589842:QUC589842 RDU589842:RDY589842 RNQ589842:RNU589842 RXM589842:RXQ589842 SHI589842:SHM589842 SRE589842:SRI589842 TBA589842:TBE589842 TKW589842:TLA589842 TUS589842:TUW589842 UEO589842:UES589842 UOK589842:UOO589842 UYG589842:UYK589842 VIC589842:VIG589842 VRY589842:VSC589842 WBU589842:WBY589842 WLQ589842:WLU589842 WVM589842:WVQ589842 E655378:I655378 JA655378:JE655378 SW655378:TA655378 ACS655378:ACW655378 AMO655378:AMS655378 AWK655378:AWO655378 BGG655378:BGK655378 BQC655378:BQG655378 BZY655378:CAC655378 CJU655378:CJY655378 CTQ655378:CTU655378 DDM655378:DDQ655378 DNI655378:DNM655378 DXE655378:DXI655378 EHA655378:EHE655378 EQW655378:ERA655378 FAS655378:FAW655378 FKO655378:FKS655378 FUK655378:FUO655378 GEG655378:GEK655378 GOC655378:GOG655378 GXY655378:GYC655378 HHU655378:HHY655378 HRQ655378:HRU655378 IBM655378:IBQ655378 ILI655378:ILM655378 IVE655378:IVI655378 JFA655378:JFE655378 JOW655378:JPA655378 JYS655378:JYW655378 KIO655378:KIS655378 KSK655378:KSO655378 LCG655378:LCK655378 LMC655378:LMG655378 LVY655378:LWC655378 MFU655378:MFY655378 MPQ655378:MPU655378 MZM655378:MZQ655378 NJI655378:NJM655378 NTE655378:NTI655378 ODA655378:ODE655378 OMW655378:ONA655378 OWS655378:OWW655378 PGO655378:PGS655378 PQK655378:PQO655378 QAG655378:QAK655378 QKC655378:QKG655378 QTY655378:QUC655378 RDU655378:RDY655378 RNQ655378:RNU655378 RXM655378:RXQ655378 SHI655378:SHM655378 SRE655378:SRI655378 TBA655378:TBE655378 TKW655378:TLA655378 TUS655378:TUW655378 UEO655378:UES655378 UOK655378:UOO655378 UYG655378:UYK655378 VIC655378:VIG655378 VRY655378:VSC655378 WBU655378:WBY655378 WLQ655378:WLU655378 WVM655378:WVQ655378 E720914:I720914 JA720914:JE720914 SW720914:TA720914 ACS720914:ACW720914 AMO720914:AMS720914 AWK720914:AWO720914 BGG720914:BGK720914 BQC720914:BQG720914 BZY720914:CAC720914 CJU720914:CJY720914 CTQ720914:CTU720914 DDM720914:DDQ720914 DNI720914:DNM720914 DXE720914:DXI720914 EHA720914:EHE720914 EQW720914:ERA720914 FAS720914:FAW720914 FKO720914:FKS720914 FUK720914:FUO720914 GEG720914:GEK720914 GOC720914:GOG720914 GXY720914:GYC720914 HHU720914:HHY720914 HRQ720914:HRU720914 IBM720914:IBQ720914 ILI720914:ILM720914 IVE720914:IVI720914 JFA720914:JFE720914 JOW720914:JPA720914 JYS720914:JYW720914 KIO720914:KIS720914 KSK720914:KSO720914 LCG720914:LCK720914 LMC720914:LMG720914 LVY720914:LWC720914 MFU720914:MFY720914 MPQ720914:MPU720914 MZM720914:MZQ720914 NJI720914:NJM720914 NTE720914:NTI720914 ODA720914:ODE720914 OMW720914:ONA720914 OWS720914:OWW720914 PGO720914:PGS720914 PQK720914:PQO720914 QAG720914:QAK720914 QKC720914:QKG720914 QTY720914:QUC720914 RDU720914:RDY720914 RNQ720914:RNU720914 RXM720914:RXQ720914 SHI720914:SHM720914 SRE720914:SRI720914 TBA720914:TBE720914 TKW720914:TLA720914 TUS720914:TUW720914 UEO720914:UES720914 UOK720914:UOO720914 UYG720914:UYK720914 VIC720914:VIG720914 VRY720914:VSC720914 WBU720914:WBY720914 WLQ720914:WLU720914 WVM720914:WVQ720914 E786450:I786450 JA786450:JE786450 SW786450:TA786450 ACS786450:ACW786450 AMO786450:AMS786450 AWK786450:AWO786450 BGG786450:BGK786450 BQC786450:BQG786450 BZY786450:CAC786450 CJU786450:CJY786450 CTQ786450:CTU786450 DDM786450:DDQ786450 DNI786450:DNM786450 DXE786450:DXI786450 EHA786450:EHE786450 EQW786450:ERA786450 FAS786450:FAW786450 FKO786450:FKS786450 FUK786450:FUO786450 GEG786450:GEK786450 GOC786450:GOG786450 GXY786450:GYC786450 HHU786450:HHY786450 HRQ786450:HRU786450 IBM786450:IBQ786450 ILI786450:ILM786450 IVE786450:IVI786450 JFA786450:JFE786450 JOW786450:JPA786450 JYS786450:JYW786450 KIO786450:KIS786450 KSK786450:KSO786450 LCG786450:LCK786450 LMC786450:LMG786450 LVY786450:LWC786450 MFU786450:MFY786450 MPQ786450:MPU786450 MZM786450:MZQ786450 NJI786450:NJM786450 NTE786450:NTI786450 ODA786450:ODE786450 OMW786450:ONA786450 OWS786450:OWW786450 PGO786450:PGS786450 PQK786450:PQO786450 QAG786450:QAK786450 QKC786450:QKG786450 QTY786450:QUC786450 RDU786450:RDY786450 RNQ786450:RNU786450 RXM786450:RXQ786450 SHI786450:SHM786450 SRE786450:SRI786450 TBA786450:TBE786450 TKW786450:TLA786450 TUS786450:TUW786450 UEO786450:UES786450 UOK786450:UOO786450 UYG786450:UYK786450 VIC786450:VIG786450 VRY786450:VSC786450 WBU786450:WBY786450 WLQ786450:WLU786450 WVM786450:WVQ786450 E851986:I851986 JA851986:JE851986 SW851986:TA851986 ACS851986:ACW851986 AMO851986:AMS851986 AWK851986:AWO851986 BGG851986:BGK851986 BQC851986:BQG851986 BZY851986:CAC851986 CJU851986:CJY851986 CTQ851986:CTU851986 DDM851986:DDQ851986 DNI851986:DNM851986 DXE851986:DXI851986 EHA851986:EHE851986 EQW851986:ERA851986 FAS851986:FAW851986 FKO851986:FKS851986 FUK851986:FUO851986 GEG851986:GEK851986 GOC851986:GOG851986 GXY851986:GYC851986 HHU851986:HHY851986 HRQ851986:HRU851986 IBM851986:IBQ851986 ILI851986:ILM851986 IVE851986:IVI851986 JFA851986:JFE851986 JOW851986:JPA851986 JYS851986:JYW851986 KIO851986:KIS851986 KSK851986:KSO851986 LCG851986:LCK851986 LMC851986:LMG851986 LVY851986:LWC851986 MFU851986:MFY851986 MPQ851986:MPU851986 MZM851986:MZQ851986 NJI851986:NJM851986 NTE851986:NTI851986 ODA851986:ODE851986 OMW851986:ONA851986 OWS851986:OWW851986 PGO851986:PGS851986 PQK851986:PQO851986 QAG851986:QAK851986 QKC851986:QKG851986 QTY851986:QUC851986 RDU851986:RDY851986 RNQ851986:RNU851986 RXM851986:RXQ851986 SHI851986:SHM851986 SRE851986:SRI851986 TBA851986:TBE851986 TKW851986:TLA851986 TUS851986:TUW851986 UEO851986:UES851986 UOK851986:UOO851986 UYG851986:UYK851986 VIC851986:VIG851986 VRY851986:VSC851986 WBU851986:WBY851986 WLQ851986:WLU851986 WVM851986:WVQ851986 E917522:I917522 JA917522:JE917522 SW917522:TA917522 ACS917522:ACW917522 AMO917522:AMS917522 AWK917522:AWO917522 BGG917522:BGK917522 BQC917522:BQG917522 BZY917522:CAC917522 CJU917522:CJY917522 CTQ917522:CTU917522 DDM917522:DDQ917522 DNI917522:DNM917522 DXE917522:DXI917522 EHA917522:EHE917522 EQW917522:ERA917522 FAS917522:FAW917522 FKO917522:FKS917522 FUK917522:FUO917522 GEG917522:GEK917522 GOC917522:GOG917522 GXY917522:GYC917522 HHU917522:HHY917522 HRQ917522:HRU917522 IBM917522:IBQ917522 ILI917522:ILM917522 IVE917522:IVI917522 JFA917522:JFE917522 JOW917522:JPA917522 JYS917522:JYW917522 KIO917522:KIS917522 KSK917522:KSO917522 LCG917522:LCK917522 LMC917522:LMG917522 LVY917522:LWC917522 MFU917522:MFY917522 MPQ917522:MPU917522 MZM917522:MZQ917522 NJI917522:NJM917522 NTE917522:NTI917522 ODA917522:ODE917522 OMW917522:ONA917522 OWS917522:OWW917522 PGO917522:PGS917522 PQK917522:PQO917522 QAG917522:QAK917522 QKC917522:QKG917522 QTY917522:QUC917522 RDU917522:RDY917522 RNQ917522:RNU917522 RXM917522:RXQ917522 SHI917522:SHM917522 SRE917522:SRI917522 TBA917522:TBE917522 TKW917522:TLA917522 TUS917522:TUW917522 UEO917522:UES917522 UOK917522:UOO917522 UYG917522:UYK917522 VIC917522:VIG917522 VRY917522:VSC917522 WBU917522:WBY917522 WLQ917522:WLU917522 WVM917522:WVQ917522 E983058:I983058 JA983058:JE983058 SW983058:TA983058 ACS983058:ACW983058 AMO983058:AMS983058 AWK983058:AWO983058 BGG983058:BGK983058 BQC983058:BQG983058 BZY983058:CAC983058 CJU983058:CJY983058 CTQ983058:CTU983058 DDM983058:DDQ983058 DNI983058:DNM983058 DXE983058:DXI983058 EHA983058:EHE983058 EQW983058:ERA983058 FAS983058:FAW983058 FKO983058:FKS983058 FUK983058:FUO983058 GEG983058:GEK983058 GOC983058:GOG983058 GXY983058:GYC983058 HHU983058:HHY983058 HRQ983058:HRU983058 IBM983058:IBQ983058 ILI983058:ILM983058 IVE983058:IVI983058 JFA983058:JFE983058 JOW983058:JPA983058 JYS983058:JYW983058 KIO983058:KIS983058 KSK983058:KSO983058 LCG983058:LCK983058 LMC983058:LMG983058 LVY983058:LWC983058 MFU983058:MFY983058 MPQ983058:MPU983058 MZM983058:MZQ983058 NJI983058:NJM983058 NTE983058:NTI983058 ODA983058:ODE983058 OMW983058:ONA983058 OWS983058:OWW983058 PGO983058:PGS983058 PQK983058:PQO983058 QAG983058:QAK983058 QKC983058:QKG983058 QTY983058:QUC983058 RDU983058:RDY983058 RNQ983058:RNU983058 RXM983058:RXQ983058 SHI983058:SHM983058 SRE983058:SRI983058 TBA983058:TBE983058 TKW983058:TLA983058 TUS983058:TUW983058 UEO983058:UES983058 UOK983058:UOO983058 UYG983058:UYK983058 VIC983058:VIG983058 VRY983058:VSC983058 WBU983058:WBY983058 WLQ983058:WLU983058 WVM983058:WVQ983058 WVM19:WVQ19 WLQ19:WLU19 WBU19:WBY19 VRY19:VSC19 VIC19:VIG19 UYG19:UYK19 UOK19:UOO19 UEO19:UES19 TUS19:TUW19 TKW19:TLA19 TBA19:TBE19 SRE19:SRI19 SHI19:SHM19 RXM19:RXQ19 RNQ19:RNU19 RDU19:RDY19 QTY19:QUC19 QKC19:QKG19 QAG19:QAK19 PQK19:PQO19 PGO19:PGS19 OWS19:OWW19 OMW19:ONA19 ODA19:ODE19 NTE19:NTI19 NJI19:NJM19 MZM19:MZQ19 MPQ19:MPU19 MFU19:MFY19 LVY19:LWC19 LMC19:LMG19 LCG19:LCK19 KSK19:KSO19 KIO19:KIS19 JYS19:JYW19 JOW19:JPA19 JFA19:JFE19 IVE19:IVI19 ILI19:ILM19 IBM19:IBQ19 HRQ19:HRU19 HHU19:HHY19 GXY19:GYC19 GOC19:GOG19 GEG19:GEK19 FUK19:FUO19 FKO19:FKS19 FAS19:FAW19 EQW19:ERA19 EHA19:EHE19 DXE19:DXI19 DNI19:DNM19 DDM19:DDQ19 CTQ19:CTU19 CJU19:CJY19 BZY19:CAC19 BQC19:BQG19 BGG19:BGK19 AWK19:AWO19 AMO19:AMS19 ACS19:ACW19 SW19:TA19 JA19:JE19 E19:I19">
      <formula1>$X$26:$X$28</formula1>
    </dataValidation>
    <dataValidation type="list" allowBlank="1" sqref="E65553:H65553 JA65553:JD65553 SW65553:SZ65553 ACS65553:ACV65553 AMO65553:AMR65553 AWK65553:AWN65553 BGG65553:BGJ65553 BQC65553:BQF65553 BZY65553:CAB65553 CJU65553:CJX65553 CTQ65553:CTT65553 DDM65553:DDP65553 DNI65553:DNL65553 DXE65553:DXH65553 EHA65553:EHD65553 EQW65553:EQZ65553 FAS65553:FAV65553 FKO65553:FKR65553 FUK65553:FUN65553 GEG65553:GEJ65553 GOC65553:GOF65553 GXY65553:GYB65553 HHU65553:HHX65553 HRQ65553:HRT65553 IBM65553:IBP65553 ILI65553:ILL65553 IVE65553:IVH65553 JFA65553:JFD65553 JOW65553:JOZ65553 JYS65553:JYV65553 KIO65553:KIR65553 KSK65553:KSN65553 LCG65553:LCJ65553 LMC65553:LMF65553 LVY65553:LWB65553 MFU65553:MFX65553 MPQ65553:MPT65553 MZM65553:MZP65553 NJI65553:NJL65553 NTE65553:NTH65553 ODA65553:ODD65553 OMW65553:OMZ65553 OWS65553:OWV65553 PGO65553:PGR65553 PQK65553:PQN65553 QAG65553:QAJ65553 QKC65553:QKF65553 QTY65553:QUB65553 RDU65553:RDX65553 RNQ65553:RNT65553 RXM65553:RXP65553 SHI65553:SHL65553 SRE65553:SRH65553 TBA65553:TBD65553 TKW65553:TKZ65553 TUS65553:TUV65553 UEO65553:UER65553 UOK65553:UON65553 UYG65553:UYJ65553 VIC65553:VIF65553 VRY65553:VSB65553 WBU65553:WBX65553 WLQ65553:WLT65553 WVM65553:WVP65553 E131089:H131089 JA131089:JD131089 SW131089:SZ131089 ACS131089:ACV131089 AMO131089:AMR131089 AWK131089:AWN131089 BGG131089:BGJ131089 BQC131089:BQF131089 BZY131089:CAB131089 CJU131089:CJX131089 CTQ131089:CTT131089 DDM131089:DDP131089 DNI131089:DNL131089 DXE131089:DXH131089 EHA131089:EHD131089 EQW131089:EQZ131089 FAS131089:FAV131089 FKO131089:FKR131089 FUK131089:FUN131089 GEG131089:GEJ131089 GOC131089:GOF131089 GXY131089:GYB131089 HHU131089:HHX131089 HRQ131089:HRT131089 IBM131089:IBP131089 ILI131089:ILL131089 IVE131089:IVH131089 JFA131089:JFD131089 JOW131089:JOZ131089 JYS131089:JYV131089 KIO131089:KIR131089 KSK131089:KSN131089 LCG131089:LCJ131089 LMC131089:LMF131089 LVY131089:LWB131089 MFU131089:MFX131089 MPQ131089:MPT131089 MZM131089:MZP131089 NJI131089:NJL131089 NTE131089:NTH131089 ODA131089:ODD131089 OMW131089:OMZ131089 OWS131089:OWV131089 PGO131089:PGR131089 PQK131089:PQN131089 QAG131089:QAJ131089 QKC131089:QKF131089 QTY131089:QUB131089 RDU131089:RDX131089 RNQ131089:RNT131089 RXM131089:RXP131089 SHI131089:SHL131089 SRE131089:SRH131089 TBA131089:TBD131089 TKW131089:TKZ131089 TUS131089:TUV131089 UEO131089:UER131089 UOK131089:UON131089 UYG131089:UYJ131089 VIC131089:VIF131089 VRY131089:VSB131089 WBU131089:WBX131089 WLQ131089:WLT131089 WVM131089:WVP131089 E196625:H196625 JA196625:JD196625 SW196625:SZ196625 ACS196625:ACV196625 AMO196625:AMR196625 AWK196625:AWN196625 BGG196625:BGJ196625 BQC196625:BQF196625 BZY196625:CAB196625 CJU196625:CJX196625 CTQ196625:CTT196625 DDM196625:DDP196625 DNI196625:DNL196625 DXE196625:DXH196625 EHA196625:EHD196625 EQW196625:EQZ196625 FAS196625:FAV196625 FKO196625:FKR196625 FUK196625:FUN196625 GEG196625:GEJ196625 GOC196625:GOF196625 GXY196625:GYB196625 HHU196625:HHX196625 HRQ196625:HRT196625 IBM196625:IBP196625 ILI196625:ILL196625 IVE196625:IVH196625 JFA196625:JFD196625 JOW196625:JOZ196625 JYS196625:JYV196625 KIO196625:KIR196625 KSK196625:KSN196625 LCG196625:LCJ196625 LMC196625:LMF196625 LVY196625:LWB196625 MFU196625:MFX196625 MPQ196625:MPT196625 MZM196625:MZP196625 NJI196625:NJL196625 NTE196625:NTH196625 ODA196625:ODD196625 OMW196625:OMZ196625 OWS196625:OWV196625 PGO196625:PGR196625 PQK196625:PQN196625 QAG196625:QAJ196625 QKC196625:QKF196625 QTY196625:QUB196625 RDU196625:RDX196625 RNQ196625:RNT196625 RXM196625:RXP196625 SHI196625:SHL196625 SRE196625:SRH196625 TBA196625:TBD196625 TKW196625:TKZ196625 TUS196625:TUV196625 UEO196625:UER196625 UOK196625:UON196625 UYG196625:UYJ196625 VIC196625:VIF196625 VRY196625:VSB196625 WBU196625:WBX196625 WLQ196625:WLT196625 WVM196625:WVP196625 E262161:H262161 JA262161:JD262161 SW262161:SZ262161 ACS262161:ACV262161 AMO262161:AMR262161 AWK262161:AWN262161 BGG262161:BGJ262161 BQC262161:BQF262161 BZY262161:CAB262161 CJU262161:CJX262161 CTQ262161:CTT262161 DDM262161:DDP262161 DNI262161:DNL262161 DXE262161:DXH262161 EHA262161:EHD262161 EQW262161:EQZ262161 FAS262161:FAV262161 FKO262161:FKR262161 FUK262161:FUN262161 GEG262161:GEJ262161 GOC262161:GOF262161 GXY262161:GYB262161 HHU262161:HHX262161 HRQ262161:HRT262161 IBM262161:IBP262161 ILI262161:ILL262161 IVE262161:IVH262161 JFA262161:JFD262161 JOW262161:JOZ262161 JYS262161:JYV262161 KIO262161:KIR262161 KSK262161:KSN262161 LCG262161:LCJ262161 LMC262161:LMF262161 LVY262161:LWB262161 MFU262161:MFX262161 MPQ262161:MPT262161 MZM262161:MZP262161 NJI262161:NJL262161 NTE262161:NTH262161 ODA262161:ODD262161 OMW262161:OMZ262161 OWS262161:OWV262161 PGO262161:PGR262161 PQK262161:PQN262161 QAG262161:QAJ262161 QKC262161:QKF262161 QTY262161:QUB262161 RDU262161:RDX262161 RNQ262161:RNT262161 RXM262161:RXP262161 SHI262161:SHL262161 SRE262161:SRH262161 TBA262161:TBD262161 TKW262161:TKZ262161 TUS262161:TUV262161 UEO262161:UER262161 UOK262161:UON262161 UYG262161:UYJ262161 VIC262161:VIF262161 VRY262161:VSB262161 WBU262161:WBX262161 WLQ262161:WLT262161 WVM262161:WVP262161 E327697:H327697 JA327697:JD327697 SW327697:SZ327697 ACS327697:ACV327697 AMO327697:AMR327697 AWK327697:AWN327697 BGG327697:BGJ327697 BQC327697:BQF327697 BZY327697:CAB327697 CJU327697:CJX327697 CTQ327697:CTT327697 DDM327697:DDP327697 DNI327697:DNL327697 DXE327697:DXH327697 EHA327697:EHD327697 EQW327697:EQZ327697 FAS327697:FAV327697 FKO327697:FKR327697 FUK327697:FUN327697 GEG327697:GEJ327697 GOC327697:GOF327697 GXY327697:GYB327697 HHU327697:HHX327697 HRQ327697:HRT327697 IBM327697:IBP327697 ILI327697:ILL327697 IVE327697:IVH327697 JFA327697:JFD327697 JOW327697:JOZ327697 JYS327697:JYV327697 KIO327697:KIR327697 KSK327697:KSN327697 LCG327697:LCJ327697 LMC327697:LMF327697 LVY327697:LWB327697 MFU327697:MFX327697 MPQ327697:MPT327697 MZM327697:MZP327697 NJI327697:NJL327697 NTE327697:NTH327697 ODA327697:ODD327697 OMW327697:OMZ327697 OWS327697:OWV327697 PGO327697:PGR327697 PQK327697:PQN327697 QAG327697:QAJ327697 QKC327697:QKF327697 QTY327697:QUB327697 RDU327697:RDX327697 RNQ327697:RNT327697 RXM327697:RXP327697 SHI327697:SHL327697 SRE327697:SRH327697 TBA327697:TBD327697 TKW327697:TKZ327697 TUS327697:TUV327697 UEO327697:UER327697 UOK327697:UON327697 UYG327697:UYJ327697 VIC327697:VIF327697 VRY327697:VSB327697 WBU327697:WBX327697 WLQ327697:WLT327697 WVM327697:WVP327697 E393233:H393233 JA393233:JD393233 SW393233:SZ393233 ACS393233:ACV393233 AMO393233:AMR393233 AWK393233:AWN393233 BGG393233:BGJ393233 BQC393233:BQF393233 BZY393233:CAB393233 CJU393233:CJX393233 CTQ393233:CTT393233 DDM393233:DDP393233 DNI393233:DNL393233 DXE393233:DXH393233 EHA393233:EHD393233 EQW393233:EQZ393233 FAS393233:FAV393233 FKO393233:FKR393233 FUK393233:FUN393233 GEG393233:GEJ393233 GOC393233:GOF393233 GXY393233:GYB393233 HHU393233:HHX393233 HRQ393233:HRT393233 IBM393233:IBP393233 ILI393233:ILL393233 IVE393233:IVH393233 JFA393233:JFD393233 JOW393233:JOZ393233 JYS393233:JYV393233 KIO393233:KIR393233 KSK393233:KSN393233 LCG393233:LCJ393233 LMC393233:LMF393233 LVY393233:LWB393233 MFU393233:MFX393233 MPQ393233:MPT393233 MZM393233:MZP393233 NJI393233:NJL393233 NTE393233:NTH393233 ODA393233:ODD393233 OMW393233:OMZ393233 OWS393233:OWV393233 PGO393233:PGR393233 PQK393233:PQN393233 QAG393233:QAJ393233 QKC393233:QKF393233 QTY393233:QUB393233 RDU393233:RDX393233 RNQ393233:RNT393233 RXM393233:RXP393233 SHI393233:SHL393233 SRE393233:SRH393233 TBA393233:TBD393233 TKW393233:TKZ393233 TUS393233:TUV393233 UEO393233:UER393233 UOK393233:UON393233 UYG393233:UYJ393233 VIC393233:VIF393233 VRY393233:VSB393233 WBU393233:WBX393233 WLQ393233:WLT393233 WVM393233:WVP393233 E458769:H458769 JA458769:JD458769 SW458769:SZ458769 ACS458769:ACV458769 AMO458769:AMR458769 AWK458769:AWN458769 BGG458769:BGJ458769 BQC458769:BQF458769 BZY458769:CAB458769 CJU458769:CJX458769 CTQ458769:CTT458769 DDM458769:DDP458769 DNI458769:DNL458769 DXE458769:DXH458769 EHA458769:EHD458769 EQW458769:EQZ458769 FAS458769:FAV458769 FKO458769:FKR458769 FUK458769:FUN458769 GEG458769:GEJ458769 GOC458769:GOF458769 GXY458769:GYB458769 HHU458769:HHX458769 HRQ458769:HRT458769 IBM458769:IBP458769 ILI458769:ILL458769 IVE458769:IVH458769 JFA458769:JFD458769 JOW458769:JOZ458769 JYS458769:JYV458769 KIO458769:KIR458769 KSK458769:KSN458769 LCG458769:LCJ458769 LMC458769:LMF458769 LVY458769:LWB458769 MFU458769:MFX458769 MPQ458769:MPT458769 MZM458769:MZP458769 NJI458769:NJL458769 NTE458769:NTH458769 ODA458769:ODD458769 OMW458769:OMZ458769 OWS458769:OWV458769 PGO458769:PGR458769 PQK458769:PQN458769 QAG458769:QAJ458769 QKC458769:QKF458769 QTY458769:QUB458769 RDU458769:RDX458769 RNQ458769:RNT458769 RXM458769:RXP458769 SHI458769:SHL458769 SRE458769:SRH458769 TBA458769:TBD458769 TKW458769:TKZ458769 TUS458769:TUV458769 UEO458769:UER458769 UOK458769:UON458769 UYG458769:UYJ458769 VIC458769:VIF458769 VRY458769:VSB458769 WBU458769:WBX458769 WLQ458769:WLT458769 WVM458769:WVP458769 E524305:H524305 JA524305:JD524305 SW524305:SZ524305 ACS524305:ACV524305 AMO524305:AMR524305 AWK524305:AWN524305 BGG524305:BGJ524305 BQC524305:BQF524305 BZY524305:CAB524305 CJU524305:CJX524305 CTQ524305:CTT524305 DDM524305:DDP524305 DNI524305:DNL524305 DXE524305:DXH524305 EHA524305:EHD524305 EQW524305:EQZ524305 FAS524305:FAV524305 FKO524305:FKR524305 FUK524305:FUN524305 GEG524305:GEJ524305 GOC524305:GOF524305 GXY524305:GYB524305 HHU524305:HHX524305 HRQ524305:HRT524305 IBM524305:IBP524305 ILI524305:ILL524305 IVE524305:IVH524305 JFA524305:JFD524305 JOW524305:JOZ524305 JYS524305:JYV524305 KIO524305:KIR524305 KSK524305:KSN524305 LCG524305:LCJ524305 LMC524305:LMF524305 LVY524305:LWB524305 MFU524305:MFX524305 MPQ524305:MPT524305 MZM524305:MZP524305 NJI524305:NJL524305 NTE524305:NTH524305 ODA524305:ODD524305 OMW524305:OMZ524305 OWS524305:OWV524305 PGO524305:PGR524305 PQK524305:PQN524305 QAG524305:QAJ524305 QKC524305:QKF524305 QTY524305:QUB524305 RDU524305:RDX524305 RNQ524305:RNT524305 RXM524305:RXP524305 SHI524305:SHL524305 SRE524305:SRH524305 TBA524305:TBD524305 TKW524305:TKZ524305 TUS524305:TUV524305 UEO524305:UER524305 UOK524305:UON524305 UYG524305:UYJ524305 VIC524305:VIF524305 VRY524305:VSB524305 WBU524305:WBX524305 WLQ524305:WLT524305 WVM524305:WVP524305 E589841:H589841 JA589841:JD589841 SW589841:SZ589841 ACS589841:ACV589841 AMO589841:AMR589841 AWK589841:AWN589841 BGG589841:BGJ589841 BQC589841:BQF589841 BZY589841:CAB589841 CJU589841:CJX589841 CTQ589841:CTT589841 DDM589841:DDP589841 DNI589841:DNL589841 DXE589841:DXH589841 EHA589841:EHD589841 EQW589841:EQZ589841 FAS589841:FAV589841 FKO589841:FKR589841 FUK589841:FUN589841 GEG589841:GEJ589841 GOC589841:GOF589841 GXY589841:GYB589841 HHU589841:HHX589841 HRQ589841:HRT589841 IBM589841:IBP589841 ILI589841:ILL589841 IVE589841:IVH589841 JFA589841:JFD589841 JOW589841:JOZ589841 JYS589841:JYV589841 KIO589841:KIR589841 KSK589841:KSN589841 LCG589841:LCJ589841 LMC589841:LMF589841 LVY589841:LWB589841 MFU589841:MFX589841 MPQ589841:MPT589841 MZM589841:MZP589841 NJI589841:NJL589841 NTE589841:NTH589841 ODA589841:ODD589841 OMW589841:OMZ589841 OWS589841:OWV589841 PGO589841:PGR589841 PQK589841:PQN589841 QAG589841:QAJ589841 QKC589841:QKF589841 QTY589841:QUB589841 RDU589841:RDX589841 RNQ589841:RNT589841 RXM589841:RXP589841 SHI589841:SHL589841 SRE589841:SRH589841 TBA589841:TBD589841 TKW589841:TKZ589841 TUS589841:TUV589841 UEO589841:UER589841 UOK589841:UON589841 UYG589841:UYJ589841 VIC589841:VIF589841 VRY589841:VSB589841 WBU589841:WBX589841 WLQ589841:WLT589841 WVM589841:WVP589841 E655377:H655377 JA655377:JD655377 SW655377:SZ655377 ACS655377:ACV655377 AMO655377:AMR655377 AWK655377:AWN655377 BGG655377:BGJ655377 BQC655377:BQF655377 BZY655377:CAB655377 CJU655377:CJX655377 CTQ655377:CTT655377 DDM655377:DDP655377 DNI655377:DNL655377 DXE655377:DXH655377 EHA655377:EHD655377 EQW655377:EQZ655377 FAS655377:FAV655377 FKO655377:FKR655377 FUK655377:FUN655377 GEG655377:GEJ655377 GOC655377:GOF655377 GXY655377:GYB655377 HHU655377:HHX655377 HRQ655377:HRT655377 IBM655377:IBP655377 ILI655377:ILL655377 IVE655377:IVH655377 JFA655377:JFD655377 JOW655377:JOZ655377 JYS655377:JYV655377 KIO655377:KIR655377 KSK655377:KSN655377 LCG655377:LCJ655377 LMC655377:LMF655377 LVY655377:LWB655377 MFU655377:MFX655377 MPQ655377:MPT655377 MZM655377:MZP655377 NJI655377:NJL655377 NTE655377:NTH655377 ODA655377:ODD655377 OMW655377:OMZ655377 OWS655377:OWV655377 PGO655377:PGR655377 PQK655377:PQN655377 QAG655377:QAJ655377 QKC655377:QKF655377 QTY655377:QUB655377 RDU655377:RDX655377 RNQ655377:RNT655377 RXM655377:RXP655377 SHI655377:SHL655377 SRE655377:SRH655377 TBA655377:TBD655377 TKW655377:TKZ655377 TUS655377:TUV655377 UEO655377:UER655377 UOK655377:UON655377 UYG655377:UYJ655377 VIC655377:VIF655377 VRY655377:VSB655377 WBU655377:WBX655377 WLQ655377:WLT655377 WVM655377:WVP655377 E720913:H720913 JA720913:JD720913 SW720913:SZ720913 ACS720913:ACV720913 AMO720913:AMR720913 AWK720913:AWN720913 BGG720913:BGJ720913 BQC720913:BQF720913 BZY720913:CAB720913 CJU720913:CJX720913 CTQ720913:CTT720913 DDM720913:DDP720913 DNI720913:DNL720913 DXE720913:DXH720913 EHA720913:EHD720913 EQW720913:EQZ720913 FAS720913:FAV720913 FKO720913:FKR720913 FUK720913:FUN720913 GEG720913:GEJ720913 GOC720913:GOF720913 GXY720913:GYB720913 HHU720913:HHX720913 HRQ720913:HRT720913 IBM720913:IBP720913 ILI720913:ILL720913 IVE720913:IVH720913 JFA720913:JFD720913 JOW720913:JOZ720913 JYS720913:JYV720913 KIO720913:KIR720913 KSK720913:KSN720913 LCG720913:LCJ720913 LMC720913:LMF720913 LVY720913:LWB720913 MFU720913:MFX720913 MPQ720913:MPT720913 MZM720913:MZP720913 NJI720913:NJL720913 NTE720913:NTH720913 ODA720913:ODD720913 OMW720913:OMZ720913 OWS720913:OWV720913 PGO720913:PGR720913 PQK720913:PQN720913 QAG720913:QAJ720913 QKC720913:QKF720913 QTY720913:QUB720913 RDU720913:RDX720913 RNQ720913:RNT720913 RXM720913:RXP720913 SHI720913:SHL720913 SRE720913:SRH720913 TBA720913:TBD720913 TKW720913:TKZ720913 TUS720913:TUV720913 UEO720913:UER720913 UOK720913:UON720913 UYG720913:UYJ720913 VIC720913:VIF720913 VRY720913:VSB720913 WBU720913:WBX720913 WLQ720913:WLT720913 WVM720913:WVP720913 E786449:H786449 JA786449:JD786449 SW786449:SZ786449 ACS786449:ACV786449 AMO786449:AMR786449 AWK786449:AWN786449 BGG786449:BGJ786449 BQC786449:BQF786449 BZY786449:CAB786449 CJU786449:CJX786449 CTQ786449:CTT786449 DDM786449:DDP786449 DNI786449:DNL786449 DXE786449:DXH786449 EHA786449:EHD786449 EQW786449:EQZ786449 FAS786449:FAV786449 FKO786449:FKR786449 FUK786449:FUN786449 GEG786449:GEJ786449 GOC786449:GOF786449 GXY786449:GYB786449 HHU786449:HHX786449 HRQ786449:HRT786449 IBM786449:IBP786449 ILI786449:ILL786449 IVE786449:IVH786449 JFA786449:JFD786449 JOW786449:JOZ786449 JYS786449:JYV786449 KIO786449:KIR786449 KSK786449:KSN786449 LCG786449:LCJ786449 LMC786449:LMF786449 LVY786449:LWB786449 MFU786449:MFX786449 MPQ786449:MPT786449 MZM786449:MZP786449 NJI786449:NJL786449 NTE786449:NTH786449 ODA786449:ODD786449 OMW786449:OMZ786449 OWS786449:OWV786449 PGO786449:PGR786449 PQK786449:PQN786449 QAG786449:QAJ786449 QKC786449:QKF786449 QTY786449:QUB786449 RDU786449:RDX786449 RNQ786449:RNT786449 RXM786449:RXP786449 SHI786449:SHL786449 SRE786449:SRH786449 TBA786449:TBD786449 TKW786449:TKZ786449 TUS786449:TUV786449 UEO786449:UER786449 UOK786449:UON786449 UYG786449:UYJ786449 VIC786449:VIF786449 VRY786449:VSB786449 WBU786449:WBX786449 WLQ786449:WLT786449 WVM786449:WVP786449 E851985:H851985 JA851985:JD851985 SW851985:SZ851985 ACS851985:ACV851985 AMO851985:AMR851985 AWK851985:AWN851985 BGG851985:BGJ851985 BQC851985:BQF851985 BZY851985:CAB851985 CJU851985:CJX851985 CTQ851985:CTT851985 DDM851985:DDP851985 DNI851985:DNL851985 DXE851985:DXH851985 EHA851985:EHD851985 EQW851985:EQZ851985 FAS851985:FAV851985 FKO851985:FKR851985 FUK851985:FUN851985 GEG851985:GEJ851985 GOC851985:GOF851985 GXY851985:GYB851985 HHU851985:HHX851985 HRQ851985:HRT851985 IBM851985:IBP851985 ILI851985:ILL851985 IVE851985:IVH851985 JFA851985:JFD851985 JOW851985:JOZ851985 JYS851985:JYV851985 KIO851985:KIR851985 KSK851985:KSN851985 LCG851985:LCJ851985 LMC851985:LMF851985 LVY851985:LWB851985 MFU851985:MFX851985 MPQ851985:MPT851985 MZM851985:MZP851985 NJI851985:NJL851985 NTE851985:NTH851985 ODA851985:ODD851985 OMW851985:OMZ851985 OWS851985:OWV851985 PGO851985:PGR851985 PQK851985:PQN851985 QAG851985:QAJ851985 QKC851985:QKF851985 QTY851985:QUB851985 RDU851985:RDX851985 RNQ851985:RNT851985 RXM851985:RXP851985 SHI851985:SHL851985 SRE851985:SRH851985 TBA851985:TBD851985 TKW851985:TKZ851985 TUS851985:TUV851985 UEO851985:UER851985 UOK851985:UON851985 UYG851985:UYJ851985 VIC851985:VIF851985 VRY851985:VSB851985 WBU851985:WBX851985 WLQ851985:WLT851985 WVM851985:WVP851985 E917521:H917521 JA917521:JD917521 SW917521:SZ917521 ACS917521:ACV917521 AMO917521:AMR917521 AWK917521:AWN917521 BGG917521:BGJ917521 BQC917521:BQF917521 BZY917521:CAB917521 CJU917521:CJX917521 CTQ917521:CTT917521 DDM917521:DDP917521 DNI917521:DNL917521 DXE917521:DXH917521 EHA917521:EHD917521 EQW917521:EQZ917521 FAS917521:FAV917521 FKO917521:FKR917521 FUK917521:FUN917521 GEG917521:GEJ917521 GOC917521:GOF917521 GXY917521:GYB917521 HHU917521:HHX917521 HRQ917521:HRT917521 IBM917521:IBP917521 ILI917521:ILL917521 IVE917521:IVH917521 JFA917521:JFD917521 JOW917521:JOZ917521 JYS917521:JYV917521 KIO917521:KIR917521 KSK917521:KSN917521 LCG917521:LCJ917521 LMC917521:LMF917521 LVY917521:LWB917521 MFU917521:MFX917521 MPQ917521:MPT917521 MZM917521:MZP917521 NJI917521:NJL917521 NTE917521:NTH917521 ODA917521:ODD917521 OMW917521:OMZ917521 OWS917521:OWV917521 PGO917521:PGR917521 PQK917521:PQN917521 QAG917521:QAJ917521 QKC917521:QKF917521 QTY917521:QUB917521 RDU917521:RDX917521 RNQ917521:RNT917521 RXM917521:RXP917521 SHI917521:SHL917521 SRE917521:SRH917521 TBA917521:TBD917521 TKW917521:TKZ917521 TUS917521:TUV917521 UEO917521:UER917521 UOK917521:UON917521 UYG917521:UYJ917521 VIC917521:VIF917521 VRY917521:VSB917521 WBU917521:WBX917521 WLQ917521:WLT917521 WVM917521:WVP917521 E983057:H983057 JA983057:JD983057 SW983057:SZ983057 ACS983057:ACV983057 AMO983057:AMR983057 AWK983057:AWN983057 BGG983057:BGJ983057 BQC983057:BQF983057 BZY983057:CAB983057 CJU983057:CJX983057 CTQ983057:CTT983057 DDM983057:DDP983057 DNI983057:DNL983057 DXE983057:DXH983057 EHA983057:EHD983057 EQW983057:EQZ983057 FAS983057:FAV983057 FKO983057:FKR983057 FUK983057:FUN983057 GEG983057:GEJ983057 GOC983057:GOF983057 GXY983057:GYB983057 HHU983057:HHX983057 HRQ983057:HRT983057 IBM983057:IBP983057 ILI983057:ILL983057 IVE983057:IVH983057 JFA983057:JFD983057 JOW983057:JOZ983057 JYS983057:JYV983057 KIO983057:KIR983057 KSK983057:KSN983057 LCG983057:LCJ983057 LMC983057:LMF983057 LVY983057:LWB983057 MFU983057:MFX983057 MPQ983057:MPT983057 MZM983057:MZP983057 NJI983057:NJL983057 NTE983057:NTH983057 ODA983057:ODD983057 OMW983057:OMZ983057 OWS983057:OWV983057 PGO983057:PGR983057 PQK983057:PQN983057 QAG983057:QAJ983057 QKC983057:QKF983057 QTY983057:QUB983057 RDU983057:RDX983057 RNQ983057:RNT983057 RXM983057:RXP983057 SHI983057:SHL983057 SRE983057:SRH983057 TBA983057:TBD983057 TKW983057:TKZ983057 TUS983057:TUV983057 UEO983057:UER983057 UOK983057:UON983057 UYG983057:UYJ983057 VIC983057:VIF983057 VRY983057:VSB983057 WBU983057:WBX983057 WLQ983057:WLT983057 WVM983057:WVP983057 WVM18:WVP18 WLQ18:WLT18 WBU18:WBX18 VRY18:VSB18 VIC18:VIF18 UYG18:UYJ18 UOK18:UON18 UEO18:UER18 TUS18:TUV18 TKW18:TKZ18 TBA18:TBD18 SRE18:SRH18 SHI18:SHL18 RXM18:RXP18 RNQ18:RNT18 RDU18:RDX18 QTY18:QUB18 QKC18:QKF18 QAG18:QAJ18 PQK18:PQN18 PGO18:PGR18 OWS18:OWV18 OMW18:OMZ18 ODA18:ODD18 NTE18:NTH18 NJI18:NJL18 MZM18:MZP18 MPQ18:MPT18 MFU18:MFX18 LVY18:LWB18 LMC18:LMF18 LCG18:LCJ18 KSK18:KSN18 KIO18:KIR18 JYS18:JYV18 JOW18:JOZ18 JFA18:JFD18 IVE18:IVH18 ILI18:ILL18 IBM18:IBP18 HRQ18:HRT18 HHU18:HHX18 GXY18:GYB18 GOC18:GOF18 GEG18:GEJ18 FUK18:FUN18 FKO18:FKR18 FAS18:FAV18 EQW18:EQZ18 EHA18:EHD18 DXE18:DXH18 DNI18:DNL18 DDM18:DDP18 CTQ18:CTT18 CJU18:CJX18 BZY18:CAB18 BQC18:BQF18 BGG18:BGJ18 AWK18:AWN18 AMO18:AMR18 ACS18:ACV18 SW18:SZ18 JA18:JD18 E18:H18">
      <formula1>$Z$18:$Z$21</formula1>
    </dataValidation>
    <dataValidation type="list" allowBlank="1" sqref="E65552:H65552 JA65552:JD65552 SW65552:SZ65552 ACS65552:ACV65552 AMO65552:AMR65552 AWK65552:AWN65552 BGG65552:BGJ65552 BQC65552:BQF65552 BZY65552:CAB65552 CJU65552:CJX65552 CTQ65552:CTT65552 DDM65552:DDP65552 DNI65552:DNL65552 DXE65552:DXH65552 EHA65552:EHD65552 EQW65552:EQZ65552 FAS65552:FAV65552 FKO65552:FKR65552 FUK65552:FUN65552 GEG65552:GEJ65552 GOC65552:GOF65552 GXY65552:GYB65552 HHU65552:HHX65552 HRQ65552:HRT65552 IBM65552:IBP65552 ILI65552:ILL65552 IVE65552:IVH65552 JFA65552:JFD65552 JOW65552:JOZ65552 JYS65552:JYV65552 KIO65552:KIR65552 KSK65552:KSN65552 LCG65552:LCJ65552 LMC65552:LMF65552 LVY65552:LWB65552 MFU65552:MFX65552 MPQ65552:MPT65552 MZM65552:MZP65552 NJI65552:NJL65552 NTE65552:NTH65552 ODA65552:ODD65552 OMW65552:OMZ65552 OWS65552:OWV65552 PGO65552:PGR65552 PQK65552:PQN65552 QAG65552:QAJ65552 QKC65552:QKF65552 QTY65552:QUB65552 RDU65552:RDX65552 RNQ65552:RNT65552 RXM65552:RXP65552 SHI65552:SHL65552 SRE65552:SRH65552 TBA65552:TBD65552 TKW65552:TKZ65552 TUS65552:TUV65552 UEO65552:UER65552 UOK65552:UON65552 UYG65552:UYJ65552 VIC65552:VIF65552 VRY65552:VSB65552 WBU65552:WBX65552 WLQ65552:WLT65552 WVM65552:WVP65552 E131088:H131088 JA131088:JD131088 SW131088:SZ131088 ACS131088:ACV131088 AMO131088:AMR131088 AWK131088:AWN131088 BGG131088:BGJ131088 BQC131088:BQF131088 BZY131088:CAB131088 CJU131088:CJX131088 CTQ131088:CTT131088 DDM131088:DDP131088 DNI131088:DNL131088 DXE131088:DXH131088 EHA131088:EHD131088 EQW131088:EQZ131088 FAS131088:FAV131088 FKO131088:FKR131088 FUK131088:FUN131088 GEG131088:GEJ131088 GOC131088:GOF131088 GXY131088:GYB131088 HHU131088:HHX131088 HRQ131088:HRT131088 IBM131088:IBP131088 ILI131088:ILL131088 IVE131088:IVH131088 JFA131088:JFD131088 JOW131088:JOZ131088 JYS131088:JYV131088 KIO131088:KIR131088 KSK131088:KSN131088 LCG131088:LCJ131088 LMC131088:LMF131088 LVY131088:LWB131088 MFU131088:MFX131088 MPQ131088:MPT131088 MZM131088:MZP131088 NJI131088:NJL131088 NTE131088:NTH131088 ODA131088:ODD131088 OMW131088:OMZ131088 OWS131088:OWV131088 PGO131088:PGR131088 PQK131088:PQN131088 QAG131088:QAJ131088 QKC131088:QKF131088 QTY131088:QUB131088 RDU131088:RDX131088 RNQ131088:RNT131088 RXM131088:RXP131088 SHI131088:SHL131088 SRE131088:SRH131088 TBA131088:TBD131088 TKW131088:TKZ131088 TUS131088:TUV131088 UEO131088:UER131088 UOK131088:UON131088 UYG131088:UYJ131088 VIC131088:VIF131088 VRY131088:VSB131088 WBU131088:WBX131088 WLQ131088:WLT131088 WVM131088:WVP131088 E196624:H196624 JA196624:JD196624 SW196624:SZ196624 ACS196624:ACV196624 AMO196624:AMR196624 AWK196624:AWN196624 BGG196624:BGJ196624 BQC196624:BQF196624 BZY196624:CAB196624 CJU196624:CJX196624 CTQ196624:CTT196624 DDM196624:DDP196624 DNI196624:DNL196624 DXE196624:DXH196624 EHA196624:EHD196624 EQW196624:EQZ196624 FAS196624:FAV196624 FKO196624:FKR196624 FUK196624:FUN196624 GEG196624:GEJ196624 GOC196624:GOF196624 GXY196624:GYB196624 HHU196624:HHX196624 HRQ196624:HRT196624 IBM196624:IBP196624 ILI196624:ILL196624 IVE196624:IVH196624 JFA196624:JFD196624 JOW196624:JOZ196624 JYS196624:JYV196624 KIO196624:KIR196624 KSK196624:KSN196624 LCG196624:LCJ196624 LMC196624:LMF196624 LVY196624:LWB196624 MFU196624:MFX196624 MPQ196624:MPT196624 MZM196624:MZP196624 NJI196624:NJL196624 NTE196624:NTH196624 ODA196624:ODD196624 OMW196624:OMZ196624 OWS196624:OWV196624 PGO196624:PGR196624 PQK196624:PQN196624 QAG196624:QAJ196624 QKC196624:QKF196624 QTY196624:QUB196624 RDU196624:RDX196624 RNQ196624:RNT196624 RXM196624:RXP196624 SHI196624:SHL196624 SRE196624:SRH196624 TBA196624:TBD196624 TKW196624:TKZ196624 TUS196624:TUV196624 UEO196624:UER196624 UOK196624:UON196624 UYG196624:UYJ196624 VIC196624:VIF196624 VRY196624:VSB196624 WBU196624:WBX196624 WLQ196624:WLT196624 WVM196624:WVP196624 E262160:H262160 JA262160:JD262160 SW262160:SZ262160 ACS262160:ACV262160 AMO262160:AMR262160 AWK262160:AWN262160 BGG262160:BGJ262160 BQC262160:BQF262160 BZY262160:CAB262160 CJU262160:CJX262160 CTQ262160:CTT262160 DDM262160:DDP262160 DNI262160:DNL262160 DXE262160:DXH262160 EHA262160:EHD262160 EQW262160:EQZ262160 FAS262160:FAV262160 FKO262160:FKR262160 FUK262160:FUN262160 GEG262160:GEJ262160 GOC262160:GOF262160 GXY262160:GYB262160 HHU262160:HHX262160 HRQ262160:HRT262160 IBM262160:IBP262160 ILI262160:ILL262160 IVE262160:IVH262160 JFA262160:JFD262160 JOW262160:JOZ262160 JYS262160:JYV262160 KIO262160:KIR262160 KSK262160:KSN262160 LCG262160:LCJ262160 LMC262160:LMF262160 LVY262160:LWB262160 MFU262160:MFX262160 MPQ262160:MPT262160 MZM262160:MZP262160 NJI262160:NJL262160 NTE262160:NTH262160 ODA262160:ODD262160 OMW262160:OMZ262160 OWS262160:OWV262160 PGO262160:PGR262160 PQK262160:PQN262160 QAG262160:QAJ262160 QKC262160:QKF262160 QTY262160:QUB262160 RDU262160:RDX262160 RNQ262160:RNT262160 RXM262160:RXP262160 SHI262160:SHL262160 SRE262160:SRH262160 TBA262160:TBD262160 TKW262160:TKZ262160 TUS262160:TUV262160 UEO262160:UER262160 UOK262160:UON262160 UYG262160:UYJ262160 VIC262160:VIF262160 VRY262160:VSB262160 WBU262160:WBX262160 WLQ262160:WLT262160 WVM262160:WVP262160 E327696:H327696 JA327696:JD327696 SW327696:SZ327696 ACS327696:ACV327696 AMO327696:AMR327696 AWK327696:AWN327696 BGG327696:BGJ327696 BQC327696:BQF327696 BZY327696:CAB327696 CJU327696:CJX327696 CTQ327696:CTT327696 DDM327696:DDP327696 DNI327696:DNL327696 DXE327696:DXH327696 EHA327696:EHD327696 EQW327696:EQZ327696 FAS327696:FAV327696 FKO327696:FKR327696 FUK327696:FUN327696 GEG327696:GEJ327696 GOC327696:GOF327696 GXY327696:GYB327696 HHU327696:HHX327696 HRQ327696:HRT327696 IBM327696:IBP327696 ILI327696:ILL327696 IVE327696:IVH327696 JFA327696:JFD327696 JOW327696:JOZ327696 JYS327696:JYV327696 KIO327696:KIR327696 KSK327696:KSN327696 LCG327696:LCJ327696 LMC327696:LMF327696 LVY327696:LWB327696 MFU327696:MFX327696 MPQ327696:MPT327696 MZM327696:MZP327696 NJI327696:NJL327696 NTE327696:NTH327696 ODA327696:ODD327696 OMW327696:OMZ327696 OWS327696:OWV327696 PGO327696:PGR327696 PQK327696:PQN327696 QAG327696:QAJ327696 QKC327696:QKF327696 QTY327696:QUB327696 RDU327696:RDX327696 RNQ327696:RNT327696 RXM327696:RXP327696 SHI327696:SHL327696 SRE327696:SRH327696 TBA327696:TBD327696 TKW327696:TKZ327696 TUS327696:TUV327696 UEO327696:UER327696 UOK327696:UON327696 UYG327696:UYJ327696 VIC327696:VIF327696 VRY327696:VSB327696 WBU327696:WBX327696 WLQ327696:WLT327696 WVM327696:WVP327696 E393232:H393232 JA393232:JD393232 SW393232:SZ393232 ACS393232:ACV393232 AMO393232:AMR393232 AWK393232:AWN393232 BGG393232:BGJ393232 BQC393232:BQF393232 BZY393232:CAB393232 CJU393232:CJX393232 CTQ393232:CTT393232 DDM393232:DDP393232 DNI393232:DNL393232 DXE393232:DXH393232 EHA393232:EHD393232 EQW393232:EQZ393232 FAS393232:FAV393232 FKO393232:FKR393232 FUK393232:FUN393232 GEG393232:GEJ393232 GOC393232:GOF393232 GXY393232:GYB393232 HHU393232:HHX393232 HRQ393232:HRT393232 IBM393232:IBP393232 ILI393232:ILL393232 IVE393232:IVH393232 JFA393232:JFD393232 JOW393232:JOZ393232 JYS393232:JYV393232 KIO393232:KIR393232 KSK393232:KSN393232 LCG393232:LCJ393232 LMC393232:LMF393232 LVY393232:LWB393232 MFU393232:MFX393232 MPQ393232:MPT393232 MZM393232:MZP393232 NJI393232:NJL393232 NTE393232:NTH393232 ODA393232:ODD393232 OMW393232:OMZ393232 OWS393232:OWV393232 PGO393232:PGR393232 PQK393232:PQN393232 QAG393232:QAJ393232 QKC393232:QKF393232 QTY393232:QUB393232 RDU393232:RDX393232 RNQ393232:RNT393232 RXM393232:RXP393232 SHI393232:SHL393232 SRE393232:SRH393232 TBA393232:TBD393232 TKW393232:TKZ393232 TUS393232:TUV393232 UEO393232:UER393232 UOK393232:UON393232 UYG393232:UYJ393232 VIC393232:VIF393232 VRY393232:VSB393232 WBU393232:WBX393232 WLQ393232:WLT393232 WVM393232:WVP393232 E458768:H458768 JA458768:JD458768 SW458768:SZ458768 ACS458768:ACV458768 AMO458768:AMR458768 AWK458768:AWN458768 BGG458768:BGJ458768 BQC458768:BQF458768 BZY458768:CAB458768 CJU458768:CJX458768 CTQ458768:CTT458768 DDM458768:DDP458768 DNI458768:DNL458768 DXE458768:DXH458768 EHA458768:EHD458768 EQW458768:EQZ458768 FAS458768:FAV458768 FKO458768:FKR458768 FUK458768:FUN458768 GEG458768:GEJ458768 GOC458768:GOF458768 GXY458768:GYB458768 HHU458768:HHX458768 HRQ458768:HRT458768 IBM458768:IBP458768 ILI458768:ILL458768 IVE458768:IVH458768 JFA458768:JFD458768 JOW458768:JOZ458768 JYS458768:JYV458768 KIO458768:KIR458768 KSK458768:KSN458768 LCG458768:LCJ458768 LMC458768:LMF458768 LVY458768:LWB458768 MFU458768:MFX458768 MPQ458768:MPT458768 MZM458768:MZP458768 NJI458768:NJL458768 NTE458768:NTH458768 ODA458768:ODD458768 OMW458768:OMZ458768 OWS458768:OWV458768 PGO458768:PGR458768 PQK458768:PQN458768 QAG458768:QAJ458768 QKC458768:QKF458768 QTY458768:QUB458768 RDU458768:RDX458768 RNQ458768:RNT458768 RXM458768:RXP458768 SHI458768:SHL458768 SRE458768:SRH458768 TBA458768:TBD458768 TKW458768:TKZ458768 TUS458768:TUV458768 UEO458768:UER458768 UOK458768:UON458768 UYG458768:UYJ458768 VIC458768:VIF458768 VRY458768:VSB458768 WBU458768:WBX458768 WLQ458768:WLT458768 WVM458768:WVP458768 E524304:H524304 JA524304:JD524304 SW524304:SZ524304 ACS524304:ACV524304 AMO524304:AMR524304 AWK524304:AWN524304 BGG524304:BGJ524304 BQC524304:BQF524304 BZY524304:CAB524304 CJU524304:CJX524304 CTQ524304:CTT524304 DDM524304:DDP524304 DNI524304:DNL524304 DXE524304:DXH524304 EHA524304:EHD524304 EQW524304:EQZ524304 FAS524304:FAV524304 FKO524304:FKR524304 FUK524304:FUN524304 GEG524304:GEJ524304 GOC524304:GOF524304 GXY524304:GYB524304 HHU524304:HHX524304 HRQ524304:HRT524304 IBM524304:IBP524304 ILI524304:ILL524304 IVE524304:IVH524304 JFA524304:JFD524304 JOW524304:JOZ524304 JYS524304:JYV524304 KIO524304:KIR524304 KSK524304:KSN524304 LCG524304:LCJ524304 LMC524304:LMF524304 LVY524304:LWB524304 MFU524304:MFX524304 MPQ524304:MPT524304 MZM524304:MZP524304 NJI524304:NJL524304 NTE524304:NTH524304 ODA524304:ODD524304 OMW524304:OMZ524304 OWS524304:OWV524304 PGO524304:PGR524304 PQK524304:PQN524304 QAG524304:QAJ524304 QKC524304:QKF524304 QTY524304:QUB524304 RDU524304:RDX524304 RNQ524304:RNT524304 RXM524304:RXP524304 SHI524304:SHL524304 SRE524304:SRH524304 TBA524304:TBD524304 TKW524304:TKZ524304 TUS524304:TUV524304 UEO524304:UER524304 UOK524304:UON524304 UYG524304:UYJ524304 VIC524304:VIF524304 VRY524304:VSB524304 WBU524304:WBX524304 WLQ524304:WLT524304 WVM524304:WVP524304 E589840:H589840 JA589840:JD589840 SW589840:SZ589840 ACS589840:ACV589840 AMO589840:AMR589840 AWK589840:AWN589840 BGG589840:BGJ589840 BQC589840:BQF589840 BZY589840:CAB589840 CJU589840:CJX589840 CTQ589840:CTT589840 DDM589840:DDP589840 DNI589840:DNL589840 DXE589840:DXH589840 EHA589840:EHD589840 EQW589840:EQZ589840 FAS589840:FAV589840 FKO589840:FKR589840 FUK589840:FUN589840 GEG589840:GEJ589840 GOC589840:GOF589840 GXY589840:GYB589840 HHU589840:HHX589840 HRQ589840:HRT589840 IBM589840:IBP589840 ILI589840:ILL589840 IVE589840:IVH589840 JFA589840:JFD589840 JOW589840:JOZ589840 JYS589840:JYV589840 KIO589840:KIR589840 KSK589840:KSN589840 LCG589840:LCJ589840 LMC589840:LMF589840 LVY589840:LWB589840 MFU589840:MFX589840 MPQ589840:MPT589840 MZM589840:MZP589840 NJI589840:NJL589840 NTE589840:NTH589840 ODA589840:ODD589840 OMW589840:OMZ589840 OWS589840:OWV589840 PGO589840:PGR589840 PQK589840:PQN589840 QAG589840:QAJ589840 QKC589840:QKF589840 QTY589840:QUB589840 RDU589840:RDX589840 RNQ589840:RNT589840 RXM589840:RXP589840 SHI589840:SHL589840 SRE589840:SRH589840 TBA589840:TBD589840 TKW589840:TKZ589840 TUS589840:TUV589840 UEO589840:UER589840 UOK589840:UON589840 UYG589840:UYJ589840 VIC589840:VIF589840 VRY589840:VSB589840 WBU589840:WBX589840 WLQ589840:WLT589840 WVM589840:WVP589840 E655376:H655376 JA655376:JD655376 SW655376:SZ655376 ACS655376:ACV655376 AMO655376:AMR655376 AWK655376:AWN655376 BGG655376:BGJ655376 BQC655376:BQF655376 BZY655376:CAB655376 CJU655376:CJX655376 CTQ655376:CTT655376 DDM655376:DDP655376 DNI655376:DNL655376 DXE655376:DXH655376 EHA655376:EHD655376 EQW655376:EQZ655376 FAS655376:FAV655376 FKO655376:FKR655376 FUK655376:FUN655376 GEG655376:GEJ655376 GOC655376:GOF655376 GXY655376:GYB655376 HHU655376:HHX655376 HRQ655376:HRT655376 IBM655376:IBP655376 ILI655376:ILL655376 IVE655376:IVH655376 JFA655376:JFD655376 JOW655376:JOZ655376 JYS655376:JYV655376 KIO655376:KIR655376 KSK655376:KSN655376 LCG655376:LCJ655376 LMC655376:LMF655376 LVY655376:LWB655376 MFU655376:MFX655376 MPQ655376:MPT655376 MZM655376:MZP655376 NJI655376:NJL655376 NTE655376:NTH655376 ODA655376:ODD655376 OMW655376:OMZ655376 OWS655376:OWV655376 PGO655376:PGR655376 PQK655376:PQN655376 QAG655376:QAJ655376 QKC655376:QKF655376 QTY655376:QUB655376 RDU655376:RDX655376 RNQ655376:RNT655376 RXM655376:RXP655376 SHI655376:SHL655376 SRE655376:SRH655376 TBA655376:TBD655376 TKW655376:TKZ655376 TUS655376:TUV655376 UEO655376:UER655376 UOK655376:UON655376 UYG655376:UYJ655376 VIC655376:VIF655376 VRY655376:VSB655376 WBU655376:WBX655376 WLQ655376:WLT655376 WVM655376:WVP655376 E720912:H720912 JA720912:JD720912 SW720912:SZ720912 ACS720912:ACV720912 AMO720912:AMR720912 AWK720912:AWN720912 BGG720912:BGJ720912 BQC720912:BQF720912 BZY720912:CAB720912 CJU720912:CJX720912 CTQ720912:CTT720912 DDM720912:DDP720912 DNI720912:DNL720912 DXE720912:DXH720912 EHA720912:EHD720912 EQW720912:EQZ720912 FAS720912:FAV720912 FKO720912:FKR720912 FUK720912:FUN720912 GEG720912:GEJ720912 GOC720912:GOF720912 GXY720912:GYB720912 HHU720912:HHX720912 HRQ720912:HRT720912 IBM720912:IBP720912 ILI720912:ILL720912 IVE720912:IVH720912 JFA720912:JFD720912 JOW720912:JOZ720912 JYS720912:JYV720912 KIO720912:KIR720912 KSK720912:KSN720912 LCG720912:LCJ720912 LMC720912:LMF720912 LVY720912:LWB720912 MFU720912:MFX720912 MPQ720912:MPT720912 MZM720912:MZP720912 NJI720912:NJL720912 NTE720912:NTH720912 ODA720912:ODD720912 OMW720912:OMZ720912 OWS720912:OWV720912 PGO720912:PGR720912 PQK720912:PQN720912 QAG720912:QAJ720912 QKC720912:QKF720912 QTY720912:QUB720912 RDU720912:RDX720912 RNQ720912:RNT720912 RXM720912:RXP720912 SHI720912:SHL720912 SRE720912:SRH720912 TBA720912:TBD720912 TKW720912:TKZ720912 TUS720912:TUV720912 UEO720912:UER720912 UOK720912:UON720912 UYG720912:UYJ720912 VIC720912:VIF720912 VRY720912:VSB720912 WBU720912:WBX720912 WLQ720912:WLT720912 WVM720912:WVP720912 E786448:H786448 JA786448:JD786448 SW786448:SZ786448 ACS786448:ACV786448 AMO786448:AMR786448 AWK786448:AWN786448 BGG786448:BGJ786448 BQC786448:BQF786448 BZY786448:CAB786448 CJU786448:CJX786448 CTQ786448:CTT786448 DDM786448:DDP786448 DNI786448:DNL786448 DXE786448:DXH786448 EHA786448:EHD786448 EQW786448:EQZ786448 FAS786448:FAV786448 FKO786448:FKR786448 FUK786448:FUN786448 GEG786448:GEJ786448 GOC786448:GOF786448 GXY786448:GYB786448 HHU786448:HHX786448 HRQ786448:HRT786448 IBM786448:IBP786448 ILI786448:ILL786448 IVE786448:IVH786448 JFA786448:JFD786448 JOW786448:JOZ786448 JYS786448:JYV786448 KIO786448:KIR786448 KSK786448:KSN786448 LCG786448:LCJ786448 LMC786448:LMF786448 LVY786448:LWB786448 MFU786448:MFX786448 MPQ786448:MPT786448 MZM786448:MZP786448 NJI786448:NJL786448 NTE786448:NTH786448 ODA786448:ODD786448 OMW786448:OMZ786448 OWS786448:OWV786448 PGO786448:PGR786448 PQK786448:PQN786448 QAG786448:QAJ786448 QKC786448:QKF786448 QTY786448:QUB786448 RDU786448:RDX786448 RNQ786448:RNT786448 RXM786448:RXP786448 SHI786448:SHL786448 SRE786448:SRH786448 TBA786448:TBD786448 TKW786448:TKZ786448 TUS786448:TUV786448 UEO786448:UER786448 UOK786448:UON786448 UYG786448:UYJ786448 VIC786448:VIF786448 VRY786448:VSB786448 WBU786448:WBX786448 WLQ786448:WLT786448 WVM786448:WVP786448 E851984:H851984 JA851984:JD851984 SW851984:SZ851984 ACS851984:ACV851984 AMO851984:AMR851984 AWK851984:AWN851984 BGG851984:BGJ851984 BQC851984:BQF851984 BZY851984:CAB851984 CJU851984:CJX851984 CTQ851984:CTT851984 DDM851984:DDP851984 DNI851984:DNL851984 DXE851984:DXH851984 EHA851984:EHD851984 EQW851984:EQZ851984 FAS851984:FAV851984 FKO851984:FKR851984 FUK851984:FUN851984 GEG851984:GEJ851984 GOC851984:GOF851984 GXY851984:GYB851984 HHU851984:HHX851984 HRQ851984:HRT851984 IBM851984:IBP851984 ILI851984:ILL851984 IVE851984:IVH851984 JFA851984:JFD851984 JOW851984:JOZ851984 JYS851984:JYV851984 KIO851984:KIR851984 KSK851984:KSN851984 LCG851984:LCJ851984 LMC851984:LMF851984 LVY851984:LWB851984 MFU851984:MFX851984 MPQ851984:MPT851984 MZM851984:MZP851984 NJI851984:NJL851984 NTE851984:NTH851984 ODA851984:ODD851984 OMW851984:OMZ851984 OWS851984:OWV851984 PGO851984:PGR851984 PQK851984:PQN851984 QAG851984:QAJ851984 QKC851984:QKF851984 QTY851984:QUB851984 RDU851984:RDX851984 RNQ851984:RNT851984 RXM851984:RXP851984 SHI851984:SHL851984 SRE851984:SRH851984 TBA851984:TBD851984 TKW851984:TKZ851984 TUS851984:TUV851984 UEO851984:UER851984 UOK851984:UON851984 UYG851984:UYJ851984 VIC851984:VIF851984 VRY851984:VSB851984 WBU851984:WBX851984 WLQ851984:WLT851984 WVM851984:WVP851984 E917520:H917520 JA917520:JD917520 SW917520:SZ917520 ACS917520:ACV917520 AMO917520:AMR917520 AWK917520:AWN917520 BGG917520:BGJ917520 BQC917520:BQF917520 BZY917520:CAB917520 CJU917520:CJX917520 CTQ917520:CTT917520 DDM917520:DDP917520 DNI917520:DNL917520 DXE917520:DXH917520 EHA917520:EHD917520 EQW917520:EQZ917520 FAS917520:FAV917520 FKO917520:FKR917520 FUK917520:FUN917520 GEG917520:GEJ917520 GOC917520:GOF917520 GXY917520:GYB917520 HHU917520:HHX917520 HRQ917520:HRT917520 IBM917520:IBP917520 ILI917520:ILL917520 IVE917520:IVH917520 JFA917520:JFD917520 JOW917520:JOZ917520 JYS917520:JYV917520 KIO917520:KIR917520 KSK917520:KSN917520 LCG917520:LCJ917520 LMC917520:LMF917520 LVY917520:LWB917520 MFU917520:MFX917520 MPQ917520:MPT917520 MZM917520:MZP917520 NJI917520:NJL917520 NTE917520:NTH917520 ODA917520:ODD917520 OMW917520:OMZ917520 OWS917520:OWV917520 PGO917520:PGR917520 PQK917520:PQN917520 QAG917520:QAJ917520 QKC917520:QKF917520 QTY917520:QUB917520 RDU917520:RDX917520 RNQ917520:RNT917520 RXM917520:RXP917520 SHI917520:SHL917520 SRE917520:SRH917520 TBA917520:TBD917520 TKW917520:TKZ917520 TUS917520:TUV917520 UEO917520:UER917520 UOK917520:UON917520 UYG917520:UYJ917520 VIC917520:VIF917520 VRY917520:VSB917520 WBU917520:WBX917520 WLQ917520:WLT917520 WVM917520:WVP917520 E983056:H983056 JA983056:JD983056 SW983056:SZ983056 ACS983056:ACV983056 AMO983056:AMR983056 AWK983056:AWN983056 BGG983056:BGJ983056 BQC983056:BQF983056 BZY983056:CAB983056 CJU983056:CJX983056 CTQ983056:CTT983056 DDM983056:DDP983056 DNI983056:DNL983056 DXE983056:DXH983056 EHA983056:EHD983056 EQW983056:EQZ983056 FAS983056:FAV983056 FKO983056:FKR983056 FUK983056:FUN983056 GEG983056:GEJ983056 GOC983056:GOF983056 GXY983056:GYB983056 HHU983056:HHX983056 HRQ983056:HRT983056 IBM983056:IBP983056 ILI983056:ILL983056 IVE983056:IVH983056 JFA983056:JFD983056 JOW983056:JOZ983056 JYS983056:JYV983056 KIO983056:KIR983056 KSK983056:KSN983056 LCG983056:LCJ983056 LMC983056:LMF983056 LVY983056:LWB983056 MFU983056:MFX983056 MPQ983056:MPT983056 MZM983056:MZP983056 NJI983056:NJL983056 NTE983056:NTH983056 ODA983056:ODD983056 OMW983056:OMZ983056 OWS983056:OWV983056 PGO983056:PGR983056 PQK983056:PQN983056 QAG983056:QAJ983056 QKC983056:QKF983056 QTY983056:QUB983056 RDU983056:RDX983056 RNQ983056:RNT983056 RXM983056:RXP983056 SHI983056:SHL983056 SRE983056:SRH983056 TBA983056:TBD983056 TKW983056:TKZ983056 TUS983056:TUV983056 UEO983056:UER983056 UOK983056:UON983056 UYG983056:UYJ983056 VIC983056:VIF983056 VRY983056:VSB983056 WBU983056:WBX983056 WLQ983056:WLT983056 WVM983056:WVP983056 WVM17:WVP17 WLQ17:WLT17 WBU17:WBX17 VRY17:VSB17 VIC17:VIF17 UYG17:UYJ17 UOK17:UON17 UEO17:UER17 TUS17:TUV17 TKW17:TKZ17 TBA17:TBD17 SRE17:SRH17 SHI17:SHL17 RXM17:RXP17 RNQ17:RNT17 RDU17:RDX17 QTY17:QUB17 QKC17:QKF17 QAG17:QAJ17 PQK17:PQN17 PGO17:PGR17 OWS17:OWV17 OMW17:OMZ17 ODA17:ODD17 NTE17:NTH17 NJI17:NJL17 MZM17:MZP17 MPQ17:MPT17 MFU17:MFX17 LVY17:LWB17 LMC17:LMF17 LCG17:LCJ17 KSK17:KSN17 KIO17:KIR17 JYS17:JYV17 JOW17:JOZ17 JFA17:JFD17 IVE17:IVH17 ILI17:ILL17 IBM17:IBP17 HRQ17:HRT17 HHU17:HHX17 GXY17:GYB17 GOC17:GOF17 GEG17:GEJ17 FUK17:FUN17 FKO17:FKR17 FAS17:FAV17 EQW17:EQZ17 EHA17:EHD17 DXE17:DXH17 DNI17:DNL17 DDM17:DDP17 CTQ17:CTT17 CJU17:CJX17 BZY17:CAB17 BQC17:BQF17 BGG17:BGJ17 AWK17:AWN17 AMO17:AMR17 ACS17:ACV17 SW17:SZ17 JA17:JD17 E17:H17">
      <formula1>$Z$13:$Z$15</formula1>
    </dataValidation>
    <dataValidation type="list" allowBlank="1" sqref="E65551:H65551 JA65551:JD65551 SW65551:SZ65551 ACS65551:ACV65551 AMO65551:AMR65551 AWK65551:AWN65551 BGG65551:BGJ65551 BQC65551:BQF65551 BZY65551:CAB65551 CJU65551:CJX65551 CTQ65551:CTT65551 DDM65551:DDP65551 DNI65551:DNL65551 DXE65551:DXH65551 EHA65551:EHD65551 EQW65551:EQZ65551 FAS65551:FAV65551 FKO65551:FKR65551 FUK65551:FUN65551 GEG65551:GEJ65551 GOC65551:GOF65551 GXY65551:GYB65551 HHU65551:HHX65551 HRQ65551:HRT65551 IBM65551:IBP65551 ILI65551:ILL65551 IVE65551:IVH65551 JFA65551:JFD65551 JOW65551:JOZ65551 JYS65551:JYV65551 KIO65551:KIR65551 KSK65551:KSN65551 LCG65551:LCJ65551 LMC65551:LMF65551 LVY65551:LWB65551 MFU65551:MFX65551 MPQ65551:MPT65551 MZM65551:MZP65551 NJI65551:NJL65551 NTE65551:NTH65551 ODA65551:ODD65551 OMW65551:OMZ65551 OWS65551:OWV65551 PGO65551:PGR65551 PQK65551:PQN65551 QAG65551:QAJ65551 QKC65551:QKF65551 QTY65551:QUB65551 RDU65551:RDX65551 RNQ65551:RNT65551 RXM65551:RXP65551 SHI65551:SHL65551 SRE65551:SRH65551 TBA65551:TBD65551 TKW65551:TKZ65551 TUS65551:TUV65551 UEO65551:UER65551 UOK65551:UON65551 UYG65551:UYJ65551 VIC65551:VIF65551 VRY65551:VSB65551 WBU65551:WBX65551 WLQ65551:WLT65551 WVM65551:WVP65551 E131087:H131087 JA131087:JD131087 SW131087:SZ131087 ACS131087:ACV131087 AMO131087:AMR131087 AWK131087:AWN131087 BGG131087:BGJ131087 BQC131087:BQF131087 BZY131087:CAB131087 CJU131087:CJX131087 CTQ131087:CTT131087 DDM131087:DDP131087 DNI131087:DNL131087 DXE131087:DXH131087 EHA131087:EHD131087 EQW131087:EQZ131087 FAS131087:FAV131087 FKO131087:FKR131087 FUK131087:FUN131087 GEG131087:GEJ131087 GOC131087:GOF131087 GXY131087:GYB131087 HHU131087:HHX131087 HRQ131087:HRT131087 IBM131087:IBP131087 ILI131087:ILL131087 IVE131087:IVH131087 JFA131087:JFD131087 JOW131087:JOZ131087 JYS131087:JYV131087 KIO131087:KIR131087 KSK131087:KSN131087 LCG131087:LCJ131087 LMC131087:LMF131087 LVY131087:LWB131087 MFU131087:MFX131087 MPQ131087:MPT131087 MZM131087:MZP131087 NJI131087:NJL131087 NTE131087:NTH131087 ODA131087:ODD131087 OMW131087:OMZ131087 OWS131087:OWV131087 PGO131087:PGR131087 PQK131087:PQN131087 QAG131087:QAJ131087 QKC131087:QKF131087 QTY131087:QUB131087 RDU131087:RDX131087 RNQ131087:RNT131087 RXM131087:RXP131087 SHI131087:SHL131087 SRE131087:SRH131087 TBA131087:TBD131087 TKW131087:TKZ131087 TUS131087:TUV131087 UEO131087:UER131087 UOK131087:UON131087 UYG131087:UYJ131087 VIC131087:VIF131087 VRY131087:VSB131087 WBU131087:WBX131087 WLQ131087:WLT131087 WVM131087:WVP131087 E196623:H196623 JA196623:JD196623 SW196623:SZ196623 ACS196623:ACV196623 AMO196623:AMR196623 AWK196623:AWN196623 BGG196623:BGJ196623 BQC196623:BQF196623 BZY196623:CAB196623 CJU196623:CJX196623 CTQ196623:CTT196623 DDM196623:DDP196623 DNI196623:DNL196623 DXE196623:DXH196623 EHA196623:EHD196623 EQW196623:EQZ196623 FAS196623:FAV196623 FKO196623:FKR196623 FUK196623:FUN196623 GEG196623:GEJ196623 GOC196623:GOF196623 GXY196623:GYB196623 HHU196623:HHX196623 HRQ196623:HRT196623 IBM196623:IBP196623 ILI196623:ILL196623 IVE196623:IVH196623 JFA196623:JFD196623 JOW196623:JOZ196623 JYS196623:JYV196623 KIO196623:KIR196623 KSK196623:KSN196623 LCG196623:LCJ196623 LMC196623:LMF196623 LVY196623:LWB196623 MFU196623:MFX196623 MPQ196623:MPT196623 MZM196623:MZP196623 NJI196623:NJL196623 NTE196623:NTH196623 ODA196623:ODD196623 OMW196623:OMZ196623 OWS196623:OWV196623 PGO196623:PGR196623 PQK196623:PQN196623 QAG196623:QAJ196623 QKC196623:QKF196623 QTY196623:QUB196623 RDU196623:RDX196623 RNQ196623:RNT196623 RXM196623:RXP196623 SHI196623:SHL196623 SRE196623:SRH196623 TBA196623:TBD196623 TKW196623:TKZ196623 TUS196623:TUV196623 UEO196623:UER196623 UOK196623:UON196623 UYG196623:UYJ196623 VIC196623:VIF196623 VRY196623:VSB196623 WBU196623:WBX196623 WLQ196623:WLT196623 WVM196623:WVP196623 E262159:H262159 JA262159:JD262159 SW262159:SZ262159 ACS262159:ACV262159 AMO262159:AMR262159 AWK262159:AWN262159 BGG262159:BGJ262159 BQC262159:BQF262159 BZY262159:CAB262159 CJU262159:CJX262159 CTQ262159:CTT262159 DDM262159:DDP262159 DNI262159:DNL262159 DXE262159:DXH262159 EHA262159:EHD262159 EQW262159:EQZ262159 FAS262159:FAV262159 FKO262159:FKR262159 FUK262159:FUN262159 GEG262159:GEJ262159 GOC262159:GOF262159 GXY262159:GYB262159 HHU262159:HHX262159 HRQ262159:HRT262159 IBM262159:IBP262159 ILI262159:ILL262159 IVE262159:IVH262159 JFA262159:JFD262159 JOW262159:JOZ262159 JYS262159:JYV262159 KIO262159:KIR262159 KSK262159:KSN262159 LCG262159:LCJ262159 LMC262159:LMF262159 LVY262159:LWB262159 MFU262159:MFX262159 MPQ262159:MPT262159 MZM262159:MZP262159 NJI262159:NJL262159 NTE262159:NTH262159 ODA262159:ODD262159 OMW262159:OMZ262159 OWS262159:OWV262159 PGO262159:PGR262159 PQK262159:PQN262159 QAG262159:QAJ262159 QKC262159:QKF262159 QTY262159:QUB262159 RDU262159:RDX262159 RNQ262159:RNT262159 RXM262159:RXP262159 SHI262159:SHL262159 SRE262159:SRH262159 TBA262159:TBD262159 TKW262159:TKZ262159 TUS262159:TUV262159 UEO262159:UER262159 UOK262159:UON262159 UYG262159:UYJ262159 VIC262159:VIF262159 VRY262159:VSB262159 WBU262159:WBX262159 WLQ262159:WLT262159 WVM262159:WVP262159 E327695:H327695 JA327695:JD327695 SW327695:SZ327695 ACS327695:ACV327695 AMO327695:AMR327695 AWK327695:AWN327695 BGG327695:BGJ327695 BQC327695:BQF327695 BZY327695:CAB327695 CJU327695:CJX327695 CTQ327695:CTT327695 DDM327695:DDP327695 DNI327695:DNL327695 DXE327695:DXH327695 EHA327695:EHD327695 EQW327695:EQZ327695 FAS327695:FAV327695 FKO327695:FKR327695 FUK327695:FUN327695 GEG327695:GEJ327695 GOC327695:GOF327695 GXY327695:GYB327695 HHU327695:HHX327695 HRQ327695:HRT327695 IBM327695:IBP327695 ILI327695:ILL327695 IVE327695:IVH327695 JFA327695:JFD327695 JOW327695:JOZ327695 JYS327695:JYV327695 KIO327695:KIR327695 KSK327695:KSN327695 LCG327695:LCJ327695 LMC327695:LMF327695 LVY327695:LWB327695 MFU327695:MFX327695 MPQ327695:MPT327695 MZM327695:MZP327695 NJI327695:NJL327695 NTE327695:NTH327695 ODA327695:ODD327695 OMW327695:OMZ327695 OWS327695:OWV327695 PGO327695:PGR327695 PQK327695:PQN327695 QAG327695:QAJ327695 QKC327695:QKF327695 QTY327695:QUB327695 RDU327695:RDX327695 RNQ327695:RNT327695 RXM327695:RXP327695 SHI327695:SHL327695 SRE327695:SRH327695 TBA327695:TBD327695 TKW327695:TKZ327695 TUS327695:TUV327695 UEO327695:UER327695 UOK327695:UON327695 UYG327695:UYJ327695 VIC327695:VIF327695 VRY327695:VSB327695 WBU327695:WBX327695 WLQ327695:WLT327695 WVM327695:WVP327695 E393231:H393231 JA393231:JD393231 SW393231:SZ393231 ACS393231:ACV393231 AMO393231:AMR393231 AWK393231:AWN393231 BGG393231:BGJ393231 BQC393231:BQF393231 BZY393231:CAB393231 CJU393231:CJX393231 CTQ393231:CTT393231 DDM393231:DDP393231 DNI393231:DNL393231 DXE393231:DXH393231 EHA393231:EHD393231 EQW393231:EQZ393231 FAS393231:FAV393231 FKO393231:FKR393231 FUK393231:FUN393231 GEG393231:GEJ393231 GOC393231:GOF393231 GXY393231:GYB393231 HHU393231:HHX393231 HRQ393231:HRT393231 IBM393231:IBP393231 ILI393231:ILL393231 IVE393231:IVH393231 JFA393231:JFD393231 JOW393231:JOZ393231 JYS393231:JYV393231 KIO393231:KIR393231 KSK393231:KSN393231 LCG393231:LCJ393231 LMC393231:LMF393231 LVY393231:LWB393231 MFU393231:MFX393231 MPQ393231:MPT393231 MZM393231:MZP393231 NJI393231:NJL393231 NTE393231:NTH393231 ODA393231:ODD393231 OMW393231:OMZ393231 OWS393231:OWV393231 PGO393231:PGR393231 PQK393231:PQN393231 QAG393231:QAJ393231 QKC393231:QKF393231 QTY393231:QUB393231 RDU393231:RDX393231 RNQ393231:RNT393231 RXM393231:RXP393231 SHI393231:SHL393231 SRE393231:SRH393231 TBA393231:TBD393231 TKW393231:TKZ393231 TUS393231:TUV393231 UEO393231:UER393231 UOK393231:UON393231 UYG393231:UYJ393231 VIC393231:VIF393231 VRY393231:VSB393231 WBU393231:WBX393231 WLQ393231:WLT393231 WVM393231:WVP393231 E458767:H458767 JA458767:JD458767 SW458767:SZ458767 ACS458767:ACV458767 AMO458767:AMR458767 AWK458767:AWN458767 BGG458767:BGJ458767 BQC458767:BQF458767 BZY458767:CAB458767 CJU458767:CJX458767 CTQ458767:CTT458767 DDM458767:DDP458767 DNI458767:DNL458767 DXE458767:DXH458767 EHA458767:EHD458767 EQW458767:EQZ458767 FAS458767:FAV458767 FKO458767:FKR458767 FUK458767:FUN458767 GEG458767:GEJ458767 GOC458767:GOF458767 GXY458767:GYB458767 HHU458767:HHX458767 HRQ458767:HRT458767 IBM458767:IBP458767 ILI458767:ILL458767 IVE458767:IVH458767 JFA458767:JFD458767 JOW458767:JOZ458767 JYS458767:JYV458767 KIO458767:KIR458767 KSK458767:KSN458767 LCG458767:LCJ458767 LMC458767:LMF458767 LVY458767:LWB458767 MFU458767:MFX458767 MPQ458767:MPT458767 MZM458767:MZP458767 NJI458767:NJL458767 NTE458767:NTH458767 ODA458767:ODD458767 OMW458767:OMZ458767 OWS458767:OWV458767 PGO458767:PGR458767 PQK458767:PQN458767 QAG458767:QAJ458767 QKC458767:QKF458767 QTY458767:QUB458767 RDU458767:RDX458767 RNQ458767:RNT458767 RXM458767:RXP458767 SHI458767:SHL458767 SRE458767:SRH458767 TBA458767:TBD458767 TKW458767:TKZ458767 TUS458767:TUV458767 UEO458767:UER458767 UOK458767:UON458767 UYG458767:UYJ458767 VIC458767:VIF458767 VRY458767:VSB458767 WBU458767:WBX458767 WLQ458767:WLT458767 WVM458767:WVP458767 E524303:H524303 JA524303:JD524303 SW524303:SZ524303 ACS524303:ACV524303 AMO524303:AMR524303 AWK524303:AWN524303 BGG524303:BGJ524303 BQC524303:BQF524303 BZY524303:CAB524303 CJU524303:CJX524303 CTQ524303:CTT524303 DDM524303:DDP524303 DNI524303:DNL524303 DXE524303:DXH524303 EHA524303:EHD524303 EQW524303:EQZ524303 FAS524303:FAV524303 FKO524303:FKR524303 FUK524303:FUN524303 GEG524303:GEJ524303 GOC524303:GOF524303 GXY524303:GYB524303 HHU524303:HHX524303 HRQ524303:HRT524303 IBM524303:IBP524303 ILI524303:ILL524303 IVE524303:IVH524303 JFA524303:JFD524303 JOW524303:JOZ524303 JYS524303:JYV524303 KIO524303:KIR524303 KSK524303:KSN524303 LCG524303:LCJ524303 LMC524303:LMF524303 LVY524303:LWB524303 MFU524303:MFX524303 MPQ524303:MPT524303 MZM524303:MZP524303 NJI524303:NJL524303 NTE524303:NTH524303 ODA524303:ODD524303 OMW524303:OMZ524303 OWS524303:OWV524303 PGO524303:PGR524303 PQK524303:PQN524303 QAG524303:QAJ524303 QKC524303:QKF524303 QTY524303:QUB524303 RDU524303:RDX524303 RNQ524303:RNT524303 RXM524303:RXP524303 SHI524303:SHL524303 SRE524303:SRH524303 TBA524303:TBD524303 TKW524303:TKZ524303 TUS524303:TUV524303 UEO524303:UER524303 UOK524303:UON524303 UYG524303:UYJ524303 VIC524303:VIF524303 VRY524303:VSB524303 WBU524303:WBX524303 WLQ524303:WLT524303 WVM524303:WVP524303 E589839:H589839 JA589839:JD589839 SW589839:SZ589839 ACS589839:ACV589839 AMO589839:AMR589839 AWK589839:AWN589839 BGG589839:BGJ589839 BQC589839:BQF589839 BZY589839:CAB589839 CJU589839:CJX589839 CTQ589839:CTT589839 DDM589839:DDP589839 DNI589839:DNL589839 DXE589839:DXH589839 EHA589839:EHD589839 EQW589839:EQZ589839 FAS589839:FAV589839 FKO589839:FKR589839 FUK589839:FUN589839 GEG589839:GEJ589839 GOC589839:GOF589839 GXY589839:GYB589839 HHU589839:HHX589839 HRQ589839:HRT589839 IBM589839:IBP589839 ILI589839:ILL589839 IVE589839:IVH589839 JFA589839:JFD589839 JOW589839:JOZ589839 JYS589839:JYV589839 KIO589839:KIR589839 KSK589839:KSN589839 LCG589839:LCJ589839 LMC589839:LMF589839 LVY589839:LWB589839 MFU589839:MFX589839 MPQ589839:MPT589839 MZM589839:MZP589839 NJI589839:NJL589839 NTE589839:NTH589839 ODA589839:ODD589839 OMW589839:OMZ589839 OWS589839:OWV589839 PGO589839:PGR589839 PQK589839:PQN589839 QAG589839:QAJ589839 QKC589839:QKF589839 QTY589839:QUB589839 RDU589839:RDX589839 RNQ589839:RNT589839 RXM589839:RXP589839 SHI589839:SHL589839 SRE589839:SRH589839 TBA589839:TBD589839 TKW589839:TKZ589839 TUS589839:TUV589839 UEO589839:UER589839 UOK589839:UON589839 UYG589839:UYJ589839 VIC589839:VIF589839 VRY589839:VSB589839 WBU589839:WBX589839 WLQ589839:WLT589839 WVM589839:WVP589839 E655375:H655375 JA655375:JD655375 SW655375:SZ655375 ACS655375:ACV655375 AMO655375:AMR655375 AWK655375:AWN655375 BGG655375:BGJ655375 BQC655375:BQF655375 BZY655375:CAB655375 CJU655375:CJX655375 CTQ655375:CTT655375 DDM655375:DDP655375 DNI655375:DNL655375 DXE655375:DXH655375 EHA655375:EHD655375 EQW655375:EQZ655375 FAS655375:FAV655375 FKO655375:FKR655375 FUK655375:FUN655375 GEG655375:GEJ655375 GOC655375:GOF655375 GXY655375:GYB655375 HHU655375:HHX655375 HRQ655375:HRT655375 IBM655375:IBP655375 ILI655375:ILL655375 IVE655375:IVH655375 JFA655375:JFD655375 JOW655375:JOZ655375 JYS655375:JYV655375 KIO655375:KIR655375 KSK655375:KSN655375 LCG655375:LCJ655375 LMC655375:LMF655375 LVY655375:LWB655375 MFU655375:MFX655375 MPQ655375:MPT655375 MZM655375:MZP655375 NJI655375:NJL655375 NTE655375:NTH655375 ODA655375:ODD655375 OMW655375:OMZ655375 OWS655375:OWV655375 PGO655375:PGR655375 PQK655375:PQN655375 QAG655375:QAJ655375 QKC655375:QKF655375 QTY655375:QUB655375 RDU655375:RDX655375 RNQ655375:RNT655375 RXM655375:RXP655375 SHI655375:SHL655375 SRE655375:SRH655375 TBA655375:TBD655375 TKW655375:TKZ655375 TUS655375:TUV655375 UEO655375:UER655375 UOK655375:UON655375 UYG655375:UYJ655375 VIC655375:VIF655375 VRY655375:VSB655375 WBU655375:WBX655375 WLQ655375:WLT655375 WVM655375:WVP655375 E720911:H720911 JA720911:JD720911 SW720911:SZ720911 ACS720911:ACV720911 AMO720911:AMR720911 AWK720911:AWN720911 BGG720911:BGJ720911 BQC720911:BQF720911 BZY720911:CAB720911 CJU720911:CJX720911 CTQ720911:CTT720911 DDM720911:DDP720911 DNI720911:DNL720911 DXE720911:DXH720911 EHA720911:EHD720911 EQW720911:EQZ720911 FAS720911:FAV720911 FKO720911:FKR720911 FUK720911:FUN720911 GEG720911:GEJ720911 GOC720911:GOF720911 GXY720911:GYB720911 HHU720911:HHX720911 HRQ720911:HRT720911 IBM720911:IBP720911 ILI720911:ILL720911 IVE720911:IVH720911 JFA720911:JFD720911 JOW720911:JOZ720911 JYS720911:JYV720911 KIO720911:KIR720911 KSK720911:KSN720911 LCG720911:LCJ720911 LMC720911:LMF720911 LVY720911:LWB720911 MFU720911:MFX720911 MPQ720911:MPT720911 MZM720911:MZP720911 NJI720911:NJL720911 NTE720911:NTH720911 ODA720911:ODD720911 OMW720911:OMZ720911 OWS720911:OWV720911 PGO720911:PGR720911 PQK720911:PQN720911 QAG720911:QAJ720911 QKC720911:QKF720911 QTY720911:QUB720911 RDU720911:RDX720911 RNQ720911:RNT720911 RXM720911:RXP720911 SHI720911:SHL720911 SRE720911:SRH720911 TBA720911:TBD720911 TKW720911:TKZ720911 TUS720911:TUV720911 UEO720911:UER720911 UOK720911:UON720911 UYG720911:UYJ720911 VIC720911:VIF720911 VRY720911:VSB720911 WBU720911:WBX720911 WLQ720911:WLT720911 WVM720911:WVP720911 E786447:H786447 JA786447:JD786447 SW786447:SZ786447 ACS786447:ACV786447 AMO786447:AMR786447 AWK786447:AWN786447 BGG786447:BGJ786447 BQC786447:BQF786447 BZY786447:CAB786447 CJU786447:CJX786447 CTQ786447:CTT786447 DDM786447:DDP786447 DNI786447:DNL786447 DXE786447:DXH786447 EHA786447:EHD786447 EQW786447:EQZ786447 FAS786447:FAV786447 FKO786447:FKR786447 FUK786447:FUN786447 GEG786447:GEJ786447 GOC786447:GOF786447 GXY786447:GYB786447 HHU786447:HHX786447 HRQ786447:HRT786447 IBM786447:IBP786447 ILI786447:ILL786447 IVE786447:IVH786447 JFA786447:JFD786447 JOW786447:JOZ786447 JYS786447:JYV786447 KIO786447:KIR786447 KSK786447:KSN786447 LCG786447:LCJ786447 LMC786447:LMF786447 LVY786447:LWB786447 MFU786447:MFX786447 MPQ786447:MPT786447 MZM786447:MZP786447 NJI786447:NJL786447 NTE786447:NTH786447 ODA786447:ODD786447 OMW786447:OMZ786447 OWS786447:OWV786447 PGO786447:PGR786447 PQK786447:PQN786447 QAG786447:QAJ786447 QKC786447:QKF786447 QTY786447:QUB786447 RDU786447:RDX786447 RNQ786447:RNT786447 RXM786447:RXP786447 SHI786447:SHL786447 SRE786447:SRH786447 TBA786447:TBD786447 TKW786447:TKZ786447 TUS786447:TUV786447 UEO786447:UER786447 UOK786447:UON786447 UYG786447:UYJ786447 VIC786447:VIF786447 VRY786447:VSB786447 WBU786447:WBX786447 WLQ786447:WLT786447 WVM786447:WVP786447 E851983:H851983 JA851983:JD851983 SW851983:SZ851983 ACS851983:ACV851983 AMO851983:AMR851983 AWK851983:AWN851983 BGG851983:BGJ851983 BQC851983:BQF851983 BZY851983:CAB851983 CJU851983:CJX851983 CTQ851983:CTT851983 DDM851983:DDP851983 DNI851983:DNL851983 DXE851983:DXH851983 EHA851983:EHD851983 EQW851983:EQZ851983 FAS851983:FAV851983 FKO851983:FKR851983 FUK851983:FUN851983 GEG851983:GEJ851983 GOC851983:GOF851983 GXY851983:GYB851983 HHU851983:HHX851983 HRQ851983:HRT851983 IBM851983:IBP851983 ILI851983:ILL851983 IVE851983:IVH851983 JFA851983:JFD851983 JOW851983:JOZ851983 JYS851983:JYV851983 KIO851983:KIR851983 KSK851983:KSN851983 LCG851983:LCJ851983 LMC851983:LMF851983 LVY851983:LWB851983 MFU851983:MFX851983 MPQ851983:MPT851983 MZM851983:MZP851983 NJI851983:NJL851983 NTE851983:NTH851983 ODA851983:ODD851983 OMW851983:OMZ851983 OWS851983:OWV851983 PGO851983:PGR851983 PQK851983:PQN851983 QAG851983:QAJ851983 QKC851983:QKF851983 QTY851983:QUB851983 RDU851983:RDX851983 RNQ851983:RNT851983 RXM851983:RXP851983 SHI851983:SHL851983 SRE851983:SRH851983 TBA851983:TBD851983 TKW851983:TKZ851983 TUS851983:TUV851983 UEO851983:UER851983 UOK851983:UON851983 UYG851983:UYJ851983 VIC851983:VIF851983 VRY851983:VSB851983 WBU851983:WBX851983 WLQ851983:WLT851983 WVM851983:WVP851983 E917519:H917519 JA917519:JD917519 SW917519:SZ917519 ACS917519:ACV917519 AMO917519:AMR917519 AWK917519:AWN917519 BGG917519:BGJ917519 BQC917519:BQF917519 BZY917519:CAB917519 CJU917519:CJX917519 CTQ917519:CTT917519 DDM917519:DDP917519 DNI917519:DNL917519 DXE917519:DXH917519 EHA917519:EHD917519 EQW917519:EQZ917519 FAS917519:FAV917519 FKO917519:FKR917519 FUK917519:FUN917519 GEG917519:GEJ917519 GOC917519:GOF917519 GXY917519:GYB917519 HHU917519:HHX917519 HRQ917519:HRT917519 IBM917519:IBP917519 ILI917519:ILL917519 IVE917519:IVH917519 JFA917519:JFD917519 JOW917519:JOZ917519 JYS917519:JYV917519 KIO917519:KIR917519 KSK917519:KSN917519 LCG917519:LCJ917519 LMC917519:LMF917519 LVY917519:LWB917519 MFU917519:MFX917519 MPQ917519:MPT917519 MZM917519:MZP917519 NJI917519:NJL917519 NTE917519:NTH917519 ODA917519:ODD917519 OMW917519:OMZ917519 OWS917519:OWV917519 PGO917519:PGR917519 PQK917519:PQN917519 QAG917519:QAJ917519 QKC917519:QKF917519 QTY917519:QUB917519 RDU917519:RDX917519 RNQ917519:RNT917519 RXM917519:RXP917519 SHI917519:SHL917519 SRE917519:SRH917519 TBA917519:TBD917519 TKW917519:TKZ917519 TUS917519:TUV917519 UEO917519:UER917519 UOK917519:UON917519 UYG917519:UYJ917519 VIC917519:VIF917519 VRY917519:VSB917519 WBU917519:WBX917519 WLQ917519:WLT917519 WVM917519:WVP917519 E983055:H983055 JA983055:JD983055 SW983055:SZ983055 ACS983055:ACV983055 AMO983055:AMR983055 AWK983055:AWN983055 BGG983055:BGJ983055 BQC983055:BQF983055 BZY983055:CAB983055 CJU983055:CJX983055 CTQ983055:CTT983055 DDM983055:DDP983055 DNI983055:DNL983055 DXE983055:DXH983055 EHA983055:EHD983055 EQW983055:EQZ983055 FAS983055:FAV983055 FKO983055:FKR983055 FUK983055:FUN983055 GEG983055:GEJ983055 GOC983055:GOF983055 GXY983055:GYB983055 HHU983055:HHX983055 HRQ983055:HRT983055 IBM983055:IBP983055 ILI983055:ILL983055 IVE983055:IVH983055 JFA983055:JFD983055 JOW983055:JOZ983055 JYS983055:JYV983055 KIO983055:KIR983055 KSK983055:KSN983055 LCG983055:LCJ983055 LMC983055:LMF983055 LVY983055:LWB983055 MFU983055:MFX983055 MPQ983055:MPT983055 MZM983055:MZP983055 NJI983055:NJL983055 NTE983055:NTH983055 ODA983055:ODD983055 OMW983055:OMZ983055 OWS983055:OWV983055 PGO983055:PGR983055 PQK983055:PQN983055 QAG983055:QAJ983055 QKC983055:QKF983055 QTY983055:QUB983055 RDU983055:RDX983055 RNQ983055:RNT983055 RXM983055:RXP983055 SHI983055:SHL983055 SRE983055:SRH983055 TBA983055:TBD983055 TKW983055:TKZ983055 TUS983055:TUV983055 UEO983055:UER983055 UOK983055:UON983055 UYG983055:UYJ983055 VIC983055:VIF983055 VRY983055:VSB983055 WBU983055:WBX983055 WLQ983055:WLT983055 WVM983055:WVP983055 WVM16:WVP16 WLQ16:WLT16 WBU16:WBX16 VRY16:VSB16 VIC16:VIF16 UYG16:UYJ16 UOK16:UON16 UEO16:UER16 TUS16:TUV16 TKW16:TKZ16 TBA16:TBD16 SRE16:SRH16 SHI16:SHL16 RXM16:RXP16 RNQ16:RNT16 RDU16:RDX16 QTY16:QUB16 QKC16:QKF16 QAG16:QAJ16 PQK16:PQN16 PGO16:PGR16 OWS16:OWV16 OMW16:OMZ16 ODA16:ODD16 NTE16:NTH16 NJI16:NJL16 MZM16:MZP16 MPQ16:MPT16 MFU16:MFX16 LVY16:LWB16 LMC16:LMF16 LCG16:LCJ16 KSK16:KSN16 KIO16:KIR16 JYS16:JYV16 JOW16:JOZ16 JFA16:JFD16 IVE16:IVH16 ILI16:ILL16 IBM16:IBP16 HRQ16:HRT16 HHU16:HHX16 GXY16:GYB16 GOC16:GOF16 GEG16:GEJ16 FUK16:FUN16 FKO16:FKR16 FAS16:FAV16 EQW16:EQZ16 EHA16:EHD16 DXE16:DXH16 DNI16:DNL16 DDM16:DDP16 CTQ16:CTT16 CJU16:CJX16 BZY16:CAB16 BQC16:BQF16 BGG16:BGJ16 AWK16:AWN16 AMO16:AMR16 ACS16:ACV16 SW16:SZ16 JA16:JD16 E16:H16">
      <formula1>$Z$8:$Z$10</formula1>
    </dataValidation>
    <dataValidation type="list" allowBlank="1" sqref="E65550:H65550 JA65550:JD65550 SW65550:SZ65550 ACS65550:ACV65550 AMO65550:AMR65550 AWK65550:AWN65550 BGG65550:BGJ65550 BQC65550:BQF65550 BZY65550:CAB65550 CJU65550:CJX65550 CTQ65550:CTT65550 DDM65550:DDP65550 DNI65550:DNL65550 DXE65550:DXH65550 EHA65550:EHD65550 EQW65550:EQZ65550 FAS65550:FAV65550 FKO65550:FKR65550 FUK65550:FUN65550 GEG65550:GEJ65550 GOC65550:GOF65550 GXY65550:GYB65550 HHU65550:HHX65550 HRQ65550:HRT65550 IBM65550:IBP65550 ILI65550:ILL65550 IVE65550:IVH65550 JFA65550:JFD65550 JOW65550:JOZ65550 JYS65550:JYV65550 KIO65550:KIR65550 KSK65550:KSN65550 LCG65550:LCJ65550 LMC65550:LMF65550 LVY65550:LWB65550 MFU65550:MFX65550 MPQ65550:MPT65550 MZM65550:MZP65550 NJI65550:NJL65550 NTE65550:NTH65550 ODA65550:ODD65550 OMW65550:OMZ65550 OWS65550:OWV65550 PGO65550:PGR65550 PQK65550:PQN65550 QAG65550:QAJ65550 QKC65550:QKF65550 QTY65550:QUB65550 RDU65550:RDX65550 RNQ65550:RNT65550 RXM65550:RXP65550 SHI65550:SHL65550 SRE65550:SRH65550 TBA65550:TBD65550 TKW65550:TKZ65550 TUS65550:TUV65550 UEO65550:UER65550 UOK65550:UON65550 UYG65550:UYJ65550 VIC65550:VIF65550 VRY65550:VSB65550 WBU65550:WBX65550 WLQ65550:WLT65550 WVM65550:WVP65550 E131086:H131086 JA131086:JD131086 SW131086:SZ131086 ACS131086:ACV131086 AMO131086:AMR131086 AWK131086:AWN131086 BGG131086:BGJ131086 BQC131086:BQF131086 BZY131086:CAB131086 CJU131086:CJX131086 CTQ131086:CTT131086 DDM131086:DDP131086 DNI131086:DNL131086 DXE131086:DXH131086 EHA131086:EHD131086 EQW131086:EQZ131086 FAS131086:FAV131086 FKO131086:FKR131086 FUK131086:FUN131086 GEG131086:GEJ131086 GOC131086:GOF131086 GXY131086:GYB131086 HHU131086:HHX131086 HRQ131086:HRT131086 IBM131086:IBP131086 ILI131086:ILL131086 IVE131086:IVH131086 JFA131086:JFD131086 JOW131086:JOZ131086 JYS131086:JYV131086 KIO131086:KIR131086 KSK131086:KSN131086 LCG131086:LCJ131086 LMC131086:LMF131086 LVY131086:LWB131086 MFU131086:MFX131086 MPQ131086:MPT131086 MZM131086:MZP131086 NJI131086:NJL131086 NTE131086:NTH131086 ODA131086:ODD131086 OMW131086:OMZ131086 OWS131086:OWV131086 PGO131086:PGR131086 PQK131086:PQN131086 QAG131086:QAJ131086 QKC131086:QKF131086 QTY131086:QUB131086 RDU131086:RDX131086 RNQ131086:RNT131086 RXM131086:RXP131086 SHI131086:SHL131086 SRE131086:SRH131086 TBA131086:TBD131086 TKW131086:TKZ131086 TUS131086:TUV131086 UEO131086:UER131086 UOK131086:UON131086 UYG131086:UYJ131086 VIC131086:VIF131086 VRY131086:VSB131086 WBU131086:WBX131086 WLQ131086:WLT131086 WVM131086:WVP131086 E196622:H196622 JA196622:JD196622 SW196622:SZ196622 ACS196622:ACV196622 AMO196622:AMR196622 AWK196622:AWN196622 BGG196622:BGJ196622 BQC196622:BQF196622 BZY196622:CAB196622 CJU196622:CJX196622 CTQ196622:CTT196622 DDM196622:DDP196622 DNI196622:DNL196622 DXE196622:DXH196622 EHA196622:EHD196622 EQW196622:EQZ196622 FAS196622:FAV196622 FKO196622:FKR196622 FUK196622:FUN196622 GEG196622:GEJ196622 GOC196622:GOF196622 GXY196622:GYB196622 HHU196622:HHX196622 HRQ196622:HRT196622 IBM196622:IBP196622 ILI196622:ILL196622 IVE196622:IVH196622 JFA196622:JFD196622 JOW196622:JOZ196622 JYS196622:JYV196622 KIO196622:KIR196622 KSK196622:KSN196622 LCG196622:LCJ196622 LMC196622:LMF196622 LVY196622:LWB196622 MFU196622:MFX196622 MPQ196622:MPT196622 MZM196622:MZP196622 NJI196622:NJL196622 NTE196622:NTH196622 ODA196622:ODD196622 OMW196622:OMZ196622 OWS196622:OWV196622 PGO196622:PGR196622 PQK196622:PQN196622 QAG196622:QAJ196622 QKC196622:QKF196622 QTY196622:QUB196622 RDU196622:RDX196622 RNQ196622:RNT196622 RXM196622:RXP196622 SHI196622:SHL196622 SRE196622:SRH196622 TBA196622:TBD196622 TKW196622:TKZ196622 TUS196622:TUV196622 UEO196622:UER196622 UOK196622:UON196622 UYG196622:UYJ196622 VIC196622:VIF196622 VRY196622:VSB196622 WBU196622:WBX196622 WLQ196622:WLT196622 WVM196622:WVP196622 E262158:H262158 JA262158:JD262158 SW262158:SZ262158 ACS262158:ACV262158 AMO262158:AMR262158 AWK262158:AWN262158 BGG262158:BGJ262158 BQC262158:BQF262158 BZY262158:CAB262158 CJU262158:CJX262158 CTQ262158:CTT262158 DDM262158:DDP262158 DNI262158:DNL262158 DXE262158:DXH262158 EHA262158:EHD262158 EQW262158:EQZ262158 FAS262158:FAV262158 FKO262158:FKR262158 FUK262158:FUN262158 GEG262158:GEJ262158 GOC262158:GOF262158 GXY262158:GYB262158 HHU262158:HHX262158 HRQ262158:HRT262158 IBM262158:IBP262158 ILI262158:ILL262158 IVE262158:IVH262158 JFA262158:JFD262158 JOW262158:JOZ262158 JYS262158:JYV262158 KIO262158:KIR262158 KSK262158:KSN262158 LCG262158:LCJ262158 LMC262158:LMF262158 LVY262158:LWB262158 MFU262158:MFX262158 MPQ262158:MPT262158 MZM262158:MZP262158 NJI262158:NJL262158 NTE262158:NTH262158 ODA262158:ODD262158 OMW262158:OMZ262158 OWS262158:OWV262158 PGO262158:PGR262158 PQK262158:PQN262158 QAG262158:QAJ262158 QKC262158:QKF262158 QTY262158:QUB262158 RDU262158:RDX262158 RNQ262158:RNT262158 RXM262158:RXP262158 SHI262158:SHL262158 SRE262158:SRH262158 TBA262158:TBD262158 TKW262158:TKZ262158 TUS262158:TUV262158 UEO262158:UER262158 UOK262158:UON262158 UYG262158:UYJ262158 VIC262158:VIF262158 VRY262158:VSB262158 WBU262158:WBX262158 WLQ262158:WLT262158 WVM262158:WVP262158 E327694:H327694 JA327694:JD327694 SW327694:SZ327694 ACS327694:ACV327694 AMO327694:AMR327694 AWK327694:AWN327694 BGG327694:BGJ327694 BQC327694:BQF327694 BZY327694:CAB327694 CJU327694:CJX327694 CTQ327694:CTT327694 DDM327694:DDP327694 DNI327694:DNL327694 DXE327694:DXH327694 EHA327694:EHD327694 EQW327694:EQZ327694 FAS327694:FAV327694 FKO327694:FKR327694 FUK327694:FUN327694 GEG327694:GEJ327694 GOC327694:GOF327694 GXY327694:GYB327694 HHU327694:HHX327694 HRQ327694:HRT327694 IBM327694:IBP327694 ILI327694:ILL327694 IVE327694:IVH327694 JFA327694:JFD327694 JOW327694:JOZ327694 JYS327694:JYV327694 KIO327694:KIR327694 KSK327694:KSN327694 LCG327694:LCJ327694 LMC327694:LMF327694 LVY327694:LWB327694 MFU327694:MFX327694 MPQ327694:MPT327694 MZM327694:MZP327694 NJI327694:NJL327694 NTE327694:NTH327694 ODA327694:ODD327694 OMW327694:OMZ327694 OWS327694:OWV327694 PGO327694:PGR327694 PQK327694:PQN327694 QAG327694:QAJ327694 QKC327694:QKF327694 QTY327694:QUB327694 RDU327694:RDX327694 RNQ327694:RNT327694 RXM327694:RXP327694 SHI327694:SHL327694 SRE327694:SRH327694 TBA327694:TBD327694 TKW327694:TKZ327694 TUS327694:TUV327694 UEO327694:UER327694 UOK327694:UON327694 UYG327694:UYJ327694 VIC327694:VIF327694 VRY327694:VSB327694 WBU327694:WBX327694 WLQ327694:WLT327694 WVM327694:WVP327694 E393230:H393230 JA393230:JD393230 SW393230:SZ393230 ACS393230:ACV393230 AMO393230:AMR393230 AWK393230:AWN393230 BGG393230:BGJ393230 BQC393230:BQF393230 BZY393230:CAB393230 CJU393230:CJX393230 CTQ393230:CTT393230 DDM393230:DDP393230 DNI393230:DNL393230 DXE393230:DXH393230 EHA393230:EHD393230 EQW393230:EQZ393230 FAS393230:FAV393230 FKO393230:FKR393230 FUK393230:FUN393230 GEG393230:GEJ393230 GOC393230:GOF393230 GXY393230:GYB393230 HHU393230:HHX393230 HRQ393230:HRT393230 IBM393230:IBP393230 ILI393230:ILL393230 IVE393230:IVH393230 JFA393230:JFD393230 JOW393230:JOZ393230 JYS393230:JYV393230 KIO393230:KIR393230 KSK393230:KSN393230 LCG393230:LCJ393230 LMC393230:LMF393230 LVY393230:LWB393230 MFU393230:MFX393230 MPQ393230:MPT393230 MZM393230:MZP393230 NJI393230:NJL393230 NTE393230:NTH393230 ODA393230:ODD393230 OMW393230:OMZ393230 OWS393230:OWV393230 PGO393230:PGR393230 PQK393230:PQN393230 QAG393230:QAJ393230 QKC393230:QKF393230 QTY393230:QUB393230 RDU393230:RDX393230 RNQ393230:RNT393230 RXM393230:RXP393230 SHI393230:SHL393230 SRE393230:SRH393230 TBA393230:TBD393230 TKW393230:TKZ393230 TUS393230:TUV393230 UEO393230:UER393230 UOK393230:UON393230 UYG393230:UYJ393230 VIC393230:VIF393230 VRY393230:VSB393230 WBU393230:WBX393230 WLQ393230:WLT393230 WVM393230:WVP393230 E458766:H458766 JA458766:JD458766 SW458766:SZ458766 ACS458766:ACV458766 AMO458766:AMR458766 AWK458766:AWN458766 BGG458766:BGJ458766 BQC458766:BQF458766 BZY458766:CAB458766 CJU458766:CJX458766 CTQ458766:CTT458766 DDM458766:DDP458766 DNI458766:DNL458766 DXE458766:DXH458766 EHA458766:EHD458766 EQW458766:EQZ458766 FAS458766:FAV458766 FKO458766:FKR458766 FUK458766:FUN458766 GEG458766:GEJ458766 GOC458766:GOF458766 GXY458766:GYB458766 HHU458766:HHX458766 HRQ458766:HRT458766 IBM458766:IBP458766 ILI458766:ILL458766 IVE458766:IVH458766 JFA458766:JFD458766 JOW458766:JOZ458766 JYS458766:JYV458766 KIO458766:KIR458766 KSK458766:KSN458766 LCG458766:LCJ458766 LMC458766:LMF458766 LVY458766:LWB458766 MFU458766:MFX458766 MPQ458766:MPT458766 MZM458766:MZP458766 NJI458766:NJL458766 NTE458766:NTH458766 ODA458766:ODD458766 OMW458766:OMZ458766 OWS458766:OWV458766 PGO458766:PGR458766 PQK458766:PQN458766 QAG458766:QAJ458766 QKC458766:QKF458766 QTY458766:QUB458766 RDU458766:RDX458766 RNQ458766:RNT458766 RXM458766:RXP458766 SHI458766:SHL458766 SRE458766:SRH458766 TBA458766:TBD458766 TKW458766:TKZ458766 TUS458766:TUV458766 UEO458766:UER458766 UOK458766:UON458766 UYG458766:UYJ458766 VIC458766:VIF458766 VRY458766:VSB458766 WBU458766:WBX458766 WLQ458766:WLT458766 WVM458766:WVP458766 E524302:H524302 JA524302:JD524302 SW524302:SZ524302 ACS524302:ACV524302 AMO524302:AMR524302 AWK524302:AWN524302 BGG524302:BGJ524302 BQC524302:BQF524302 BZY524302:CAB524302 CJU524302:CJX524302 CTQ524302:CTT524302 DDM524302:DDP524302 DNI524302:DNL524302 DXE524302:DXH524302 EHA524302:EHD524302 EQW524302:EQZ524302 FAS524302:FAV524302 FKO524302:FKR524302 FUK524302:FUN524302 GEG524302:GEJ524302 GOC524302:GOF524302 GXY524302:GYB524302 HHU524302:HHX524302 HRQ524302:HRT524302 IBM524302:IBP524302 ILI524302:ILL524302 IVE524302:IVH524302 JFA524302:JFD524302 JOW524302:JOZ524302 JYS524302:JYV524302 KIO524302:KIR524302 KSK524302:KSN524302 LCG524302:LCJ524302 LMC524302:LMF524302 LVY524302:LWB524302 MFU524302:MFX524302 MPQ524302:MPT524302 MZM524302:MZP524302 NJI524302:NJL524302 NTE524302:NTH524302 ODA524302:ODD524302 OMW524302:OMZ524302 OWS524302:OWV524302 PGO524302:PGR524302 PQK524302:PQN524302 QAG524302:QAJ524302 QKC524302:QKF524302 QTY524302:QUB524302 RDU524302:RDX524302 RNQ524302:RNT524302 RXM524302:RXP524302 SHI524302:SHL524302 SRE524302:SRH524302 TBA524302:TBD524302 TKW524302:TKZ524302 TUS524302:TUV524302 UEO524302:UER524302 UOK524302:UON524302 UYG524302:UYJ524302 VIC524302:VIF524302 VRY524302:VSB524302 WBU524302:WBX524302 WLQ524302:WLT524302 WVM524302:WVP524302 E589838:H589838 JA589838:JD589838 SW589838:SZ589838 ACS589838:ACV589838 AMO589838:AMR589838 AWK589838:AWN589838 BGG589838:BGJ589838 BQC589838:BQF589838 BZY589838:CAB589838 CJU589838:CJX589838 CTQ589838:CTT589838 DDM589838:DDP589838 DNI589838:DNL589838 DXE589838:DXH589838 EHA589838:EHD589838 EQW589838:EQZ589838 FAS589838:FAV589838 FKO589838:FKR589838 FUK589838:FUN589838 GEG589838:GEJ589838 GOC589838:GOF589838 GXY589838:GYB589838 HHU589838:HHX589838 HRQ589838:HRT589838 IBM589838:IBP589838 ILI589838:ILL589838 IVE589838:IVH589838 JFA589838:JFD589838 JOW589838:JOZ589838 JYS589838:JYV589838 KIO589838:KIR589838 KSK589838:KSN589838 LCG589838:LCJ589838 LMC589838:LMF589838 LVY589838:LWB589838 MFU589838:MFX589838 MPQ589838:MPT589838 MZM589838:MZP589838 NJI589838:NJL589838 NTE589838:NTH589838 ODA589838:ODD589838 OMW589838:OMZ589838 OWS589838:OWV589838 PGO589838:PGR589838 PQK589838:PQN589838 QAG589838:QAJ589838 QKC589838:QKF589838 QTY589838:QUB589838 RDU589838:RDX589838 RNQ589838:RNT589838 RXM589838:RXP589838 SHI589838:SHL589838 SRE589838:SRH589838 TBA589838:TBD589838 TKW589838:TKZ589838 TUS589838:TUV589838 UEO589838:UER589838 UOK589838:UON589838 UYG589838:UYJ589838 VIC589838:VIF589838 VRY589838:VSB589838 WBU589838:WBX589838 WLQ589838:WLT589838 WVM589838:WVP589838 E655374:H655374 JA655374:JD655374 SW655374:SZ655374 ACS655374:ACV655374 AMO655374:AMR655374 AWK655374:AWN655374 BGG655374:BGJ655374 BQC655374:BQF655374 BZY655374:CAB655374 CJU655374:CJX655374 CTQ655374:CTT655374 DDM655374:DDP655374 DNI655374:DNL655374 DXE655374:DXH655374 EHA655374:EHD655374 EQW655374:EQZ655374 FAS655374:FAV655374 FKO655374:FKR655374 FUK655374:FUN655374 GEG655374:GEJ655374 GOC655374:GOF655374 GXY655374:GYB655374 HHU655374:HHX655374 HRQ655374:HRT655374 IBM655374:IBP655374 ILI655374:ILL655374 IVE655374:IVH655374 JFA655374:JFD655374 JOW655374:JOZ655374 JYS655374:JYV655374 KIO655374:KIR655374 KSK655374:KSN655374 LCG655374:LCJ655374 LMC655374:LMF655374 LVY655374:LWB655374 MFU655374:MFX655374 MPQ655374:MPT655374 MZM655374:MZP655374 NJI655374:NJL655374 NTE655374:NTH655374 ODA655374:ODD655374 OMW655374:OMZ655374 OWS655374:OWV655374 PGO655374:PGR655374 PQK655374:PQN655374 QAG655374:QAJ655374 QKC655374:QKF655374 QTY655374:QUB655374 RDU655374:RDX655374 RNQ655374:RNT655374 RXM655374:RXP655374 SHI655374:SHL655374 SRE655374:SRH655374 TBA655374:TBD655374 TKW655374:TKZ655374 TUS655374:TUV655374 UEO655374:UER655374 UOK655374:UON655374 UYG655374:UYJ655374 VIC655374:VIF655374 VRY655374:VSB655374 WBU655374:WBX655374 WLQ655374:WLT655374 WVM655374:WVP655374 E720910:H720910 JA720910:JD720910 SW720910:SZ720910 ACS720910:ACV720910 AMO720910:AMR720910 AWK720910:AWN720910 BGG720910:BGJ720910 BQC720910:BQF720910 BZY720910:CAB720910 CJU720910:CJX720910 CTQ720910:CTT720910 DDM720910:DDP720910 DNI720910:DNL720910 DXE720910:DXH720910 EHA720910:EHD720910 EQW720910:EQZ720910 FAS720910:FAV720910 FKO720910:FKR720910 FUK720910:FUN720910 GEG720910:GEJ720910 GOC720910:GOF720910 GXY720910:GYB720910 HHU720910:HHX720910 HRQ720910:HRT720910 IBM720910:IBP720910 ILI720910:ILL720910 IVE720910:IVH720910 JFA720910:JFD720910 JOW720910:JOZ720910 JYS720910:JYV720910 KIO720910:KIR720910 KSK720910:KSN720910 LCG720910:LCJ720910 LMC720910:LMF720910 LVY720910:LWB720910 MFU720910:MFX720910 MPQ720910:MPT720910 MZM720910:MZP720910 NJI720910:NJL720910 NTE720910:NTH720910 ODA720910:ODD720910 OMW720910:OMZ720910 OWS720910:OWV720910 PGO720910:PGR720910 PQK720910:PQN720910 QAG720910:QAJ720910 QKC720910:QKF720910 QTY720910:QUB720910 RDU720910:RDX720910 RNQ720910:RNT720910 RXM720910:RXP720910 SHI720910:SHL720910 SRE720910:SRH720910 TBA720910:TBD720910 TKW720910:TKZ720910 TUS720910:TUV720910 UEO720910:UER720910 UOK720910:UON720910 UYG720910:UYJ720910 VIC720910:VIF720910 VRY720910:VSB720910 WBU720910:WBX720910 WLQ720910:WLT720910 WVM720910:WVP720910 E786446:H786446 JA786446:JD786446 SW786446:SZ786446 ACS786446:ACV786446 AMO786446:AMR786446 AWK786446:AWN786446 BGG786446:BGJ786446 BQC786446:BQF786446 BZY786446:CAB786446 CJU786446:CJX786446 CTQ786446:CTT786446 DDM786446:DDP786446 DNI786446:DNL786446 DXE786446:DXH786446 EHA786446:EHD786446 EQW786446:EQZ786446 FAS786446:FAV786446 FKO786446:FKR786446 FUK786446:FUN786446 GEG786446:GEJ786446 GOC786446:GOF786446 GXY786446:GYB786446 HHU786446:HHX786446 HRQ786446:HRT786446 IBM786446:IBP786446 ILI786446:ILL786446 IVE786446:IVH786446 JFA786446:JFD786446 JOW786446:JOZ786446 JYS786446:JYV786446 KIO786446:KIR786446 KSK786446:KSN786446 LCG786446:LCJ786446 LMC786446:LMF786446 LVY786446:LWB786446 MFU786446:MFX786446 MPQ786446:MPT786446 MZM786446:MZP786446 NJI786446:NJL786446 NTE786446:NTH786446 ODA786446:ODD786446 OMW786446:OMZ786446 OWS786446:OWV786446 PGO786446:PGR786446 PQK786446:PQN786446 QAG786446:QAJ786446 QKC786446:QKF786446 QTY786446:QUB786446 RDU786446:RDX786446 RNQ786446:RNT786446 RXM786446:RXP786446 SHI786446:SHL786446 SRE786446:SRH786446 TBA786446:TBD786446 TKW786446:TKZ786446 TUS786446:TUV786446 UEO786446:UER786446 UOK786446:UON786446 UYG786446:UYJ786446 VIC786446:VIF786446 VRY786446:VSB786446 WBU786446:WBX786446 WLQ786446:WLT786446 WVM786446:WVP786446 E851982:H851982 JA851982:JD851982 SW851982:SZ851982 ACS851982:ACV851982 AMO851982:AMR851982 AWK851982:AWN851982 BGG851982:BGJ851982 BQC851982:BQF851982 BZY851982:CAB851982 CJU851982:CJX851982 CTQ851982:CTT851982 DDM851982:DDP851982 DNI851982:DNL851982 DXE851982:DXH851982 EHA851982:EHD851982 EQW851982:EQZ851982 FAS851982:FAV851982 FKO851982:FKR851982 FUK851982:FUN851982 GEG851982:GEJ851982 GOC851982:GOF851982 GXY851982:GYB851982 HHU851982:HHX851982 HRQ851982:HRT851982 IBM851982:IBP851982 ILI851982:ILL851982 IVE851982:IVH851982 JFA851982:JFD851982 JOW851982:JOZ851982 JYS851982:JYV851982 KIO851982:KIR851982 KSK851982:KSN851982 LCG851982:LCJ851982 LMC851982:LMF851982 LVY851982:LWB851982 MFU851982:MFX851982 MPQ851982:MPT851982 MZM851982:MZP851982 NJI851982:NJL851982 NTE851982:NTH851982 ODA851982:ODD851982 OMW851982:OMZ851982 OWS851982:OWV851982 PGO851982:PGR851982 PQK851982:PQN851982 QAG851982:QAJ851982 QKC851982:QKF851982 QTY851982:QUB851982 RDU851982:RDX851982 RNQ851982:RNT851982 RXM851982:RXP851982 SHI851982:SHL851982 SRE851982:SRH851982 TBA851982:TBD851982 TKW851982:TKZ851982 TUS851982:TUV851982 UEO851982:UER851982 UOK851982:UON851982 UYG851982:UYJ851982 VIC851982:VIF851982 VRY851982:VSB851982 WBU851982:WBX851982 WLQ851982:WLT851982 WVM851982:WVP851982 E917518:H917518 JA917518:JD917518 SW917518:SZ917518 ACS917518:ACV917518 AMO917518:AMR917518 AWK917518:AWN917518 BGG917518:BGJ917518 BQC917518:BQF917518 BZY917518:CAB917518 CJU917518:CJX917518 CTQ917518:CTT917518 DDM917518:DDP917518 DNI917518:DNL917518 DXE917518:DXH917518 EHA917518:EHD917518 EQW917518:EQZ917518 FAS917518:FAV917518 FKO917518:FKR917518 FUK917518:FUN917518 GEG917518:GEJ917518 GOC917518:GOF917518 GXY917518:GYB917518 HHU917518:HHX917518 HRQ917518:HRT917518 IBM917518:IBP917518 ILI917518:ILL917518 IVE917518:IVH917518 JFA917518:JFD917518 JOW917518:JOZ917518 JYS917518:JYV917518 KIO917518:KIR917518 KSK917518:KSN917518 LCG917518:LCJ917518 LMC917518:LMF917518 LVY917518:LWB917518 MFU917518:MFX917518 MPQ917518:MPT917518 MZM917518:MZP917518 NJI917518:NJL917518 NTE917518:NTH917518 ODA917518:ODD917518 OMW917518:OMZ917518 OWS917518:OWV917518 PGO917518:PGR917518 PQK917518:PQN917518 QAG917518:QAJ917518 QKC917518:QKF917518 QTY917518:QUB917518 RDU917518:RDX917518 RNQ917518:RNT917518 RXM917518:RXP917518 SHI917518:SHL917518 SRE917518:SRH917518 TBA917518:TBD917518 TKW917518:TKZ917518 TUS917518:TUV917518 UEO917518:UER917518 UOK917518:UON917518 UYG917518:UYJ917518 VIC917518:VIF917518 VRY917518:VSB917518 WBU917518:WBX917518 WLQ917518:WLT917518 WVM917518:WVP917518 E983054:H983054 JA983054:JD983054 SW983054:SZ983054 ACS983054:ACV983054 AMO983054:AMR983054 AWK983054:AWN983054 BGG983054:BGJ983054 BQC983054:BQF983054 BZY983054:CAB983054 CJU983054:CJX983054 CTQ983054:CTT983054 DDM983054:DDP983054 DNI983054:DNL983054 DXE983054:DXH983054 EHA983054:EHD983054 EQW983054:EQZ983054 FAS983054:FAV983054 FKO983054:FKR983054 FUK983054:FUN983054 GEG983054:GEJ983054 GOC983054:GOF983054 GXY983054:GYB983054 HHU983054:HHX983054 HRQ983054:HRT983054 IBM983054:IBP983054 ILI983054:ILL983054 IVE983054:IVH983054 JFA983054:JFD983054 JOW983054:JOZ983054 JYS983054:JYV983054 KIO983054:KIR983054 KSK983054:KSN983054 LCG983054:LCJ983054 LMC983054:LMF983054 LVY983054:LWB983054 MFU983054:MFX983054 MPQ983054:MPT983054 MZM983054:MZP983054 NJI983054:NJL983054 NTE983054:NTH983054 ODA983054:ODD983054 OMW983054:OMZ983054 OWS983054:OWV983054 PGO983054:PGR983054 PQK983054:PQN983054 QAG983054:QAJ983054 QKC983054:QKF983054 QTY983054:QUB983054 RDU983054:RDX983054 RNQ983054:RNT983054 RXM983054:RXP983054 SHI983054:SHL983054 SRE983054:SRH983054 TBA983054:TBD983054 TKW983054:TKZ983054 TUS983054:TUV983054 UEO983054:UER983054 UOK983054:UON983054 UYG983054:UYJ983054 VIC983054:VIF983054 VRY983054:VSB983054 WBU983054:WBX983054 WLQ983054:WLT983054 WVM983054:WVP983054 WVM15:WVP15 WLQ15:WLT15 WBU15:WBX15 VRY15:VSB15 VIC15:VIF15 UYG15:UYJ15 UOK15:UON15 UEO15:UER15 TUS15:TUV15 TKW15:TKZ15 TBA15:TBD15 SRE15:SRH15 SHI15:SHL15 RXM15:RXP15 RNQ15:RNT15 RDU15:RDX15 QTY15:QUB15 QKC15:QKF15 QAG15:QAJ15 PQK15:PQN15 PGO15:PGR15 OWS15:OWV15 OMW15:OMZ15 ODA15:ODD15 NTE15:NTH15 NJI15:NJL15 MZM15:MZP15 MPQ15:MPT15 MFU15:MFX15 LVY15:LWB15 LMC15:LMF15 LCG15:LCJ15 KSK15:KSN15 KIO15:KIR15 JYS15:JYV15 JOW15:JOZ15 JFA15:JFD15 IVE15:IVH15 ILI15:ILL15 IBM15:IBP15 HRQ15:HRT15 HHU15:HHX15 GXY15:GYB15 GOC15:GOF15 GEG15:GEJ15 FUK15:FUN15 FKO15:FKR15 FAS15:FAV15 EQW15:EQZ15 EHA15:EHD15 DXE15:DXH15 DNI15:DNL15 DDM15:DDP15 CTQ15:CTT15 CJU15:CJX15 BZY15:CAB15 BQC15:BQF15 BGG15:BGJ15 AWK15:AWN15 AMO15:AMR15 ACS15:ACV15 SW15:SZ15 JA15:JD15 E15:H15">
      <formula1>$Z$3:$Z$5</formula1>
    </dataValidation>
    <dataValidation errorStyle="warning" allowBlank="1" errorTitle="Service Type" promptTitle="Service Type" prompt="Select service from drop down list" sqref="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10 WLS10 WBW10 VSA10 VIE10 UYI10 UOM10 UEQ10 TUU10 TKY10 TBC10 SRG10 SHK10 RXO10 RNS10 RDW10 QUA10 QKE10 QAI10 PQM10 PGQ10 OWU10 OMY10 ODC10 NTG10 NJK10 MZO10 MPS10 MFW10 LWA10 LME10 LCI10 KSM10 KIQ10 JYU10 JOY10 JFC10 IVG10 ILK10 IBO10 HRS10 HHW10 GYA10 GOE10 GEI10 FUM10 FKQ10 FAU10 EQY10 EHC10 DXG10 DNK10 DDO10 CTS10 CJW10 CAA10 BQE10 BGI10 AWM10 AMQ10 ACU10 SY10 JC10 G10"/>
    <dataValidation type="list" allowBlank="1" showErrorMessage="1" errorTitle="Issue status" error="Select only choices from drop down list" promptTitle="Issue Status" prompt="Select from drop down list" sqref="L65537:S65537 JH65537:JO65537 TD65537:TK65537 ACZ65537:ADG65537 AMV65537:ANC65537 AWR65537:AWY65537 BGN65537:BGU65537 BQJ65537:BQQ65537 CAF65537:CAM65537 CKB65537:CKI65537 CTX65537:CUE65537 DDT65537:DEA65537 DNP65537:DNW65537 DXL65537:DXS65537 EHH65537:EHO65537 ERD65537:ERK65537 FAZ65537:FBG65537 FKV65537:FLC65537 FUR65537:FUY65537 GEN65537:GEU65537 GOJ65537:GOQ65537 GYF65537:GYM65537 HIB65537:HII65537 HRX65537:HSE65537 IBT65537:ICA65537 ILP65537:ILW65537 IVL65537:IVS65537 JFH65537:JFO65537 JPD65537:JPK65537 JYZ65537:JZG65537 KIV65537:KJC65537 KSR65537:KSY65537 LCN65537:LCU65537 LMJ65537:LMQ65537 LWF65537:LWM65537 MGB65537:MGI65537 MPX65537:MQE65537 MZT65537:NAA65537 NJP65537:NJW65537 NTL65537:NTS65537 ODH65537:ODO65537 OND65537:ONK65537 OWZ65537:OXG65537 PGV65537:PHC65537 PQR65537:PQY65537 QAN65537:QAU65537 QKJ65537:QKQ65537 QUF65537:QUM65537 REB65537:REI65537 RNX65537:ROE65537 RXT65537:RYA65537 SHP65537:SHW65537 SRL65537:SRS65537 TBH65537:TBO65537 TLD65537:TLK65537 TUZ65537:TVG65537 UEV65537:UFC65537 UOR65537:UOY65537 UYN65537:UYU65537 VIJ65537:VIQ65537 VSF65537:VSM65537 WCB65537:WCI65537 WLX65537:WME65537 WVT65537:WWA65537 L131073:S131073 JH131073:JO131073 TD131073:TK131073 ACZ131073:ADG131073 AMV131073:ANC131073 AWR131073:AWY131073 BGN131073:BGU131073 BQJ131073:BQQ131073 CAF131073:CAM131073 CKB131073:CKI131073 CTX131073:CUE131073 DDT131073:DEA131073 DNP131073:DNW131073 DXL131073:DXS131073 EHH131073:EHO131073 ERD131073:ERK131073 FAZ131073:FBG131073 FKV131073:FLC131073 FUR131073:FUY131073 GEN131073:GEU131073 GOJ131073:GOQ131073 GYF131073:GYM131073 HIB131073:HII131073 HRX131073:HSE131073 IBT131073:ICA131073 ILP131073:ILW131073 IVL131073:IVS131073 JFH131073:JFO131073 JPD131073:JPK131073 JYZ131073:JZG131073 KIV131073:KJC131073 KSR131073:KSY131073 LCN131073:LCU131073 LMJ131073:LMQ131073 LWF131073:LWM131073 MGB131073:MGI131073 MPX131073:MQE131073 MZT131073:NAA131073 NJP131073:NJW131073 NTL131073:NTS131073 ODH131073:ODO131073 OND131073:ONK131073 OWZ131073:OXG131073 PGV131073:PHC131073 PQR131073:PQY131073 QAN131073:QAU131073 QKJ131073:QKQ131073 QUF131073:QUM131073 REB131073:REI131073 RNX131073:ROE131073 RXT131073:RYA131073 SHP131073:SHW131073 SRL131073:SRS131073 TBH131073:TBO131073 TLD131073:TLK131073 TUZ131073:TVG131073 UEV131073:UFC131073 UOR131073:UOY131073 UYN131073:UYU131073 VIJ131073:VIQ131073 VSF131073:VSM131073 WCB131073:WCI131073 WLX131073:WME131073 WVT131073:WWA131073 L196609:S196609 JH196609:JO196609 TD196609:TK196609 ACZ196609:ADG196609 AMV196609:ANC196609 AWR196609:AWY196609 BGN196609:BGU196609 BQJ196609:BQQ196609 CAF196609:CAM196609 CKB196609:CKI196609 CTX196609:CUE196609 DDT196609:DEA196609 DNP196609:DNW196609 DXL196609:DXS196609 EHH196609:EHO196609 ERD196609:ERK196609 FAZ196609:FBG196609 FKV196609:FLC196609 FUR196609:FUY196609 GEN196609:GEU196609 GOJ196609:GOQ196609 GYF196609:GYM196609 HIB196609:HII196609 HRX196609:HSE196609 IBT196609:ICA196609 ILP196609:ILW196609 IVL196609:IVS196609 JFH196609:JFO196609 JPD196609:JPK196609 JYZ196609:JZG196609 KIV196609:KJC196609 KSR196609:KSY196609 LCN196609:LCU196609 LMJ196609:LMQ196609 LWF196609:LWM196609 MGB196609:MGI196609 MPX196609:MQE196609 MZT196609:NAA196609 NJP196609:NJW196609 NTL196609:NTS196609 ODH196609:ODO196609 OND196609:ONK196609 OWZ196609:OXG196609 PGV196609:PHC196609 PQR196609:PQY196609 QAN196609:QAU196609 QKJ196609:QKQ196609 QUF196609:QUM196609 REB196609:REI196609 RNX196609:ROE196609 RXT196609:RYA196609 SHP196609:SHW196609 SRL196609:SRS196609 TBH196609:TBO196609 TLD196609:TLK196609 TUZ196609:TVG196609 UEV196609:UFC196609 UOR196609:UOY196609 UYN196609:UYU196609 VIJ196609:VIQ196609 VSF196609:VSM196609 WCB196609:WCI196609 WLX196609:WME196609 WVT196609:WWA196609 L262145:S262145 JH262145:JO262145 TD262145:TK262145 ACZ262145:ADG262145 AMV262145:ANC262145 AWR262145:AWY262145 BGN262145:BGU262145 BQJ262145:BQQ262145 CAF262145:CAM262145 CKB262145:CKI262145 CTX262145:CUE262145 DDT262145:DEA262145 DNP262145:DNW262145 DXL262145:DXS262145 EHH262145:EHO262145 ERD262145:ERK262145 FAZ262145:FBG262145 FKV262145:FLC262145 FUR262145:FUY262145 GEN262145:GEU262145 GOJ262145:GOQ262145 GYF262145:GYM262145 HIB262145:HII262145 HRX262145:HSE262145 IBT262145:ICA262145 ILP262145:ILW262145 IVL262145:IVS262145 JFH262145:JFO262145 JPD262145:JPK262145 JYZ262145:JZG262145 KIV262145:KJC262145 KSR262145:KSY262145 LCN262145:LCU262145 LMJ262145:LMQ262145 LWF262145:LWM262145 MGB262145:MGI262145 MPX262145:MQE262145 MZT262145:NAA262145 NJP262145:NJW262145 NTL262145:NTS262145 ODH262145:ODO262145 OND262145:ONK262145 OWZ262145:OXG262145 PGV262145:PHC262145 PQR262145:PQY262145 QAN262145:QAU262145 QKJ262145:QKQ262145 QUF262145:QUM262145 REB262145:REI262145 RNX262145:ROE262145 RXT262145:RYA262145 SHP262145:SHW262145 SRL262145:SRS262145 TBH262145:TBO262145 TLD262145:TLK262145 TUZ262145:TVG262145 UEV262145:UFC262145 UOR262145:UOY262145 UYN262145:UYU262145 VIJ262145:VIQ262145 VSF262145:VSM262145 WCB262145:WCI262145 WLX262145:WME262145 WVT262145:WWA262145 L327681:S327681 JH327681:JO327681 TD327681:TK327681 ACZ327681:ADG327681 AMV327681:ANC327681 AWR327681:AWY327681 BGN327681:BGU327681 BQJ327681:BQQ327681 CAF327681:CAM327681 CKB327681:CKI327681 CTX327681:CUE327681 DDT327681:DEA327681 DNP327681:DNW327681 DXL327681:DXS327681 EHH327681:EHO327681 ERD327681:ERK327681 FAZ327681:FBG327681 FKV327681:FLC327681 FUR327681:FUY327681 GEN327681:GEU327681 GOJ327681:GOQ327681 GYF327681:GYM327681 HIB327681:HII327681 HRX327681:HSE327681 IBT327681:ICA327681 ILP327681:ILW327681 IVL327681:IVS327681 JFH327681:JFO327681 JPD327681:JPK327681 JYZ327681:JZG327681 KIV327681:KJC327681 KSR327681:KSY327681 LCN327681:LCU327681 LMJ327681:LMQ327681 LWF327681:LWM327681 MGB327681:MGI327681 MPX327681:MQE327681 MZT327681:NAA327681 NJP327681:NJW327681 NTL327681:NTS327681 ODH327681:ODO327681 OND327681:ONK327681 OWZ327681:OXG327681 PGV327681:PHC327681 PQR327681:PQY327681 QAN327681:QAU327681 QKJ327681:QKQ327681 QUF327681:QUM327681 REB327681:REI327681 RNX327681:ROE327681 RXT327681:RYA327681 SHP327681:SHW327681 SRL327681:SRS327681 TBH327681:TBO327681 TLD327681:TLK327681 TUZ327681:TVG327681 UEV327681:UFC327681 UOR327681:UOY327681 UYN327681:UYU327681 VIJ327681:VIQ327681 VSF327681:VSM327681 WCB327681:WCI327681 WLX327681:WME327681 WVT327681:WWA327681 L393217:S393217 JH393217:JO393217 TD393217:TK393217 ACZ393217:ADG393217 AMV393217:ANC393217 AWR393217:AWY393217 BGN393217:BGU393217 BQJ393217:BQQ393217 CAF393217:CAM393217 CKB393217:CKI393217 CTX393217:CUE393217 DDT393217:DEA393217 DNP393217:DNW393217 DXL393217:DXS393217 EHH393217:EHO393217 ERD393217:ERK393217 FAZ393217:FBG393217 FKV393217:FLC393217 FUR393217:FUY393217 GEN393217:GEU393217 GOJ393217:GOQ393217 GYF393217:GYM393217 HIB393217:HII393217 HRX393217:HSE393217 IBT393217:ICA393217 ILP393217:ILW393217 IVL393217:IVS393217 JFH393217:JFO393217 JPD393217:JPK393217 JYZ393217:JZG393217 KIV393217:KJC393217 KSR393217:KSY393217 LCN393217:LCU393217 LMJ393217:LMQ393217 LWF393217:LWM393217 MGB393217:MGI393217 MPX393217:MQE393217 MZT393217:NAA393217 NJP393217:NJW393217 NTL393217:NTS393217 ODH393217:ODO393217 OND393217:ONK393217 OWZ393217:OXG393217 PGV393217:PHC393217 PQR393217:PQY393217 QAN393217:QAU393217 QKJ393217:QKQ393217 QUF393217:QUM393217 REB393217:REI393217 RNX393217:ROE393217 RXT393217:RYA393217 SHP393217:SHW393217 SRL393217:SRS393217 TBH393217:TBO393217 TLD393217:TLK393217 TUZ393217:TVG393217 UEV393217:UFC393217 UOR393217:UOY393217 UYN393217:UYU393217 VIJ393217:VIQ393217 VSF393217:VSM393217 WCB393217:WCI393217 WLX393217:WME393217 WVT393217:WWA393217 L458753:S458753 JH458753:JO458753 TD458753:TK458753 ACZ458753:ADG458753 AMV458753:ANC458753 AWR458753:AWY458753 BGN458753:BGU458753 BQJ458753:BQQ458753 CAF458753:CAM458753 CKB458753:CKI458753 CTX458753:CUE458753 DDT458753:DEA458753 DNP458753:DNW458753 DXL458753:DXS458753 EHH458753:EHO458753 ERD458753:ERK458753 FAZ458753:FBG458753 FKV458753:FLC458753 FUR458753:FUY458753 GEN458753:GEU458753 GOJ458753:GOQ458753 GYF458753:GYM458753 HIB458753:HII458753 HRX458753:HSE458753 IBT458753:ICA458753 ILP458753:ILW458753 IVL458753:IVS458753 JFH458753:JFO458753 JPD458753:JPK458753 JYZ458753:JZG458753 KIV458753:KJC458753 KSR458753:KSY458753 LCN458753:LCU458753 LMJ458753:LMQ458753 LWF458753:LWM458753 MGB458753:MGI458753 MPX458753:MQE458753 MZT458753:NAA458753 NJP458753:NJW458753 NTL458753:NTS458753 ODH458753:ODO458753 OND458753:ONK458753 OWZ458753:OXG458753 PGV458753:PHC458753 PQR458753:PQY458753 QAN458753:QAU458753 QKJ458753:QKQ458753 QUF458753:QUM458753 REB458753:REI458753 RNX458753:ROE458753 RXT458753:RYA458753 SHP458753:SHW458753 SRL458753:SRS458753 TBH458753:TBO458753 TLD458753:TLK458753 TUZ458753:TVG458753 UEV458753:UFC458753 UOR458753:UOY458753 UYN458753:UYU458753 VIJ458753:VIQ458753 VSF458753:VSM458753 WCB458753:WCI458753 WLX458753:WME458753 WVT458753:WWA458753 L524289:S524289 JH524289:JO524289 TD524289:TK524289 ACZ524289:ADG524289 AMV524289:ANC524289 AWR524289:AWY524289 BGN524289:BGU524289 BQJ524289:BQQ524289 CAF524289:CAM524289 CKB524289:CKI524289 CTX524289:CUE524289 DDT524289:DEA524289 DNP524289:DNW524289 DXL524289:DXS524289 EHH524289:EHO524289 ERD524289:ERK524289 FAZ524289:FBG524289 FKV524289:FLC524289 FUR524289:FUY524289 GEN524289:GEU524289 GOJ524289:GOQ524289 GYF524289:GYM524289 HIB524289:HII524289 HRX524289:HSE524289 IBT524289:ICA524289 ILP524289:ILW524289 IVL524289:IVS524289 JFH524289:JFO524289 JPD524289:JPK524289 JYZ524289:JZG524289 KIV524289:KJC524289 KSR524289:KSY524289 LCN524289:LCU524289 LMJ524289:LMQ524289 LWF524289:LWM524289 MGB524289:MGI524289 MPX524289:MQE524289 MZT524289:NAA524289 NJP524289:NJW524289 NTL524289:NTS524289 ODH524289:ODO524289 OND524289:ONK524289 OWZ524289:OXG524289 PGV524289:PHC524289 PQR524289:PQY524289 QAN524289:QAU524289 QKJ524289:QKQ524289 QUF524289:QUM524289 REB524289:REI524289 RNX524289:ROE524289 RXT524289:RYA524289 SHP524289:SHW524289 SRL524289:SRS524289 TBH524289:TBO524289 TLD524289:TLK524289 TUZ524289:TVG524289 UEV524289:UFC524289 UOR524289:UOY524289 UYN524289:UYU524289 VIJ524289:VIQ524289 VSF524289:VSM524289 WCB524289:WCI524289 WLX524289:WME524289 WVT524289:WWA524289 L589825:S589825 JH589825:JO589825 TD589825:TK589825 ACZ589825:ADG589825 AMV589825:ANC589825 AWR589825:AWY589825 BGN589825:BGU589825 BQJ589825:BQQ589825 CAF589825:CAM589825 CKB589825:CKI589825 CTX589825:CUE589825 DDT589825:DEA589825 DNP589825:DNW589825 DXL589825:DXS589825 EHH589825:EHO589825 ERD589825:ERK589825 FAZ589825:FBG589825 FKV589825:FLC589825 FUR589825:FUY589825 GEN589825:GEU589825 GOJ589825:GOQ589825 GYF589825:GYM589825 HIB589825:HII589825 HRX589825:HSE589825 IBT589825:ICA589825 ILP589825:ILW589825 IVL589825:IVS589825 JFH589825:JFO589825 JPD589825:JPK589825 JYZ589825:JZG589825 KIV589825:KJC589825 KSR589825:KSY589825 LCN589825:LCU589825 LMJ589825:LMQ589825 LWF589825:LWM589825 MGB589825:MGI589825 MPX589825:MQE589825 MZT589825:NAA589825 NJP589825:NJW589825 NTL589825:NTS589825 ODH589825:ODO589825 OND589825:ONK589825 OWZ589825:OXG589825 PGV589825:PHC589825 PQR589825:PQY589825 QAN589825:QAU589825 QKJ589825:QKQ589825 QUF589825:QUM589825 REB589825:REI589825 RNX589825:ROE589825 RXT589825:RYA589825 SHP589825:SHW589825 SRL589825:SRS589825 TBH589825:TBO589825 TLD589825:TLK589825 TUZ589825:TVG589825 UEV589825:UFC589825 UOR589825:UOY589825 UYN589825:UYU589825 VIJ589825:VIQ589825 VSF589825:VSM589825 WCB589825:WCI589825 WLX589825:WME589825 WVT589825:WWA589825 L655361:S655361 JH655361:JO655361 TD655361:TK655361 ACZ655361:ADG655361 AMV655361:ANC655361 AWR655361:AWY655361 BGN655361:BGU655361 BQJ655361:BQQ655361 CAF655361:CAM655361 CKB655361:CKI655361 CTX655361:CUE655361 DDT655361:DEA655361 DNP655361:DNW655361 DXL655361:DXS655361 EHH655361:EHO655361 ERD655361:ERK655361 FAZ655361:FBG655361 FKV655361:FLC655361 FUR655361:FUY655361 GEN655361:GEU655361 GOJ655361:GOQ655361 GYF655361:GYM655361 HIB655361:HII655361 HRX655361:HSE655361 IBT655361:ICA655361 ILP655361:ILW655361 IVL655361:IVS655361 JFH655361:JFO655361 JPD655361:JPK655361 JYZ655361:JZG655361 KIV655361:KJC655361 KSR655361:KSY655361 LCN655361:LCU655361 LMJ655361:LMQ655361 LWF655361:LWM655361 MGB655361:MGI655361 MPX655361:MQE655361 MZT655361:NAA655361 NJP655361:NJW655361 NTL655361:NTS655361 ODH655361:ODO655361 OND655361:ONK655361 OWZ655361:OXG655361 PGV655361:PHC655361 PQR655361:PQY655361 QAN655361:QAU655361 QKJ655361:QKQ655361 QUF655361:QUM655361 REB655361:REI655361 RNX655361:ROE655361 RXT655361:RYA655361 SHP655361:SHW655361 SRL655361:SRS655361 TBH655361:TBO655361 TLD655361:TLK655361 TUZ655361:TVG655361 UEV655361:UFC655361 UOR655361:UOY655361 UYN655361:UYU655361 VIJ655361:VIQ655361 VSF655361:VSM655361 WCB655361:WCI655361 WLX655361:WME655361 WVT655361:WWA655361 L720897:S720897 JH720897:JO720897 TD720897:TK720897 ACZ720897:ADG720897 AMV720897:ANC720897 AWR720897:AWY720897 BGN720897:BGU720897 BQJ720897:BQQ720897 CAF720897:CAM720897 CKB720897:CKI720897 CTX720897:CUE720897 DDT720897:DEA720897 DNP720897:DNW720897 DXL720897:DXS720897 EHH720897:EHO720897 ERD720897:ERK720897 FAZ720897:FBG720897 FKV720897:FLC720897 FUR720897:FUY720897 GEN720897:GEU720897 GOJ720897:GOQ720897 GYF720897:GYM720897 HIB720897:HII720897 HRX720897:HSE720897 IBT720897:ICA720897 ILP720897:ILW720897 IVL720897:IVS720897 JFH720897:JFO720897 JPD720897:JPK720897 JYZ720897:JZG720897 KIV720897:KJC720897 KSR720897:KSY720897 LCN720897:LCU720897 LMJ720897:LMQ720897 LWF720897:LWM720897 MGB720897:MGI720897 MPX720897:MQE720897 MZT720897:NAA720897 NJP720897:NJW720897 NTL720897:NTS720897 ODH720897:ODO720897 OND720897:ONK720897 OWZ720897:OXG720897 PGV720897:PHC720897 PQR720897:PQY720897 QAN720897:QAU720897 QKJ720897:QKQ720897 QUF720897:QUM720897 REB720897:REI720897 RNX720897:ROE720897 RXT720897:RYA720897 SHP720897:SHW720897 SRL720897:SRS720897 TBH720897:TBO720897 TLD720897:TLK720897 TUZ720897:TVG720897 UEV720897:UFC720897 UOR720897:UOY720897 UYN720897:UYU720897 VIJ720897:VIQ720897 VSF720897:VSM720897 WCB720897:WCI720897 WLX720897:WME720897 WVT720897:WWA720897 L786433:S786433 JH786433:JO786433 TD786433:TK786433 ACZ786433:ADG786433 AMV786433:ANC786433 AWR786433:AWY786433 BGN786433:BGU786433 BQJ786433:BQQ786433 CAF786433:CAM786433 CKB786433:CKI786433 CTX786433:CUE786433 DDT786433:DEA786433 DNP786433:DNW786433 DXL786433:DXS786433 EHH786433:EHO786433 ERD786433:ERK786433 FAZ786433:FBG786433 FKV786433:FLC786433 FUR786433:FUY786433 GEN786433:GEU786433 GOJ786433:GOQ786433 GYF786433:GYM786433 HIB786433:HII786433 HRX786433:HSE786433 IBT786433:ICA786433 ILP786433:ILW786433 IVL786433:IVS786433 JFH786433:JFO786433 JPD786433:JPK786433 JYZ786433:JZG786433 KIV786433:KJC786433 KSR786433:KSY786433 LCN786433:LCU786433 LMJ786433:LMQ786433 LWF786433:LWM786433 MGB786433:MGI786433 MPX786433:MQE786433 MZT786433:NAA786433 NJP786433:NJW786433 NTL786433:NTS786433 ODH786433:ODO786433 OND786433:ONK786433 OWZ786433:OXG786433 PGV786433:PHC786433 PQR786433:PQY786433 QAN786433:QAU786433 QKJ786433:QKQ786433 QUF786433:QUM786433 REB786433:REI786433 RNX786433:ROE786433 RXT786433:RYA786433 SHP786433:SHW786433 SRL786433:SRS786433 TBH786433:TBO786433 TLD786433:TLK786433 TUZ786433:TVG786433 UEV786433:UFC786433 UOR786433:UOY786433 UYN786433:UYU786433 VIJ786433:VIQ786433 VSF786433:VSM786433 WCB786433:WCI786433 WLX786433:WME786433 WVT786433:WWA786433 L851969:S851969 JH851969:JO851969 TD851969:TK851969 ACZ851969:ADG851969 AMV851969:ANC851969 AWR851969:AWY851969 BGN851969:BGU851969 BQJ851969:BQQ851969 CAF851969:CAM851969 CKB851969:CKI851969 CTX851969:CUE851969 DDT851969:DEA851969 DNP851969:DNW851969 DXL851969:DXS851969 EHH851969:EHO851969 ERD851969:ERK851969 FAZ851969:FBG851969 FKV851969:FLC851969 FUR851969:FUY851969 GEN851969:GEU851969 GOJ851969:GOQ851969 GYF851969:GYM851969 HIB851969:HII851969 HRX851969:HSE851969 IBT851969:ICA851969 ILP851969:ILW851969 IVL851969:IVS851969 JFH851969:JFO851969 JPD851969:JPK851969 JYZ851969:JZG851969 KIV851969:KJC851969 KSR851969:KSY851969 LCN851969:LCU851969 LMJ851969:LMQ851969 LWF851969:LWM851969 MGB851969:MGI851969 MPX851969:MQE851969 MZT851969:NAA851969 NJP851969:NJW851969 NTL851969:NTS851969 ODH851969:ODO851969 OND851969:ONK851969 OWZ851969:OXG851969 PGV851969:PHC851969 PQR851969:PQY851969 QAN851969:QAU851969 QKJ851969:QKQ851969 QUF851969:QUM851969 REB851969:REI851969 RNX851969:ROE851969 RXT851969:RYA851969 SHP851969:SHW851969 SRL851969:SRS851969 TBH851969:TBO851969 TLD851969:TLK851969 TUZ851969:TVG851969 UEV851969:UFC851969 UOR851969:UOY851969 UYN851969:UYU851969 VIJ851969:VIQ851969 VSF851969:VSM851969 WCB851969:WCI851969 WLX851969:WME851969 WVT851969:WWA851969 L917505:S917505 JH917505:JO917505 TD917505:TK917505 ACZ917505:ADG917505 AMV917505:ANC917505 AWR917505:AWY917505 BGN917505:BGU917505 BQJ917505:BQQ917505 CAF917505:CAM917505 CKB917505:CKI917505 CTX917505:CUE917505 DDT917505:DEA917505 DNP917505:DNW917505 DXL917505:DXS917505 EHH917505:EHO917505 ERD917505:ERK917505 FAZ917505:FBG917505 FKV917505:FLC917505 FUR917505:FUY917505 GEN917505:GEU917505 GOJ917505:GOQ917505 GYF917505:GYM917505 HIB917505:HII917505 HRX917505:HSE917505 IBT917505:ICA917505 ILP917505:ILW917505 IVL917505:IVS917505 JFH917505:JFO917505 JPD917505:JPK917505 JYZ917505:JZG917505 KIV917505:KJC917505 KSR917505:KSY917505 LCN917505:LCU917505 LMJ917505:LMQ917505 LWF917505:LWM917505 MGB917505:MGI917505 MPX917505:MQE917505 MZT917505:NAA917505 NJP917505:NJW917505 NTL917505:NTS917505 ODH917505:ODO917505 OND917505:ONK917505 OWZ917505:OXG917505 PGV917505:PHC917505 PQR917505:PQY917505 QAN917505:QAU917505 QKJ917505:QKQ917505 QUF917505:QUM917505 REB917505:REI917505 RNX917505:ROE917505 RXT917505:RYA917505 SHP917505:SHW917505 SRL917505:SRS917505 TBH917505:TBO917505 TLD917505:TLK917505 TUZ917505:TVG917505 UEV917505:UFC917505 UOR917505:UOY917505 UYN917505:UYU917505 VIJ917505:VIQ917505 VSF917505:VSM917505 WCB917505:WCI917505 WLX917505:WME917505 WVT917505:WWA917505 L983041:S983041 JH983041:JO983041 TD983041:TK983041 ACZ983041:ADG983041 AMV983041:ANC983041 AWR983041:AWY983041 BGN983041:BGU983041 BQJ983041:BQQ983041 CAF983041:CAM983041 CKB983041:CKI983041 CTX983041:CUE983041 DDT983041:DEA983041 DNP983041:DNW983041 DXL983041:DXS983041 EHH983041:EHO983041 ERD983041:ERK983041 FAZ983041:FBG983041 FKV983041:FLC983041 FUR983041:FUY983041 GEN983041:GEU983041 GOJ983041:GOQ983041 GYF983041:GYM983041 HIB983041:HII983041 HRX983041:HSE983041 IBT983041:ICA983041 ILP983041:ILW983041 IVL983041:IVS983041 JFH983041:JFO983041 JPD983041:JPK983041 JYZ983041:JZG983041 KIV983041:KJC983041 KSR983041:KSY983041 LCN983041:LCU983041 LMJ983041:LMQ983041 LWF983041:LWM983041 MGB983041:MGI983041 MPX983041:MQE983041 MZT983041:NAA983041 NJP983041:NJW983041 NTL983041:NTS983041 ODH983041:ODO983041 OND983041:ONK983041 OWZ983041:OXG983041 PGV983041:PHC983041 PQR983041:PQY983041 QAN983041:QAU983041 QKJ983041:QKQ983041 QUF983041:QUM983041 REB983041:REI983041 RNX983041:ROE983041 RXT983041:RYA983041 SHP983041:SHW983041 SRL983041:SRS983041 TBH983041:TBO983041 TLD983041:TLK983041 TUZ983041:TVG983041 UEV983041:UFC983041 UOR983041:UOY983041 UYN983041:UYU983041 VIJ983041:VIQ983041 VSF983041:VSM983041 WCB983041:WCI983041 WLX983041:WME983041 WVT983041:WWA983041 WVT2:WWA2 WLX2:WME2 WCB2:WCI2 VSF2:VSM2 VIJ2:VIQ2 UYN2:UYU2 UOR2:UOY2 UEV2:UFC2 TUZ2:TVG2 TLD2:TLK2 TBH2:TBO2 SRL2:SRS2 SHP2:SHW2 RXT2:RYA2 RNX2:ROE2 REB2:REI2 QUF2:QUM2 QKJ2:QKQ2 QAN2:QAU2 PQR2:PQY2 PGV2:PHC2 OWZ2:OXG2 OND2:ONK2 ODH2:ODO2 NTL2:NTS2 NJP2:NJW2 MZT2:NAA2 MPX2:MQE2 MGB2:MGI2 LWF2:LWM2 LMJ2:LMQ2 LCN2:LCU2 KSR2:KSY2 KIV2:KJC2 JYZ2:JZG2 JPD2:JPK2 JFH2:JFO2 IVL2:IVS2 ILP2:ILW2 IBT2:ICA2 HRX2:HSE2 HIB2:HII2 GYF2:GYM2 GOJ2:GOQ2 GEN2:GEU2 FUR2:FUY2 FKV2:FLC2 FAZ2:FBG2 ERD2:ERK2 EHH2:EHO2 DXL2:DXS2 DNP2:DNW2 DDT2:DEA2 CTX2:CUE2 CKB2:CKI2 CAF2:CAM2 BQJ2:BQQ2 BGN2:BGU2 AWR2:AWY2 AMV2:ANC2 ACZ2:ADG2 TD2:TK2 JH2:JO2 L2:S2">
      <formula1>$X$2:$X$6</formula1>
    </dataValidation>
  </dataValidations>
  <printOptions horizontalCentered="1" verticalCentered="1"/>
  <pageMargins left="0.196850393700787" right="0.15748031496063" top="0.90551181102362199" bottom="0.27559055118110198" header="0.59055118110236204" footer="0.39370078740157499"/>
  <pageSetup paperSize="9" scale="66" orientation="portrait" r:id="rId1"/>
  <headerFooter alignWithMargins="0">
    <oddHeader>&amp;LOML 20 Project
Rev R01&amp;RNPDC-KGIS-EGB20-ABJ8-MEC-DTS-010
Oil Water Separator Pump Datasheet</oddHeader>
  </headerFooter>
  <rowBreaks count="1" manualBreakCount="1">
    <brk id="135" max="65535" man="1"/>
  </rowBreaks>
  <colBreaks count="1" manualBreakCount="1">
    <brk id="20" max="6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18"/>
  <sheetViews>
    <sheetView view="pageLayout" topLeftCell="A37" zoomScale="55" zoomScaleNormal="75" zoomScaleSheetLayoutView="85" zoomScalePageLayoutView="55" workbookViewId="0">
      <selection activeCell="E65" sqref="E65:L65"/>
    </sheetView>
  </sheetViews>
  <sheetFormatPr defaultRowHeight="12.75"/>
  <cols>
    <col min="1" max="1" width="2.85546875" style="278" customWidth="1"/>
    <col min="2" max="2" width="1.42578125" style="6" customWidth="1"/>
    <col min="3" max="3" width="28.140625" style="6" customWidth="1"/>
    <col min="4" max="4" width="0.85546875" style="6" customWidth="1"/>
    <col min="5" max="5" width="13.85546875" style="6" customWidth="1"/>
    <col min="6" max="6" width="11.85546875" style="6" customWidth="1"/>
    <col min="7" max="7" width="10.28515625" style="6" customWidth="1"/>
    <col min="8" max="8" width="13.7109375" style="6" customWidth="1"/>
    <col min="9" max="9" width="1.42578125" style="6" customWidth="1"/>
    <col min="10" max="10" width="6.7109375" style="6" customWidth="1"/>
    <col min="11" max="11" width="1.42578125" style="6" customWidth="1"/>
    <col min="12" max="13" width="6.7109375" style="6" customWidth="1"/>
    <col min="14" max="14" width="2.140625" style="6" customWidth="1"/>
    <col min="15" max="15" width="6.7109375" style="6" customWidth="1"/>
    <col min="16" max="16" width="2.140625" style="6" customWidth="1"/>
    <col min="17" max="18" width="6.7109375" style="6" customWidth="1"/>
    <col min="19" max="19" width="2.140625" style="6" customWidth="1"/>
    <col min="20" max="20" width="6.7109375" style="6" customWidth="1"/>
    <col min="21" max="21" width="2.140625" style="6" customWidth="1"/>
    <col min="22" max="22" width="9.85546875" style="6" customWidth="1"/>
    <col min="23" max="23" width="2.85546875" style="278" customWidth="1"/>
    <col min="24" max="24" width="9.28515625" style="6" customWidth="1"/>
    <col min="25" max="25" width="10.7109375" style="6" customWidth="1"/>
    <col min="26" max="26" width="27.140625" style="6" customWidth="1"/>
    <col min="27" max="27" width="3.140625" style="6" customWidth="1"/>
    <col min="28" max="28" width="19.5703125" style="6" customWidth="1"/>
    <col min="29" max="29" width="3.140625" style="6" customWidth="1"/>
    <col min="30" max="30" width="19.85546875" style="6" customWidth="1"/>
    <col min="31" max="31" width="4" style="6" customWidth="1"/>
    <col min="32" max="32" width="19.85546875" style="6" customWidth="1"/>
    <col min="33" max="39" width="10.7109375" style="6" customWidth="1"/>
    <col min="40" max="40" width="3.7109375" style="6" customWidth="1"/>
    <col min="41" max="41" width="6.7109375" style="6" customWidth="1"/>
    <col min="42" max="42" width="2.28515625" style="6" customWidth="1"/>
    <col min="43" max="256" width="9.140625" style="6"/>
    <col min="257" max="257" width="2.85546875" style="6" customWidth="1"/>
    <col min="258" max="258" width="1.42578125" style="6" customWidth="1"/>
    <col min="259" max="259" width="20.5703125" style="6" customWidth="1"/>
    <col min="260" max="260" width="0.85546875" style="6" customWidth="1"/>
    <col min="261" max="261" width="13.85546875" style="6" customWidth="1"/>
    <col min="262" max="262" width="11.85546875" style="6" customWidth="1"/>
    <col min="263" max="263" width="10.28515625" style="6" customWidth="1"/>
    <col min="264" max="264" width="13.7109375" style="6" customWidth="1"/>
    <col min="265" max="265" width="1.42578125" style="6" customWidth="1"/>
    <col min="266" max="266" width="6.7109375" style="6" customWidth="1"/>
    <col min="267" max="267" width="1.42578125" style="6" customWidth="1"/>
    <col min="268" max="269" width="6.7109375" style="6" customWidth="1"/>
    <col min="270" max="270" width="2.140625" style="6" customWidth="1"/>
    <col min="271" max="271" width="6.7109375" style="6" customWidth="1"/>
    <col min="272" max="272" width="2.140625" style="6" customWidth="1"/>
    <col min="273" max="274" width="6.7109375" style="6" customWidth="1"/>
    <col min="275" max="275" width="2.140625" style="6" customWidth="1"/>
    <col min="276" max="276" width="6.7109375" style="6" customWidth="1"/>
    <col min="277" max="277" width="2.140625" style="6" customWidth="1"/>
    <col min="278" max="278" width="9.85546875" style="6" customWidth="1"/>
    <col min="279" max="279" width="2.85546875" style="6" customWidth="1"/>
    <col min="280" max="280" width="9.28515625" style="6" customWidth="1"/>
    <col min="281" max="281" width="10.7109375" style="6" customWidth="1"/>
    <col min="282" max="282" width="27.140625" style="6" customWidth="1"/>
    <col min="283" max="283" width="3.140625" style="6" customWidth="1"/>
    <col min="284" max="284" width="19.5703125" style="6" customWidth="1"/>
    <col min="285" max="285" width="3.140625" style="6" customWidth="1"/>
    <col min="286" max="286" width="19.85546875" style="6" customWidth="1"/>
    <col min="287" max="287" width="4" style="6" customWidth="1"/>
    <col min="288" max="288" width="19.85546875" style="6" customWidth="1"/>
    <col min="289" max="295" width="10.7109375" style="6" customWidth="1"/>
    <col min="296" max="296" width="3.7109375" style="6" customWidth="1"/>
    <col min="297" max="297" width="6.7109375" style="6" customWidth="1"/>
    <col min="298" max="298" width="2.28515625" style="6" customWidth="1"/>
    <col min="299" max="512" width="9.140625" style="6"/>
    <col min="513" max="513" width="2.85546875" style="6" customWidth="1"/>
    <col min="514" max="514" width="1.42578125" style="6" customWidth="1"/>
    <col min="515" max="515" width="20.5703125" style="6" customWidth="1"/>
    <col min="516" max="516" width="0.85546875" style="6" customWidth="1"/>
    <col min="517" max="517" width="13.85546875" style="6" customWidth="1"/>
    <col min="518" max="518" width="11.85546875" style="6" customWidth="1"/>
    <col min="519" max="519" width="10.28515625" style="6" customWidth="1"/>
    <col min="520" max="520" width="13.7109375" style="6" customWidth="1"/>
    <col min="521" max="521" width="1.42578125" style="6" customWidth="1"/>
    <col min="522" max="522" width="6.7109375" style="6" customWidth="1"/>
    <col min="523" max="523" width="1.42578125" style="6" customWidth="1"/>
    <col min="524" max="525" width="6.7109375" style="6" customWidth="1"/>
    <col min="526" max="526" width="2.140625" style="6" customWidth="1"/>
    <col min="527" max="527" width="6.7109375" style="6" customWidth="1"/>
    <col min="528" max="528" width="2.140625" style="6" customWidth="1"/>
    <col min="529" max="530" width="6.7109375" style="6" customWidth="1"/>
    <col min="531" max="531" width="2.140625" style="6" customWidth="1"/>
    <col min="532" max="532" width="6.7109375" style="6" customWidth="1"/>
    <col min="533" max="533" width="2.140625" style="6" customWidth="1"/>
    <col min="534" max="534" width="9.85546875" style="6" customWidth="1"/>
    <col min="535" max="535" width="2.85546875" style="6" customWidth="1"/>
    <col min="536" max="536" width="9.28515625" style="6" customWidth="1"/>
    <col min="537" max="537" width="10.7109375" style="6" customWidth="1"/>
    <col min="538" max="538" width="27.140625" style="6" customWidth="1"/>
    <col min="539" max="539" width="3.140625" style="6" customWidth="1"/>
    <col min="540" max="540" width="19.5703125" style="6" customWidth="1"/>
    <col min="541" max="541" width="3.140625" style="6" customWidth="1"/>
    <col min="542" max="542" width="19.85546875" style="6" customWidth="1"/>
    <col min="543" max="543" width="4" style="6" customWidth="1"/>
    <col min="544" max="544" width="19.85546875" style="6" customWidth="1"/>
    <col min="545" max="551" width="10.7109375" style="6" customWidth="1"/>
    <col min="552" max="552" width="3.7109375" style="6" customWidth="1"/>
    <col min="553" max="553" width="6.7109375" style="6" customWidth="1"/>
    <col min="554" max="554" width="2.28515625" style="6" customWidth="1"/>
    <col min="555" max="768" width="9.140625" style="6"/>
    <col min="769" max="769" width="2.85546875" style="6" customWidth="1"/>
    <col min="770" max="770" width="1.42578125" style="6" customWidth="1"/>
    <col min="771" max="771" width="20.5703125" style="6" customWidth="1"/>
    <col min="772" max="772" width="0.85546875" style="6" customWidth="1"/>
    <col min="773" max="773" width="13.85546875" style="6" customWidth="1"/>
    <col min="774" max="774" width="11.85546875" style="6" customWidth="1"/>
    <col min="775" max="775" width="10.28515625" style="6" customWidth="1"/>
    <col min="776" max="776" width="13.7109375" style="6" customWidth="1"/>
    <col min="777" max="777" width="1.42578125" style="6" customWidth="1"/>
    <col min="778" max="778" width="6.7109375" style="6" customWidth="1"/>
    <col min="779" max="779" width="1.42578125" style="6" customWidth="1"/>
    <col min="780" max="781" width="6.7109375" style="6" customWidth="1"/>
    <col min="782" max="782" width="2.140625" style="6" customWidth="1"/>
    <col min="783" max="783" width="6.7109375" style="6" customWidth="1"/>
    <col min="784" max="784" width="2.140625" style="6" customWidth="1"/>
    <col min="785" max="786" width="6.7109375" style="6" customWidth="1"/>
    <col min="787" max="787" width="2.140625" style="6" customWidth="1"/>
    <col min="788" max="788" width="6.7109375" style="6" customWidth="1"/>
    <col min="789" max="789" width="2.140625" style="6" customWidth="1"/>
    <col min="790" max="790" width="9.85546875" style="6" customWidth="1"/>
    <col min="791" max="791" width="2.85546875" style="6" customWidth="1"/>
    <col min="792" max="792" width="9.28515625" style="6" customWidth="1"/>
    <col min="793" max="793" width="10.7109375" style="6" customWidth="1"/>
    <col min="794" max="794" width="27.140625" style="6" customWidth="1"/>
    <col min="795" max="795" width="3.140625" style="6" customWidth="1"/>
    <col min="796" max="796" width="19.5703125" style="6" customWidth="1"/>
    <col min="797" max="797" width="3.140625" style="6" customWidth="1"/>
    <col min="798" max="798" width="19.85546875" style="6" customWidth="1"/>
    <col min="799" max="799" width="4" style="6" customWidth="1"/>
    <col min="800" max="800" width="19.85546875" style="6" customWidth="1"/>
    <col min="801" max="807" width="10.7109375" style="6" customWidth="1"/>
    <col min="808" max="808" width="3.7109375" style="6" customWidth="1"/>
    <col min="809" max="809" width="6.7109375" style="6" customWidth="1"/>
    <col min="810" max="810" width="2.28515625" style="6" customWidth="1"/>
    <col min="811" max="1024" width="9.140625" style="6"/>
    <col min="1025" max="1025" width="2.85546875" style="6" customWidth="1"/>
    <col min="1026" max="1026" width="1.42578125" style="6" customWidth="1"/>
    <col min="1027" max="1027" width="20.5703125" style="6" customWidth="1"/>
    <col min="1028" max="1028" width="0.85546875" style="6" customWidth="1"/>
    <col min="1029" max="1029" width="13.85546875" style="6" customWidth="1"/>
    <col min="1030" max="1030" width="11.85546875" style="6" customWidth="1"/>
    <col min="1031" max="1031" width="10.28515625" style="6" customWidth="1"/>
    <col min="1032" max="1032" width="13.7109375" style="6" customWidth="1"/>
    <col min="1033" max="1033" width="1.42578125" style="6" customWidth="1"/>
    <col min="1034" max="1034" width="6.7109375" style="6" customWidth="1"/>
    <col min="1035" max="1035" width="1.42578125" style="6" customWidth="1"/>
    <col min="1036" max="1037" width="6.7109375" style="6" customWidth="1"/>
    <col min="1038" max="1038" width="2.140625" style="6" customWidth="1"/>
    <col min="1039" max="1039" width="6.7109375" style="6" customWidth="1"/>
    <col min="1040" max="1040" width="2.140625" style="6" customWidth="1"/>
    <col min="1041" max="1042" width="6.7109375" style="6" customWidth="1"/>
    <col min="1043" max="1043" width="2.140625" style="6" customWidth="1"/>
    <col min="1044" max="1044" width="6.7109375" style="6" customWidth="1"/>
    <col min="1045" max="1045" width="2.140625" style="6" customWidth="1"/>
    <col min="1046" max="1046" width="9.85546875" style="6" customWidth="1"/>
    <col min="1047" max="1047" width="2.85546875" style="6" customWidth="1"/>
    <col min="1048" max="1048" width="9.28515625" style="6" customWidth="1"/>
    <col min="1049" max="1049" width="10.7109375" style="6" customWidth="1"/>
    <col min="1050" max="1050" width="27.140625" style="6" customWidth="1"/>
    <col min="1051" max="1051" width="3.140625" style="6" customWidth="1"/>
    <col min="1052" max="1052" width="19.5703125" style="6" customWidth="1"/>
    <col min="1053" max="1053" width="3.140625" style="6" customWidth="1"/>
    <col min="1054" max="1054" width="19.85546875" style="6" customWidth="1"/>
    <col min="1055" max="1055" width="4" style="6" customWidth="1"/>
    <col min="1056" max="1056" width="19.85546875" style="6" customWidth="1"/>
    <col min="1057" max="1063" width="10.7109375" style="6" customWidth="1"/>
    <col min="1064" max="1064" width="3.7109375" style="6" customWidth="1"/>
    <col min="1065" max="1065" width="6.7109375" style="6" customWidth="1"/>
    <col min="1066" max="1066" width="2.28515625" style="6" customWidth="1"/>
    <col min="1067" max="1280" width="9.140625" style="6"/>
    <col min="1281" max="1281" width="2.85546875" style="6" customWidth="1"/>
    <col min="1282" max="1282" width="1.42578125" style="6" customWidth="1"/>
    <col min="1283" max="1283" width="20.5703125" style="6" customWidth="1"/>
    <col min="1284" max="1284" width="0.85546875" style="6" customWidth="1"/>
    <col min="1285" max="1285" width="13.85546875" style="6" customWidth="1"/>
    <col min="1286" max="1286" width="11.85546875" style="6" customWidth="1"/>
    <col min="1287" max="1287" width="10.28515625" style="6" customWidth="1"/>
    <col min="1288" max="1288" width="13.7109375" style="6" customWidth="1"/>
    <col min="1289" max="1289" width="1.42578125" style="6" customWidth="1"/>
    <col min="1290" max="1290" width="6.7109375" style="6" customWidth="1"/>
    <col min="1291" max="1291" width="1.42578125" style="6" customWidth="1"/>
    <col min="1292" max="1293" width="6.7109375" style="6" customWidth="1"/>
    <col min="1294" max="1294" width="2.140625" style="6" customWidth="1"/>
    <col min="1295" max="1295" width="6.7109375" style="6" customWidth="1"/>
    <col min="1296" max="1296" width="2.140625" style="6" customWidth="1"/>
    <col min="1297" max="1298" width="6.7109375" style="6" customWidth="1"/>
    <col min="1299" max="1299" width="2.140625" style="6" customWidth="1"/>
    <col min="1300" max="1300" width="6.7109375" style="6" customWidth="1"/>
    <col min="1301" max="1301" width="2.140625" style="6" customWidth="1"/>
    <col min="1302" max="1302" width="9.85546875" style="6" customWidth="1"/>
    <col min="1303" max="1303" width="2.85546875" style="6" customWidth="1"/>
    <col min="1304" max="1304" width="9.28515625" style="6" customWidth="1"/>
    <col min="1305" max="1305" width="10.7109375" style="6" customWidth="1"/>
    <col min="1306" max="1306" width="27.140625" style="6" customWidth="1"/>
    <col min="1307" max="1307" width="3.140625" style="6" customWidth="1"/>
    <col min="1308" max="1308" width="19.5703125" style="6" customWidth="1"/>
    <col min="1309" max="1309" width="3.140625" style="6" customWidth="1"/>
    <col min="1310" max="1310" width="19.85546875" style="6" customWidth="1"/>
    <col min="1311" max="1311" width="4" style="6" customWidth="1"/>
    <col min="1312" max="1312" width="19.85546875" style="6" customWidth="1"/>
    <col min="1313" max="1319" width="10.7109375" style="6" customWidth="1"/>
    <col min="1320" max="1320" width="3.7109375" style="6" customWidth="1"/>
    <col min="1321" max="1321" width="6.7109375" style="6" customWidth="1"/>
    <col min="1322" max="1322" width="2.28515625" style="6" customWidth="1"/>
    <col min="1323" max="1536" width="9.140625" style="6"/>
    <col min="1537" max="1537" width="2.85546875" style="6" customWidth="1"/>
    <col min="1538" max="1538" width="1.42578125" style="6" customWidth="1"/>
    <col min="1539" max="1539" width="20.5703125" style="6" customWidth="1"/>
    <col min="1540" max="1540" width="0.85546875" style="6" customWidth="1"/>
    <col min="1541" max="1541" width="13.85546875" style="6" customWidth="1"/>
    <col min="1542" max="1542" width="11.85546875" style="6" customWidth="1"/>
    <col min="1543" max="1543" width="10.28515625" style="6" customWidth="1"/>
    <col min="1544" max="1544" width="13.7109375" style="6" customWidth="1"/>
    <col min="1545" max="1545" width="1.42578125" style="6" customWidth="1"/>
    <col min="1546" max="1546" width="6.7109375" style="6" customWidth="1"/>
    <col min="1547" max="1547" width="1.42578125" style="6" customWidth="1"/>
    <col min="1548" max="1549" width="6.7109375" style="6" customWidth="1"/>
    <col min="1550" max="1550" width="2.140625" style="6" customWidth="1"/>
    <col min="1551" max="1551" width="6.7109375" style="6" customWidth="1"/>
    <col min="1552" max="1552" width="2.140625" style="6" customWidth="1"/>
    <col min="1553" max="1554" width="6.7109375" style="6" customWidth="1"/>
    <col min="1555" max="1555" width="2.140625" style="6" customWidth="1"/>
    <col min="1556" max="1556" width="6.7109375" style="6" customWidth="1"/>
    <col min="1557" max="1557" width="2.140625" style="6" customWidth="1"/>
    <col min="1558" max="1558" width="9.85546875" style="6" customWidth="1"/>
    <col min="1559" max="1559" width="2.85546875" style="6" customWidth="1"/>
    <col min="1560" max="1560" width="9.28515625" style="6" customWidth="1"/>
    <col min="1561" max="1561" width="10.7109375" style="6" customWidth="1"/>
    <col min="1562" max="1562" width="27.140625" style="6" customWidth="1"/>
    <col min="1563" max="1563" width="3.140625" style="6" customWidth="1"/>
    <col min="1564" max="1564" width="19.5703125" style="6" customWidth="1"/>
    <col min="1565" max="1565" width="3.140625" style="6" customWidth="1"/>
    <col min="1566" max="1566" width="19.85546875" style="6" customWidth="1"/>
    <col min="1567" max="1567" width="4" style="6" customWidth="1"/>
    <col min="1568" max="1568" width="19.85546875" style="6" customWidth="1"/>
    <col min="1569" max="1575" width="10.7109375" style="6" customWidth="1"/>
    <col min="1576" max="1576" width="3.7109375" style="6" customWidth="1"/>
    <col min="1577" max="1577" width="6.7109375" style="6" customWidth="1"/>
    <col min="1578" max="1578" width="2.28515625" style="6" customWidth="1"/>
    <col min="1579" max="1792" width="9.140625" style="6"/>
    <col min="1793" max="1793" width="2.85546875" style="6" customWidth="1"/>
    <col min="1794" max="1794" width="1.42578125" style="6" customWidth="1"/>
    <col min="1795" max="1795" width="20.5703125" style="6" customWidth="1"/>
    <col min="1796" max="1796" width="0.85546875" style="6" customWidth="1"/>
    <col min="1797" max="1797" width="13.85546875" style="6" customWidth="1"/>
    <col min="1798" max="1798" width="11.85546875" style="6" customWidth="1"/>
    <col min="1799" max="1799" width="10.28515625" style="6" customWidth="1"/>
    <col min="1800" max="1800" width="13.7109375" style="6" customWidth="1"/>
    <col min="1801" max="1801" width="1.42578125" style="6" customWidth="1"/>
    <col min="1802" max="1802" width="6.7109375" style="6" customWidth="1"/>
    <col min="1803" max="1803" width="1.42578125" style="6" customWidth="1"/>
    <col min="1804" max="1805" width="6.7109375" style="6" customWidth="1"/>
    <col min="1806" max="1806" width="2.140625" style="6" customWidth="1"/>
    <col min="1807" max="1807" width="6.7109375" style="6" customWidth="1"/>
    <col min="1808" max="1808" width="2.140625" style="6" customWidth="1"/>
    <col min="1809" max="1810" width="6.7109375" style="6" customWidth="1"/>
    <col min="1811" max="1811" width="2.140625" style="6" customWidth="1"/>
    <col min="1812" max="1812" width="6.7109375" style="6" customWidth="1"/>
    <col min="1813" max="1813" width="2.140625" style="6" customWidth="1"/>
    <col min="1814" max="1814" width="9.85546875" style="6" customWidth="1"/>
    <col min="1815" max="1815" width="2.85546875" style="6" customWidth="1"/>
    <col min="1816" max="1816" width="9.28515625" style="6" customWidth="1"/>
    <col min="1817" max="1817" width="10.7109375" style="6" customWidth="1"/>
    <col min="1818" max="1818" width="27.140625" style="6" customWidth="1"/>
    <col min="1819" max="1819" width="3.140625" style="6" customWidth="1"/>
    <col min="1820" max="1820" width="19.5703125" style="6" customWidth="1"/>
    <col min="1821" max="1821" width="3.140625" style="6" customWidth="1"/>
    <col min="1822" max="1822" width="19.85546875" style="6" customWidth="1"/>
    <col min="1823" max="1823" width="4" style="6" customWidth="1"/>
    <col min="1824" max="1824" width="19.85546875" style="6" customWidth="1"/>
    <col min="1825" max="1831" width="10.7109375" style="6" customWidth="1"/>
    <col min="1832" max="1832" width="3.7109375" style="6" customWidth="1"/>
    <col min="1833" max="1833" width="6.7109375" style="6" customWidth="1"/>
    <col min="1834" max="1834" width="2.28515625" style="6" customWidth="1"/>
    <col min="1835" max="2048" width="9.140625" style="6"/>
    <col min="2049" max="2049" width="2.85546875" style="6" customWidth="1"/>
    <col min="2050" max="2050" width="1.42578125" style="6" customWidth="1"/>
    <col min="2051" max="2051" width="20.5703125" style="6" customWidth="1"/>
    <col min="2052" max="2052" width="0.85546875" style="6" customWidth="1"/>
    <col min="2053" max="2053" width="13.85546875" style="6" customWidth="1"/>
    <col min="2054" max="2054" width="11.85546875" style="6" customWidth="1"/>
    <col min="2055" max="2055" width="10.28515625" style="6" customWidth="1"/>
    <col min="2056" max="2056" width="13.7109375" style="6" customWidth="1"/>
    <col min="2057" max="2057" width="1.42578125" style="6" customWidth="1"/>
    <col min="2058" max="2058" width="6.7109375" style="6" customWidth="1"/>
    <col min="2059" max="2059" width="1.42578125" style="6" customWidth="1"/>
    <col min="2060" max="2061" width="6.7109375" style="6" customWidth="1"/>
    <col min="2062" max="2062" width="2.140625" style="6" customWidth="1"/>
    <col min="2063" max="2063" width="6.7109375" style="6" customWidth="1"/>
    <col min="2064" max="2064" width="2.140625" style="6" customWidth="1"/>
    <col min="2065" max="2066" width="6.7109375" style="6" customWidth="1"/>
    <col min="2067" max="2067" width="2.140625" style="6" customWidth="1"/>
    <col min="2068" max="2068" width="6.7109375" style="6" customWidth="1"/>
    <col min="2069" max="2069" width="2.140625" style="6" customWidth="1"/>
    <col min="2070" max="2070" width="9.85546875" style="6" customWidth="1"/>
    <col min="2071" max="2071" width="2.85546875" style="6" customWidth="1"/>
    <col min="2072" max="2072" width="9.28515625" style="6" customWidth="1"/>
    <col min="2073" max="2073" width="10.7109375" style="6" customWidth="1"/>
    <col min="2074" max="2074" width="27.140625" style="6" customWidth="1"/>
    <col min="2075" max="2075" width="3.140625" style="6" customWidth="1"/>
    <col min="2076" max="2076" width="19.5703125" style="6" customWidth="1"/>
    <col min="2077" max="2077" width="3.140625" style="6" customWidth="1"/>
    <col min="2078" max="2078" width="19.85546875" style="6" customWidth="1"/>
    <col min="2079" max="2079" width="4" style="6" customWidth="1"/>
    <col min="2080" max="2080" width="19.85546875" style="6" customWidth="1"/>
    <col min="2081" max="2087" width="10.7109375" style="6" customWidth="1"/>
    <col min="2088" max="2088" width="3.7109375" style="6" customWidth="1"/>
    <col min="2089" max="2089" width="6.7109375" style="6" customWidth="1"/>
    <col min="2090" max="2090" width="2.28515625" style="6" customWidth="1"/>
    <col min="2091" max="2304" width="9.140625" style="6"/>
    <col min="2305" max="2305" width="2.85546875" style="6" customWidth="1"/>
    <col min="2306" max="2306" width="1.42578125" style="6" customWidth="1"/>
    <col min="2307" max="2307" width="20.5703125" style="6" customWidth="1"/>
    <col min="2308" max="2308" width="0.85546875" style="6" customWidth="1"/>
    <col min="2309" max="2309" width="13.85546875" style="6" customWidth="1"/>
    <col min="2310" max="2310" width="11.85546875" style="6" customWidth="1"/>
    <col min="2311" max="2311" width="10.28515625" style="6" customWidth="1"/>
    <col min="2312" max="2312" width="13.7109375" style="6" customWidth="1"/>
    <col min="2313" max="2313" width="1.42578125" style="6" customWidth="1"/>
    <col min="2314" max="2314" width="6.7109375" style="6" customWidth="1"/>
    <col min="2315" max="2315" width="1.42578125" style="6" customWidth="1"/>
    <col min="2316" max="2317" width="6.7109375" style="6" customWidth="1"/>
    <col min="2318" max="2318" width="2.140625" style="6" customWidth="1"/>
    <col min="2319" max="2319" width="6.7109375" style="6" customWidth="1"/>
    <col min="2320" max="2320" width="2.140625" style="6" customWidth="1"/>
    <col min="2321" max="2322" width="6.7109375" style="6" customWidth="1"/>
    <col min="2323" max="2323" width="2.140625" style="6" customWidth="1"/>
    <col min="2324" max="2324" width="6.7109375" style="6" customWidth="1"/>
    <col min="2325" max="2325" width="2.140625" style="6" customWidth="1"/>
    <col min="2326" max="2326" width="9.85546875" style="6" customWidth="1"/>
    <col min="2327" max="2327" width="2.85546875" style="6" customWidth="1"/>
    <col min="2328" max="2328" width="9.28515625" style="6" customWidth="1"/>
    <col min="2329" max="2329" width="10.7109375" style="6" customWidth="1"/>
    <col min="2330" max="2330" width="27.140625" style="6" customWidth="1"/>
    <col min="2331" max="2331" width="3.140625" style="6" customWidth="1"/>
    <col min="2332" max="2332" width="19.5703125" style="6" customWidth="1"/>
    <col min="2333" max="2333" width="3.140625" style="6" customWidth="1"/>
    <col min="2334" max="2334" width="19.85546875" style="6" customWidth="1"/>
    <col min="2335" max="2335" width="4" style="6" customWidth="1"/>
    <col min="2336" max="2336" width="19.85546875" style="6" customWidth="1"/>
    <col min="2337" max="2343" width="10.7109375" style="6" customWidth="1"/>
    <col min="2344" max="2344" width="3.7109375" style="6" customWidth="1"/>
    <col min="2345" max="2345" width="6.7109375" style="6" customWidth="1"/>
    <col min="2346" max="2346" width="2.28515625" style="6" customWidth="1"/>
    <col min="2347" max="2560" width="9.140625" style="6"/>
    <col min="2561" max="2561" width="2.85546875" style="6" customWidth="1"/>
    <col min="2562" max="2562" width="1.42578125" style="6" customWidth="1"/>
    <col min="2563" max="2563" width="20.5703125" style="6" customWidth="1"/>
    <col min="2564" max="2564" width="0.85546875" style="6" customWidth="1"/>
    <col min="2565" max="2565" width="13.85546875" style="6" customWidth="1"/>
    <col min="2566" max="2566" width="11.85546875" style="6" customWidth="1"/>
    <col min="2567" max="2567" width="10.28515625" style="6" customWidth="1"/>
    <col min="2568" max="2568" width="13.7109375" style="6" customWidth="1"/>
    <col min="2569" max="2569" width="1.42578125" style="6" customWidth="1"/>
    <col min="2570" max="2570" width="6.7109375" style="6" customWidth="1"/>
    <col min="2571" max="2571" width="1.42578125" style="6" customWidth="1"/>
    <col min="2572" max="2573" width="6.7109375" style="6" customWidth="1"/>
    <col min="2574" max="2574" width="2.140625" style="6" customWidth="1"/>
    <col min="2575" max="2575" width="6.7109375" style="6" customWidth="1"/>
    <col min="2576" max="2576" width="2.140625" style="6" customWidth="1"/>
    <col min="2577" max="2578" width="6.7109375" style="6" customWidth="1"/>
    <col min="2579" max="2579" width="2.140625" style="6" customWidth="1"/>
    <col min="2580" max="2580" width="6.7109375" style="6" customWidth="1"/>
    <col min="2581" max="2581" width="2.140625" style="6" customWidth="1"/>
    <col min="2582" max="2582" width="9.85546875" style="6" customWidth="1"/>
    <col min="2583" max="2583" width="2.85546875" style="6" customWidth="1"/>
    <col min="2584" max="2584" width="9.28515625" style="6" customWidth="1"/>
    <col min="2585" max="2585" width="10.7109375" style="6" customWidth="1"/>
    <col min="2586" max="2586" width="27.140625" style="6" customWidth="1"/>
    <col min="2587" max="2587" width="3.140625" style="6" customWidth="1"/>
    <col min="2588" max="2588" width="19.5703125" style="6" customWidth="1"/>
    <col min="2589" max="2589" width="3.140625" style="6" customWidth="1"/>
    <col min="2590" max="2590" width="19.85546875" style="6" customWidth="1"/>
    <col min="2591" max="2591" width="4" style="6" customWidth="1"/>
    <col min="2592" max="2592" width="19.85546875" style="6" customWidth="1"/>
    <col min="2593" max="2599" width="10.7109375" style="6" customWidth="1"/>
    <col min="2600" max="2600" width="3.7109375" style="6" customWidth="1"/>
    <col min="2601" max="2601" width="6.7109375" style="6" customWidth="1"/>
    <col min="2602" max="2602" width="2.28515625" style="6" customWidth="1"/>
    <col min="2603" max="2816" width="9.140625" style="6"/>
    <col min="2817" max="2817" width="2.85546875" style="6" customWidth="1"/>
    <col min="2818" max="2818" width="1.42578125" style="6" customWidth="1"/>
    <col min="2819" max="2819" width="20.5703125" style="6" customWidth="1"/>
    <col min="2820" max="2820" width="0.85546875" style="6" customWidth="1"/>
    <col min="2821" max="2821" width="13.85546875" style="6" customWidth="1"/>
    <col min="2822" max="2822" width="11.85546875" style="6" customWidth="1"/>
    <col min="2823" max="2823" width="10.28515625" style="6" customWidth="1"/>
    <col min="2824" max="2824" width="13.7109375" style="6" customWidth="1"/>
    <col min="2825" max="2825" width="1.42578125" style="6" customWidth="1"/>
    <col min="2826" max="2826" width="6.7109375" style="6" customWidth="1"/>
    <col min="2827" max="2827" width="1.42578125" style="6" customWidth="1"/>
    <col min="2828" max="2829" width="6.7109375" style="6" customWidth="1"/>
    <col min="2830" max="2830" width="2.140625" style="6" customWidth="1"/>
    <col min="2831" max="2831" width="6.7109375" style="6" customWidth="1"/>
    <col min="2832" max="2832" width="2.140625" style="6" customWidth="1"/>
    <col min="2833" max="2834" width="6.7109375" style="6" customWidth="1"/>
    <col min="2835" max="2835" width="2.140625" style="6" customWidth="1"/>
    <col min="2836" max="2836" width="6.7109375" style="6" customWidth="1"/>
    <col min="2837" max="2837" width="2.140625" style="6" customWidth="1"/>
    <col min="2838" max="2838" width="9.85546875" style="6" customWidth="1"/>
    <col min="2839" max="2839" width="2.85546875" style="6" customWidth="1"/>
    <col min="2840" max="2840" width="9.28515625" style="6" customWidth="1"/>
    <col min="2841" max="2841" width="10.7109375" style="6" customWidth="1"/>
    <col min="2842" max="2842" width="27.140625" style="6" customWidth="1"/>
    <col min="2843" max="2843" width="3.140625" style="6" customWidth="1"/>
    <col min="2844" max="2844" width="19.5703125" style="6" customWidth="1"/>
    <col min="2845" max="2845" width="3.140625" style="6" customWidth="1"/>
    <col min="2846" max="2846" width="19.85546875" style="6" customWidth="1"/>
    <col min="2847" max="2847" width="4" style="6" customWidth="1"/>
    <col min="2848" max="2848" width="19.85546875" style="6" customWidth="1"/>
    <col min="2849" max="2855" width="10.7109375" style="6" customWidth="1"/>
    <col min="2856" max="2856" width="3.7109375" style="6" customWidth="1"/>
    <col min="2857" max="2857" width="6.7109375" style="6" customWidth="1"/>
    <col min="2858" max="2858" width="2.28515625" style="6" customWidth="1"/>
    <col min="2859" max="3072" width="9.140625" style="6"/>
    <col min="3073" max="3073" width="2.85546875" style="6" customWidth="1"/>
    <col min="3074" max="3074" width="1.42578125" style="6" customWidth="1"/>
    <col min="3075" max="3075" width="20.5703125" style="6" customWidth="1"/>
    <col min="3076" max="3076" width="0.85546875" style="6" customWidth="1"/>
    <col min="3077" max="3077" width="13.85546875" style="6" customWidth="1"/>
    <col min="3078" max="3078" width="11.85546875" style="6" customWidth="1"/>
    <col min="3079" max="3079" width="10.28515625" style="6" customWidth="1"/>
    <col min="3080" max="3080" width="13.7109375" style="6" customWidth="1"/>
    <col min="3081" max="3081" width="1.42578125" style="6" customWidth="1"/>
    <col min="3082" max="3082" width="6.7109375" style="6" customWidth="1"/>
    <col min="3083" max="3083" width="1.42578125" style="6" customWidth="1"/>
    <col min="3084" max="3085" width="6.7109375" style="6" customWidth="1"/>
    <col min="3086" max="3086" width="2.140625" style="6" customWidth="1"/>
    <col min="3087" max="3087" width="6.7109375" style="6" customWidth="1"/>
    <col min="3088" max="3088" width="2.140625" style="6" customWidth="1"/>
    <col min="3089" max="3090" width="6.7109375" style="6" customWidth="1"/>
    <col min="3091" max="3091" width="2.140625" style="6" customWidth="1"/>
    <col min="3092" max="3092" width="6.7109375" style="6" customWidth="1"/>
    <col min="3093" max="3093" width="2.140625" style="6" customWidth="1"/>
    <col min="3094" max="3094" width="9.85546875" style="6" customWidth="1"/>
    <col min="3095" max="3095" width="2.85546875" style="6" customWidth="1"/>
    <col min="3096" max="3096" width="9.28515625" style="6" customWidth="1"/>
    <col min="3097" max="3097" width="10.7109375" style="6" customWidth="1"/>
    <col min="3098" max="3098" width="27.140625" style="6" customWidth="1"/>
    <col min="3099" max="3099" width="3.140625" style="6" customWidth="1"/>
    <col min="3100" max="3100" width="19.5703125" style="6" customWidth="1"/>
    <col min="3101" max="3101" width="3.140625" style="6" customWidth="1"/>
    <col min="3102" max="3102" width="19.85546875" style="6" customWidth="1"/>
    <col min="3103" max="3103" width="4" style="6" customWidth="1"/>
    <col min="3104" max="3104" width="19.85546875" style="6" customWidth="1"/>
    <col min="3105" max="3111" width="10.7109375" style="6" customWidth="1"/>
    <col min="3112" max="3112" width="3.7109375" style="6" customWidth="1"/>
    <col min="3113" max="3113" width="6.7109375" style="6" customWidth="1"/>
    <col min="3114" max="3114" width="2.28515625" style="6" customWidth="1"/>
    <col min="3115" max="3328" width="9.140625" style="6"/>
    <col min="3329" max="3329" width="2.85546875" style="6" customWidth="1"/>
    <col min="3330" max="3330" width="1.42578125" style="6" customWidth="1"/>
    <col min="3331" max="3331" width="20.5703125" style="6" customWidth="1"/>
    <col min="3332" max="3332" width="0.85546875" style="6" customWidth="1"/>
    <col min="3333" max="3333" width="13.85546875" style="6" customWidth="1"/>
    <col min="3334" max="3334" width="11.85546875" style="6" customWidth="1"/>
    <col min="3335" max="3335" width="10.28515625" style="6" customWidth="1"/>
    <col min="3336" max="3336" width="13.7109375" style="6" customWidth="1"/>
    <col min="3337" max="3337" width="1.42578125" style="6" customWidth="1"/>
    <col min="3338" max="3338" width="6.7109375" style="6" customWidth="1"/>
    <col min="3339" max="3339" width="1.42578125" style="6" customWidth="1"/>
    <col min="3340" max="3341" width="6.7109375" style="6" customWidth="1"/>
    <col min="3342" max="3342" width="2.140625" style="6" customWidth="1"/>
    <col min="3343" max="3343" width="6.7109375" style="6" customWidth="1"/>
    <col min="3344" max="3344" width="2.140625" style="6" customWidth="1"/>
    <col min="3345" max="3346" width="6.7109375" style="6" customWidth="1"/>
    <col min="3347" max="3347" width="2.140625" style="6" customWidth="1"/>
    <col min="3348" max="3348" width="6.7109375" style="6" customWidth="1"/>
    <col min="3349" max="3349" width="2.140625" style="6" customWidth="1"/>
    <col min="3350" max="3350" width="9.85546875" style="6" customWidth="1"/>
    <col min="3351" max="3351" width="2.85546875" style="6" customWidth="1"/>
    <col min="3352" max="3352" width="9.28515625" style="6" customWidth="1"/>
    <col min="3353" max="3353" width="10.7109375" style="6" customWidth="1"/>
    <col min="3354" max="3354" width="27.140625" style="6" customWidth="1"/>
    <col min="3355" max="3355" width="3.140625" style="6" customWidth="1"/>
    <col min="3356" max="3356" width="19.5703125" style="6" customWidth="1"/>
    <col min="3357" max="3357" width="3.140625" style="6" customWidth="1"/>
    <col min="3358" max="3358" width="19.85546875" style="6" customWidth="1"/>
    <col min="3359" max="3359" width="4" style="6" customWidth="1"/>
    <col min="3360" max="3360" width="19.85546875" style="6" customWidth="1"/>
    <col min="3361" max="3367" width="10.7109375" style="6" customWidth="1"/>
    <col min="3368" max="3368" width="3.7109375" style="6" customWidth="1"/>
    <col min="3369" max="3369" width="6.7109375" style="6" customWidth="1"/>
    <col min="3370" max="3370" width="2.28515625" style="6" customWidth="1"/>
    <col min="3371" max="3584" width="9.140625" style="6"/>
    <col min="3585" max="3585" width="2.85546875" style="6" customWidth="1"/>
    <col min="3586" max="3586" width="1.42578125" style="6" customWidth="1"/>
    <col min="3587" max="3587" width="20.5703125" style="6" customWidth="1"/>
    <col min="3588" max="3588" width="0.85546875" style="6" customWidth="1"/>
    <col min="3589" max="3589" width="13.85546875" style="6" customWidth="1"/>
    <col min="3590" max="3590" width="11.85546875" style="6" customWidth="1"/>
    <col min="3591" max="3591" width="10.28515625" style="6" customWidth="1"/>
    <col min="3592" max="3592" width="13.7109375" style="6" customWidth="1"/>
    <col min="3593" max="3593" width="1.42578125" style="6" customWidth="1"/>
    <col min="3594" max="3594" width="6.7109375" style="6" customWidth="1"/>
    <col min="3595" max="3595" width="1.42578125" style="6" customWidth="1"/>
    <col min="3596" max="3597" width="6.7109375" style="6" customWidth="1"/>
    <col min="3598" max="3598" width="2.140625" style="6" customWidth="1"/>
    <col min="3599" max="3599" width="6.7109375" style="6" customWidth="1"/>
    <col min="3600" max="3600" width="2.140625" style="6" customWidth="1"/>
    <col min="3601" max="3602" width="6.7109375" style="6" customWidth="1"/>
    <col min="3603" max="3603" width="2.140625" style="6" customWidth="1"/>
    <col min="3604" max="3604" width="6.7109375" style="6" customWidth="1"/>
    <col min="3605" max="3605" width="2.140625" style="6" customWidth="1"/>
    <col min="3606" max="3606" width="9.85546875" style="6" customWidth="1"/>
    <col min="3607" max="3607" width="2.85546875" style="6" customWidth="1"/>
    <col min="3608" max="3608" width="9.28515625" style="6" customWidth="1"/>
    <col min="3609" max="3609" width="10.7109375" style="6" customWidth="1"/>
    <col min="3610" max="3610" width="27.140625" style="6" customWidth="1"/>
    <col min="3611" max="3611" width="3.140625" style="6" customWidth="1"/>
    <col min="3612" max="3612" width="19.5703125" style="6" customWidth="1"/>
    <col min="3613" max="3613" width="3.140625" style="6" customWidth="1"/>
    <col min="3614" max="3614" width="19.85546875" style="6" customWidth="1"/>
    <col min="3615" max="3615" width="4" style="6" customWidth="1"/>
    <col min="3616" max="3616" width="19.85546875" style="6" customWidth="1"/>
    <col min="3617" max="3623" width="10.7109375" style="6" customWidth="1"/>
    <col min="3624" max="3624" width="3.7109375" style="6" customWidth="1"/>
    <col min="3625" max="3625" width="6.7109375" style="6" customWidth="1"/>
    <col min="3626" max="3626" width="2.28515625" style="6" customWidth="1"/>
    <col min="3627" max="3840" width="9.140625" style="6"/>
    <col min="3841" max="3841" width="2.85546875" style="6" customWidth="1"/>
    <col min="3842" max="3842" width="1.42578125" style="6" customWidth="1"/>
    <col min="3843" max="3843" width="20.5703125" style="6" customWidth="1"/>
    <col min="3844" max="3844" width="0.85546875" style="6" customWidth="1"/>
    <col min="3845" max="3845" width="13.85546875" style="6" customWidth="1"/>
    <col min="3846" max="3846" width="11.85546875" style="6" customWidth="1"/>
    <col min="3847" max="3847" width="10.28515625" style="6" customWidth="1"/>
    <col min="3848" max="3848" width="13.7109375" style="6" customWidth="1"/>
    <col min="3849" max="3849" width="1.42578125" style="6" customWidth="1"/>
    <col min="3850" max="3850" width="6.7109375" style="6" customWidth="1"/>
    <col min="3851" max="3851" width="1.42578125" style="6" customWidth="1"/>
    <col min="3852" max="3853" width="6.7109375" style="6" customWidth="1"/>
    <col min="3854" max="3854" width="2.140625" style="6" customWidth="1"/>
    <col min="3855" max="3855" width="6.7109375" style="6" customWidth="1"/>
    <col min="3856" max="3856" width="2.140625" style="6" customWidth="1"/>
    <col min="3857" max="3858" width="6.7109375" style="6" customWidth="1"/>
    <col min="3859" max="3859" width="2.140625" style="6" customWidth="1"/>
    <col min="3860" max="3860" width="6.7109375" style="6" customWidth="1"/>
    <col min="3861" max="3861" width="2.140625" style="6" customWidth="1"/>
    <col min="3862" max="3862" width="9.85546875" style="6" customWidth="1"/>
    <col min="3863" max="3863" width="2.85546875" style="6" customWidth="1"/>
    <col min="3864" max="3864" width="9.28515625" style="6" customWidth="1"/>
    <col min="3865" max="3865" width="10.7109375" style="6" customWidth="1"/>
    <col min="3866" max="3866" width="27.140625" style="6" customWidth="1"/>
    <col min="3867" max="3867" width="3.140625" style="6" customWidth="1"/>
    <col min="3868" max="3868" width="19.5703125" style="6" customWidth="1"/>
    <col min="3869" max="3869" width="3.140625" style="6" customWidth="1"/>
    <col min="3870" max="3870" width="19.85546875" style="6" customWidth="1"/>
    <col min="3871" max="3871" width="4" style="6" customWidth="1"/>
    <col min="3872" max="3872" width="19.85546875" style="6" customWidth="1"/>
    <col min="3873" max="3879" width="10.7109375" style="6" customWidth="1"/>
    <col min="3880" max="3880" width="3.7109375" style="6" customWidth="1"/>
    <col min="3881" max="3881" width="6.7109375" style="6" customWidth="1"/>
    <col min="3882" max="3882" width="2.28515625" style="6" customWidth="1"/>
    <col min="3883" max="4096" width="9.140625" style="6"/>
    <col min="4097" max="4097" width="2.85546875" style="6" customWidth="1"/>
    <col min="4098" max="4098" width="1.42578125" style="6" customWidth="1"/>
    <col min="4099" max="4099" width="20.5703125" style="6" customWidth="1"/>
    <col min="4100" max="4100" width="0.85546875" style="6" customWidth="1"/>
    <col min="4101" max="4101" width="13.85546875" style="6" customWidth="1"/>
    <col min="4102" max="4102" width="11.85546875" style="6" customWidth="1"/>
    <col min="4103" max="4103" width="10.28515625" style="6" customWidth="1"/>
    <col min="4104" max="4104" width="13.7109375" style="6" customWidth="1"/>
    <col min="4105" max="4105" width="1.42578125" style="6" customWidth="1"/>
    <col min="4106" max="4106" width="6.7109375" style="6" customWidth="1"/>
    <col min="4107" max="4107" width="1.42578125" style="6" customWidth="1"/>
    <col min="4108" max="4109" width="6.7109375" style="6" customWidth="1"/>
    <col min="4110" max="4110" width="2.140625" style="6" customWidth="1"/>
    <col min="4111" max="4111" width="6.7109375" style="6" customWidth="1"/>
    <col min="4112" max="4112" width="2.140625" style="6" customWidth="1"/>
    <col min="4113" max="4114" width="6.7109375" style="6" customWidth="1"/>
    <col min="4115" max="4115" width="2.140625" style="6" customWidth="1"/>
    <col min="4116" max="4116" width="6.7109375" style="6" customWidth="1"/>
    <col min="4117" max="4117" width="2.140625" style="6" customWidth="1"/>
    <col min="4118" max="4118" width="9.85546875" style="6" customWidth="1"/>
    <col min="4119" max="4119" width="2.85546875" style="6" customWidth="1"/>
    <col min="4120" max="4120" width="9.28515625" style="6" customWidth="1"/>
    <col min="4121" max="4121" width="10.7109375" style="6" customWidth="1"/>
    <col min="4122" max="4122" width="27.140625" style="6" customWidth="1"/>
    <col min="4123" max="4123" width="3.140625" style="6" customWidth="1"/>
    <col min="4124" max="4124" width="19.5703125" style="6" customWidth="1"/>
    <col min="4125" max="4125" width="3.140625" style="6" customWidth="1"/>
    <col min="4126" max="4126" width="19.85546875" style="6" customWidth="1"/>
    <col min="4127" max="4127" width="4" style="6" customWidth="1"/>
    <col min="4128" max="4128" width="19.85546875" style="6" customWidth="1"/>
    <col min="4129" max="4135" width="10.7109375" style="6" customWidth="1"/>
    <col min="4136" max="4136" width="3.7109375" style="6" customWidth="1"/>
    <col min="4137" max="4137" width="6.7109375" style="6" customWidth="1"/>
    <col min="4138" max="4138" width="2.28515625" style="6" customWidth="1"/>
    <col min="4139" max="4352" width="9.140625" style="6"/>
    <col min="4353" max="4353" width="2.85546875" style="6" customWidth="1"/>
    <col min="4354" max="4354" width="1.42578125" style="6" customWidth="1"/>
    <col min="4355" max="4355" width="20.5703125" style="6" customWidth="1"/>
    <col min="4356" max="4356" width="0.85546875" style="6" customWidth="1"/>
    <col min="4357" max="4357" width="13.85546875" style="6" customWidth="1"/>
    <col min="4358" max="4358" width="11.85546875" style="6" customWidth="1"/>
    <col min="4359" max="4359" width="10.28515625" style="6" customWidth="1"/>
    <col min="4360" max="4360" width="13.7109375" style="6" customWidth="1"/>
    <col min="4361" max="4361" width="1.42578125" style="6" customWidth="1"/>
    <col min="4362" max="4362" width="6.7109375" style="6" customWidth="1"/>
    <col min="4363" max="4363" width="1.42578125" style="6" customWidth="1"/>
    <col min="4364" max="4365" width="6.7109375" style="6" customWidth="1"/>
    <col min="4366" max="4366" width="2.140625" style="6" customWidth="1"/>
    <col min="4367" max="4367" width="6.7109375" style="6" customWidth="1"/>
    <col min="4368" max="4368" width="2.140625" style="6" customWidth="1"/>
    <col min="4369" max="4370" width="6.7109375" style="6" customWidth="1"/>
    <col min="4371" max="4371" width="2.140625" style="6" customWidth="1"/>
    <col min="4372" max="4372" width="6.7109375" style="6" customWidth="1"/>
    <col min="4373" max="4373" width="2.140625" style="6" customWidth="1"/>
    <col min="4374" max="4374" width="9.85546875" style="6" customWidth="1"/>
    <col min="4375" max="4375" width="2.85546875" style="6" customWidth="1"/>
    <col min="4376" max="4376" width="9.28515625" style="6" customWidth="1"/>
    <col min="4377" max="4377" width="10.7109375" style="6" customWidth="1"/>
    <col min="4378" max="4378" width="27.140625" style="6" customWidth="1"/>
    <col min="4379" max="4379" width="3.140625" style="6" customWidth="1"/>
    <col min="4380" max="4380" width="19.5703125" style="6" customWidth="1"/>
    <col min="4381" max="4381" width="3.140625" style="6" customWidth="1"/>
    <col min="4382" max="4382" width="19.85546875" style="6" customWidth="1"/>
    <col min="4383" max="4383" width="4" style="6" customWidth="1"/>
    <col min="4384" max="4384" width="19.85546875" style="6" customWidth="1"/>
    <col min="4385" max="4391" width="10.7109375" style="6" customWidth="1"/>
    <col min="4392" max="4392" width="3.7109375" style="6" customWidth="1"/>
    <col min="4393" max="4393" width="6.7109375" style="6" customWidth="1"/>
    <col min="4394" max="4394" width="2.28515625" style="6" customWidth="1"/>
    <col min="4395" max="4608" width="9.140625" style="6"/>
    <col min="4609" max="4609" width="2.85546875" style="6" customWidth="1"/>
    <col min="4610" max="4610" width="1.42578125" style="6" customWidth="1"/>
    <col min="4611" max="4611" width="20.5703125" style="6" customWidth="1"/>
    <col min="4612" max="4612" width="0.85546875" style="6" customWidth="1"/>
    <col min="4613" max="4613" width="13.85546875" style="6" customWidth="1"/>
    <col min="4614" max="4614" width="11.85546875" style="6" customWidth="1"/>
    <col min="4615" max="4615" width="10.28515625" style="6" customWidth="1"/>
    <col min="4616" max="4616" width="13.7109375" style="6" customWidth="1"/>
    <col min="4617" max="4617" width="1.42578125" style="6" customWidth="1"/>
    <col min="4618" max="4618" width="6.7109375" style="6" customWidth="1"/>
    <col min="4619" max="4619" width="1.42578125" style="6" customWidth="1"/>
    <col min="4620" max="4621" width="6.7109375" style="6" customWidth="1"/>
    <col min="4622" max="4622" width="2.140625" style="6" customWidth="1"/>
    <col min="4623" max="4623" width="6.7109375" style="6" customWidth="1"/>
    <col min="4624" max="4624" width="2.140625" style="6" customWidth="1"/>
    <col min="4625" max="4626" width="6.7109375" style="6" customWidth="1"/>
    <col min="4627" max="4627" width="2.140625" style="6" customWidth="1"/>
    <col min="4628" max="4628" width="6.7109375" style="6" customWidth="1"/>
    <col min="4629" max="4629" width="2.140625" style="6" customWidth="1"/>
    <col min="4630" max="4630" width="9.85546875" style="6" customWidth="1"/>
    <col min="4631" max="4631" width="2.85546875" style="6" customWidth="1"/>
    <col min="4632" max="4632" width="9.28515625" style="6" customWidth="1"/>
    <col min="4633" max="4633" width="10.7109375" style="6" customWidth="1"/>
    <col min="4634" max="4634" width="27.140625" style="6" customWidth="1"/>
    <col min="4635" max="4635" width="3.140625" style="6" customWidth="1"/>
    <col min="4636" max="4636" width="19.5703125" style="6" customWidth="1"/>
    <col min="4637" max="4637" width="3.140625" style="6" customWidth="1"/>
    <col min="4638" max="4638" width="19.85546875" style="6" customWidth="1"/>
    <col min="4639" max="4639" width="4" style="6" customWidth="1"/>
    <col min="4640" max="4640" width="19.85546875" style="6" customWidth="1"/>
    <col min="4641" max="4647" width="10.7109375" style="6" customWidth="1"/>
    <col min="4648" max="4648" width="3.7109375" style="6" customWidth="1"/>
    <col min="4649" max="4649" width="6.7109375" style="6" customWidth="1"/>
    <col min="4650" max="4650" width="2.28515625" style="6" customWidth="1"/>
    <col min="4651" max="4864" width="9.140625" style="6"/>
    <col min="4865" max="4865" width="2.85546875" style="6" customWidth="1"/>
    <col min="4866" max="4866" width="1.42578125" style="6" customWidth="1"/>
    <col min="4867" max="4867" width="20.5703125" style="6" customWidth="1"/>
    <col min="4868" max="4868" width="0.85546875" style="6" customWidth="1"/>
    <col min="4869" max="4869" width="13.85546875" style="6" customWidth="1"/>
    <col min="4870" max="4870" width="11.85546875" style="6" customWidth="1"/>
    <col min="4871" max="4871" width="10.28515625" style="6" customWidth="1"/>
    <col min="4872" max="4872" width="13.7109375" style="6" customWidth="1"/>
    <col min="4873" max="4873" width="1.42578125" style="6" customWidth="1"/>
    <col min="4874" max="4874" width="6.7109375" style="6" customWidth="1"/>
    <col min="4875" max="4875" width="1.42578125" style="6" customWidth="1"/>
    <col min="4876" max="4877" width="6.7109375" style="6" customWidth="1"/>
    <col min="4878" max="4878" width="2.140625" style="6" customWidth="1"/>
    <col min="4879" max="4879" width="6.7109375" style="6" customWidth="1"/>
    <col min="4880" max="4880" width="2.140625" style="6" customWidth="1"/>
    <col min="4881" max="4882" width="6.7109375" style="6" customWidth="1"/>
    <col min="4883" max="4883" width="2.140625" style="6" customWidth="1"/>
    <col min="4884" max="4884" width="6.7109375" style="6" customWidth="1"/>
    <col min="4885" max="4885" width="2.140625" style="6" customWidth="1"/>
    <col min="4886" max="4886" width="9.85546875" style="6" customWidth="1"/>
    <col min="4887" max="4887" width="2.85546875" style="6" customWidth="1"/>
    <col min="4888" max="4888" width="9.28515625" style="6" customWidth="1"/>
    <col min="4889" max="4889" width="10.7109375" style="6" customWidth="1"/>
    <col min="4890" max="4890" width="27.140625" style="6" customWidth="1"/>
    <col min="4891" max="4891" width="3.140625" style="6" customWidth="1"/>
    <col min="4892" max="4892" width="19.5703125" style="6" customWidth="1"/>
    <col min="4893" max="4893" width="3.140625" style="6" customWidth="1"/>
    <col min="4894" max="4894" width="19.85546875" style="6" customWidth="1"/>
    <col min="4895" max="4895" width="4" style="6" customWidth="1"/>
    <col min="4896" max="4896" width="19.85546875" style="6" customWidth="1"/>
    <col min="4897" max="4903" width="10.7109375" style="6" customWidth="1"/>
    <col min="4904" max="4904" width="3.7109375" style="6" customWidth="1"/>
    <col min="4905" max="4905" width="6.7109375" style="6" customWidth="1"/>
    <col min="4906" max="4906" width="2.28515625" style="6" customWidth="1"/>
    <col min="4907" max="5120" width="9.140625" style="6"/>
    <col min="5121" max="5121" width="2.85546875" style="6" customWidth="1"/>
    <col min="5122" max="5122" width="1.42578125" style="6" customWidth="1"/>
    <col min="5123" max="5123" width="20.5703125" style="6" customWidth="1"/>
    <col min="5124" max="5124" width="0.85546875" style="6" customWidth="1"/>
    <col min="5125" max="5125" width="13.85546875" style="6" customWidth="1"/>
    <col min="5126" max="5126" width="11.85546875" style="6" customWidth="1"/>
    <col min="5127" max="5127" width="10.28515625" style="6" customWidth="1"/>
    <col min="5128" max="5128" width="13.7109375" style="6" customWidth="1"/>
    <col min="5129" max="5129" width="1.42578125" style="6" customWidth="1"/>
    <col min="5130" max="5130" width="6.7109375" style="6" customWidth="1"/>
    <col min="5131" max="5131" width="1.42578125" style="6" customWidth="1"/>
    <col min="5132" max="5133" width="6.7109375" style="6" customWidth="1"/>
    <col min="5134" max="5134" width="2.140625" style="6" customWidth="1"/>
    <col min="5135" max="5135" width="6.7109375" style="6" customWidth="1"/>
    <col min="5136" max="5136" width="2.140625" style="6" customWidth="1"/>
    <col min="5137" max="5138" width="6.7109375" style="6" customWidth="1"/>
    <col min="5139" max="5139" width="2.140625" style="6" customWidth="1"/>
    <col min="5140" max="5140" width="6.7109375" style="6" customWidth="1"/>
    <col min="5141" max="5141" width="2.140625" style="6" customWidth="1"/>
    <col min="5142" max="5142" width="9.85546875" style="6" customWidth="1"/>
    <col min="5143" max="5143" width="2.85546875" style="6" customWidth="1"/>
    <col min="5144" max="5144" width="9.28515625" style="6" customWidth="1"/>
    <col min="5145" max="5145" width="10.7109375" style="6" customWidth="1"/>
    <col min="5146" max="5146" width="27.140625" style="6" customWidth="1"/>
    <col min="5147" max="5147" width="3.140625" style="6" customWidth="1"/>
    <col min="5148" max="5148" width="19.5703125" style="6" customWidth="1"/>
    <col min="5149" max="5149" width="3.140625" style="6" customWidth="1"/>
    <col min="5150" max="5150" width="19.85546875" style="6" customWidth="1"/>
    <col min="5151" max="5151" width="4" style="6" customWidth="1"/>
    <col min="5152" max="5152" width="19.85546875" style="6" customWidth="1"/>
    <col min="5153" max="5159" width="10.7109375" style="6" customWidth="1"/>
    <col min="5160" max="5160" width="3.7109375" style="6" customWidth="1"/>
    <col min="5161" max="5161" width="6.7109375" style="6" customWidth="1"/>
    <col min="5162" max="5162" width="2.28515625" style="6" customWidth="1"/>
    <col min="5163" max="5376" width="9.140625" style="6"/>
    <col min="5377" max="5377" width="2.85546875" style="6" customWidth="1"/>
    <col min="5378" max="5378" width="1.42578125" style="6" customWidth="1"/>
    <col min="5379" max="5379" width="20.5703125" style="6" customWidth="1"/>
    <col min="5380" max="5380" width="0.85546875" style="6" customWidth="1"/>
    <col min="5381" max="5381" width="13.85546875" style="6" customWidth="1"/>
    <col min="5382" max="5382" width="11.85546875" style="6" customWidth="1"/>
    <col min="5383" max="5383" width="10.28515625" style="6" customWidth="1"/>
    <col min="5384" max="5384" width="13.7109375" style="6" customWidth="1"/>
    <col min="5385" max="5385" width="1.42578125" style="6" customWidth="1"/>
    <col min="5386" max="5386" width="6.7109375" style="6" customWidth="1"/>
    <col min="5387" max="5387" width="1.42578125" style="6" customWidth="1"/>
    <col min="5388" max="5389" width="6.7109375" style="6" customWidth="1"/>
    <col min="5390" max="5390" width="2.140625" style="6" customWidth="1"/>
    <col min="5391" max="5391" width="6.7109375" style="6" customWidth="1"/>
    <col min="5392" max="5392" width="2.140625" style="6" customWidth="1"/>
    <col min="5393" max="5394" width="6.7109375" style="6" customWidth="1"/>
    <col min="5395" max="5395" width="2.140625" style="6" customWidth="1"/>
    <col min="5396" max="5396" width="6.7109375" style="6" customWidth="1"/>
    <col min="5397" max="5397" width="2.140625" style="6" customWidth="1"/>
    <col min="5398" max="5398" width="9.85546875" style="6" customWidth="1"/>
    <col min="5399" max="5399" width="2.85546875" style="6" customWidth="1"/>
    <col min="5400" max="5400" width="9.28515625" style="6" customWidth="1"/>
    <col min="5401" max="5401" width="10.7109375" style="6" customWidth="1"/>
    <col min="5402" max="5402" width="27.140625" style="6" customWidth="1"/>
    <col min="5403" max="5403" width="3.140625" style="6" customWidth="1"/>
    <col min="5404" max="5404" width="19.5703125" style="6" customWidth="1"/>
    <col min="5405" max="5405" width="3.140625" style="6" customWidth="1"/>
    <col min="5406" max="5406" width="19.85546875" style="6" customWidth="1"/>
    <col min="5407" max="5407" width="4" style="6" customWidth="1"/>
    <col min="5408" max="5408" width="19.85546875" style="6" customWidth="1"/>
    <col min="5409" max="5415" width="10.7109375" style="6" customWidth="1"/>
    <col min="5416" max="5416" width="3.7109375" style="6" customWidth="1"/>
    <col min="5417" max="5417" width="6.7109375" style="6" customWidth="1"/>
    <col min="5418" max="5418" width="2.28515625" style="6" customWidth="1"/>
    <col min="5419" max="5632" width="9.140625" style="6"/>
    <col min="5633" max="5633" width="2.85546875" style="6" customWidth="1"/>
    <col min="5634" max="5634" width="1.42578125" style="6" customWidth="1"/>
    <col min="5635" max="5635" width="20.5703125" style="6" customWidth="1"/>
    <col min="5636" max="5636" width="0.85546875" style="6" customWidth="1"/>
    <col min="5637" max="5637" width="13.85546875" style="6" customWidth="1"/>
    <col min="5638" max="5638" width="11.85546875" style="6" customWidth="1"/>
    <col min="5639" max="5639" width="10.28515625" style="6" customWidth="1"/>
    <col min="5640" max="5640" width="13.7109375" style="6" customWidth="1"/>
    <col min="5641" max="5641" width="1.42578125" style="6" customWidth="1"/>
    <col min="5642" max="5642" width="6.7109375" style="6" customWidth="1"/>
    <col min="5643" max="5643" width="1.42578125" style="6" customWidth="1"/>
    <col min="5644" max="5645" width="6.7109375" style="6" customWidth="1"/>
    <col min="5646" max="5646" width="2.140625" style="6" customWidth="1"/>
    <col min="5647" max="5647" width="6.7109375" style="6" customWidth="1"/>
    <col min="5648" max="5648" width="2.140625" style="6" customWidth="1"/>
    <col min="5649" max="5650" width="6.7109375" style="6" customWidth="1"/>
    <col min="5651" max="5651" width="2.140625" style="6" customWidth="1"/>
    <col min="5652" max="5652" width="6.7109375" style="6" customWidth="1"/>
    <col min="5653" max="5653" width="2.140625" style="6" customWidth="1"/>
    <col min="5654" max="5654" width="9.85546875" style="6" customWidth="1"/>
    <col min="5655" max="5655" width="2.85546875" style="6" customWidth="1"/>
    <col min="5656" max="5656" width="9.28515625" style="6" customWidth="1"/>
    <col min="5657" max="5657" width="10.7109375" style="6" customWidth="1"/>
    <col min="5658" max="5658" width="27.140625" style="6" customWidth="1"/>
    <col min="5659" max="5659" width="3.140625" style="6" customWidth="1"/>
    <col min="5660" max="5660" width="19.5703125" style="6" customWidth="1"/>
    <col min="5661" max="5661" width="3.140625" style="6" customWidth="1"/>
    <col min="5662" max="5662" width="19.85546875" style="6" customWidth="1"/>
    <col min="5663" max="5663" width="4" style="6" customWidth="1"/>
    <col min="5664" max="5664" width="19.85546875" style="6" customWidth="1"/>
    <col min="5665" max="5671" width="10.7109375" style="6" customWidth="1"/>
    <col min="5672" max="5672" width="3.7109375" style="6" customWidth="1"/>
    <col min="5673" max="5673" width="6.7109375" style="6" customWidth="1"/>
    <col min="5674" max="5674" width="2.28515625" style="6" customWidth="1"/>
    <col min="5675" max="5888" width="9.140625" style="6"/>
    <col min="5889" max="5889" width="2.85546875" style="6" customWidth="1"/>
    <col min="5890" max="5890" width="1.42578125" style="6" customWidth="1"/>
    <col min="5891" max="5891" width="20.5703125" style="6" customWidth="1"/>
    <col min="5892" max="5892" width="0.85546875" style="6" customWidth="1"/>
    <col min="5893" max="5893" width="13.85546875" style="6" customWidth="1"/>
    <col min="5894" max="5894" width="11.85546875" style="6" customWidth="1"/>
    <col min="5895" max="5895" width="10.28515625" style="6" customWidth="1"/>
    <col min="5896" max="5896" width="13.7109375" style="6" customWidth="1"/>
    <col min="5897" max="5897" width="1.42578125" style="6" customWidth="1"/>
    <col min="5898" max="5898" width="6.7109375" style="6" customWidth="1"/>
    <col min="5899" max="5899" width="1.42578125" style="6" customWidth="1"/>
    <col min="5900" max="5901" width="6.7109375" style="6" customWidth="1"/>
    <col min="5902" max="5902" width="2.140625" style="6" customWidth="1"/>
    <col min="5903" max="5903" width="6.7109375" style="6" customWidth="1"/>
    <col min="5904" max="5904" width="2.140625" style="6" customWidth="1"/>
    <col min="5905" max="5906" width="6.7109375" style="6" customWidth="1"/>
    <col min="5907" max="5907" width="2.140625" style="6" customWidth="1"/>
    <col min="5908" max="5908" width="6.7109375" style="6" customWidth="1"/>
    <col min="5909" max="5909" width="2.140625" style="6" customWidth="1"/>
    <col min="5910" max="5910" width="9.85546875" style="6" customWidth="1"/>
    <col min="5911" max="5911" width="2.85546875" style="6" customWidth="1"/>
    <col min="5912" max="5912" width="9.28515625" style="6" customWidth="1"/>
    <col min="5913" max="5913" width="10.7109375" style="6" customWidth="1"/>
    <col min="5914" max="5914" width="27.140625" style="6" customWidth="1"/>
    <col min="5915" max="5915" width="3.140625" style="6" customWidth="1"/>
    <col min="5916" max="5916" width="19.5703125" style="6" customWidth="1"/>
    <col min="5917" max="5917" width="3.140625" style="6" customWidth="1"/>
    <col min="5918" max="5918" width="19.85546875" style="6" customWidth="1"/>
    <col min="5919" max="5919" width="4" style="6" customWidth="1"/>
    <col min="5920" max="5920" width="19.85546875" style="6" customWidth="1"/>
    <col min="5921" max="5927" width="10.7109375" style="6" customWidth="1"/>
    <col min="5928" max="5928" width="3.7109375" style="6" customWidth="1"/>
    <col min="5929" max="5929" width="6.7109375" style="6" customWidth="1"/>
    <col min="5930" max="5930" width="2.28515625" style="6" customWidth="1"/>
    <col min="5931" max="6144" width="9.140625" style="6"/>
    <col min="6145" max="6145" width="2.85546875" style="6" customWidth="1"/>
    <col min="6146" max="6146" width="1.42578125" style="6" customWidth="1"/>
    <col min="6147" max="6147" width="20.5703125" style="6" customWidth="1"/>
    <col min="6148" max="6148" width="0.85546875" style="6" customWidth="1"/>
    <col min="6149" max="6149" width="13.85546875" style="6" customWidth="1"/>
    <col min="6150" max="6150" width="11.85546875" style="6" customWidth="1"/>
    <col min="6151" max="6151" width="10.28515625" style="6" customWidth="1"/>
    <col min="6152" max="6152" width="13.7109375" style="6" customWidth="1"/>
    <col min="6153" max="6153" width="1.42578125" style="6" customWidth="1"/>
    <col min="6154" max="6154" width="6.7109375" style="6" customWidth="1"/>
    <col min="6155" max="6155" width="1.42578125" style="6" customWidth="1"/>
    <col min="6156" max="6157" width="6.7109375" style="6" customWidth="1"/>
    <col min="6158" max="6158" width="2.140625" style="6" customWidth="1"/>
    <col min="6159" max="6159" width="6.7109375" style="6" customWidth="1"/>
    <col min="6160" max="6160" width="2.140625" style="6" customWidth="1"/>
    <col min="6161" max="6162" width="6.7109375" style="6" customWidth="1"/>
    <col min="6163" max="6163" width="2.140625" style="6" customWidth="1"/>
    <col min="6164" max="6164" width="6.7109375" style="6" customWidth="1"/>
    <col min="6165" max="6165" width="2.140625" style="6" customWidth="1"/>
    <col min="6166" max="6166" width="9.85546875" style="6" customWidth="1"/>
    <col min="6167" max="6167" width="2.85546875" style="6" customWidth="1"/>
    <col min="6168" max="6168" width="9.28515625" style="6" customWidth="1"/>
    <col min="6169" max="6169" width="10.7109375" style="6" customWidth="1"/>
    <col min="6170" max="6170" width="27.140625" style="6" customWidth="1"/>
    <col min="6171" max="6171" width="3.140625" style="6" customWidth="1"/>
    <col min="6172" max="6172" width="19.5703125" style="6" customWidth="1"/>
    <col min="6173" max="6173" width="3.140625" style="6" customWidth="1"/>
    <col min="6174" max="6174" width="19.85546875" style="6" customWidth="1"/>
    <col min="6175" max="6175" width="4" style="6" customWidth="1"/>
    <col min="6176" max="6176" width="19.85546875" style="6" customWidth="1"/>
    <col min="6177" max="6183" width="10.7109375" style="6" customWidth="1"/>
    <col min="6184" max="6184" width="3.7109375" style="6" customWidth="1"/>
    <col min="6185" max="6185" width="6.7109375" style="6" customWidth="1"/>
    <col min="6186" max="6186" width="2.28515625" style="6" customWidth="1"/>
    <col min="6187" max="6400" width="9.140625" style="6"/>
    <col min="6401" max="6401" width="2.85546875" style="6" customWidth="1"/>
    <col min="6402" max="6402" width="1.42578125" style="6" customWidth="1"/>
    <col min="6403" max="6403" width="20.5703125" style="6" customWidth="1"/>
    <col min="6404" max="6404" width="0.85546875" style="6" customWidth="1"/>
    <col min="6405" max="6405" width="13.85546875" style="6" customWidth="1"/>
    <col min="6406" max="6406" width="11.85546875" style="6" customWidth="1"/>
    <col min="6407" max="6407" width="10.28515625" style="6" customWidth="1"/>
    <col min="6408" max="6408" width="13.7109375" style="6" customWidth="1"/>
    <col min="6409" max="6409" width="1.42578125" style="6" customWidth="1"/>
    <col min="6410" max="6410" width="6.7109375" style="6" customWidth="1"/>
    <col min="6411" max="6411" width="1.42578125" style="6" customWidth="1"/>
    <col min="6412" max="6413" width="6.7109375" style="6" customWidth="1"/>
    <col min="6414" max="6414" width="2.140625" style="6" customWidth="1"/>
    <col min="6415" max="6415" width="6.7109375" style="6" customWidth="1"/>
    <col min="6416" max="6416" width="2.140625" style="6" customWidth="1"/>
    <col min="6417" max="6418" width="6.7109375" style="6" customWidth="1"/>
    <col min="6419" max="6419" width="2.140625" style="6" customWidth="1"/>
    <col min="6420" max="6420" width="6.7109375" style="6" customWidth="1"/>
    <col min="6421" max="6421" width="2.140625" style="6" customWidth="1"/>
    <col min="6422" max="6422" width="9.85546875" style="6" customWidth="1"/>
    <col min="6423" max="6423" width="2.85546875" style="6" customWidth="1"/>
    <col min="6424" max="6424" width="9.28515625" style="6" customWidth="1"/>
    <col min="6425" max="6425" width="10.7109375" style="6" customWidth="1"/>
    <col min="6426" max="6426" width="27.140625" style="6" customWidth="1"/>
    <col min="6427" max="6427" width="3.140625" style="6" customWidth="1"/>
    <col min="6428" max="6428" width="19.5703125" style="6" customWidth="1"/>
    <col min="6429" max="6429" width="3.140625" style="6" customWidth="1"/>
    <col min="6430" max="6430" width="19.85546875" style="6" customWidth="1"/>
    <col min="6431" max="6431" width="4" style="6" customWidth="1"/>
    <col min="6432" max="6432" width="19.85546875" style="6" customWidth="1"/>
    <col min="6433" max="6439" width="10.7109375" style="6" customWidth="1"/>
    <col min="6440" max="6440" width="3.7109375" style="6" customWidth="1"/>
    <col min="6441" max="6441" width="6.7109375" style="6" customWidth="1"/>
    <col min="6442" max="6442" width="2.28515625" style="6" customWidth="1"/>
    <col min="6443" max="6656" width="9.140625" style="6"/>
    <col min="6657" max="6657" width="2.85546875" style="6" customWidth="1"/>
    <col min="6658" max="6658" width="1.42578125" style="6" customWidth="1"/>
    <col min="6659" max="6659" width="20.5703125" style="6" customWidth="1"/>
    <col min="6660" max="6660" width="0.85546875" style="6" customWidth="1"/>
    <col min="6661" max="6661" width="13.85546875" style="6" customWidth="1"/>
    <col min="6662" max="6662" width="11.85546875" style="6" customWidth="1"/>
    <col min="6663" max="6663" width="10.28515625" style="6" customWidth="1"/>
    <col min="6664" max="6664" width="13.7109375" style="6" customWidth="1"/>
    <col min="6665" max="6665" width="1.42578125" style="6" customWidth="1"/>
    <col min="6666" max="6666" width="6.7109375" style="6" customWidth="1"/>
    <col min="6667" max="6667" width="1.42578125" style="6" customWidth="1"/>
    <col min="6668" max="6669" width="6.7109375" style="6" customWidth="1"/>
    <col min="6670" max="6670" width="2.140625" style="6" customWidth="1"/>
    <col min="6671" max="6671" width="6.7109375" style="6" customWidth="1"/>
    <col min="6672" max="6672" width="2.140625" style="6" customWidth="1"/>
    <col min="6673" max="6674" width="6.7109375" style="6" customWidth="1"/>
    <col min="6675" max="6675" width="2.140625" style="6" customWidth="1"/>
    <col min="6676" max="6676" width="6.7109375" style="6" customWidth="1"/>
    <col min="6677" max="6677" width="2.140625" style="6" customWidth="1"/>
    <col min="6678" max="6678" width="9.85546875" style="6" customWidth="1"/>
    <col min="6679" max="6679" width="2.85546875" style="6" customWidth="1"/>
    <col min="6680" max="6680" width="9.28515625" style="6" customWidth="1"/>
    <col min="6681" max="6681" width="10.7109375" style="6" customWidth="1"/>
    <col min="6682" max="6682" width="27.140625" style="6" customWidth="1"/>
    <col min="6683" max="6683" width="3.140625" style="6" customWidth="1"/>
    <col min="6684" max="6684" width="19.5703125" style="6" customWidth="1"/>
    <col min="6685" max="6685" width="3.140625" style="6" customWidth="1"/>
    <col min="6686" max="6686" width="19.85546875" style="6" customWidth="1"/>
    <col min="6687" max="6687" width="4" style="6" customWidth="1"/>
    <col min="6688" max="6688" width="19.85546875" style="6" customWidth="1"/>
    <col min="6689" max="6695" width="10.7109375" style="6" customWidth="1"/>
    <col min="6696" max="6696" width="3.7109375" style="6" customWidth="1"/>
    <col min="6697" max="6697" width="6.7109375" style="6" customWidth="1"/>
    <col min="6698" max="6698" width="2.28515625" style="6" customWidth="1"/>
    <col min="6699" max="6912" width="9.140625" style="6"/>
    <col min="6913" max="6913" width="2.85546875" style="6" customWidth="1"/>
    <col min="6914" max="6914" width="1.42578125" style="6" customWidth="1"/>
    <col min="6915" max="6915" width="20.5703125" style="6" customWidth="1"/>
    <col min="6916" max="6916" width="0.85546875" style="6" customWidth="1"/>
    <col min="6917" max="6917" width="13.85546875" style="6" customWidth="1"/>
    <col min="6918" max="6918" width="11.85546875" style="6" customWidth="1"/>
    <col min="6919" max="6919" width="10.28515625" style="6" customWidth="1"/>
    <col min="6920" max="6920" width="13.7109375" style="6" customWidth="1"/>
    <col min="6921" max="6921" width="1.42578125" style="6" customWidth="1"/>
    <col min="6922" max="6922" width="6.7109375" style="6" customWidth="1"/>
    <col min="6923" max="6923" width="1.42578125" style="6" customWidth="1"/>
    <col min="6924" max="6925" width="6.7109375" style="6" customWidth="1"/>
    <col min="6926" max="6926" width="2.140625" style="6" customWidth="1"/>
    <col min="6927" max="6927" width="6.7109375" style="6" customWidth="1"/>
    <col min="6928" max="6928" width="2.140625" style="6" customWidth="1"/>
    <col min="6929" max="6930" width="6.7109375" style="6" customWidth="1"/>
    <col min="6931" max="6931" width="2.140625" style="6" customWidth="1"/>
    <col min="6932" max="6932" width="6.7109375" style="6" customWidth="1"/>
    <col min="6933" max="6933" width="2.140625" style="6" customWidth="1"/>
    <col min="6934" max="6934" width="9.85546875" style="6" customWidth="1"/>
    <col min="6935" max="6935" width="2.85546875" style="6" customWidth="1"/>
    <col min="6936" max="6936" width="9.28515625" style="6" customWidth="1"/>
    <col min="6937" max="6937" width="10.7109375" style="6" customWidth="1"/>
    <col min="6938" max="6938" width="27.140625" style="6" customWidth="1"/>
    <col min="6939" max="6939" width="3.140625" style="6" customWidth="1"/>
    <col min="6940" max="6940" width="19.5703125" style="6" customWidth="1"/>
    <col min="6941" max="6941" width="3.140625" style="6" customWidth="1"/>
    <col min="6942" max="6942" width="19.85546875" style="6" customWidth="1"/>
    <col min="6943" max="6943" width="4" style="6" customWidth="1"/>
    <col min="6944" max="6944" width="19.85546875" style="6" customWidth="1"/>
    <col min="6945" max="6951" width="10.7109375" style="6" customWidth="1"/>
    <col min="6952" max="6952" width="3.7109375" style="6" customWidth="1"/>
    <col min="6953" max="6953" width="6.7109375" style="6" customWidth="1"/>
    <col min="6954" max="6954" width="2.28515625" style="6" customWidth="1"/>
    <col min="6955" max="7168" width="9.140625" style="6"/>
    <col min="7169" max="7169" width="2.85546875" style="6" customWidth="1"/>
    <col min="7170" max="7170" width="1.42578125" style="6" customWidth="1"/>
    <col min="7171" max="7171" width="20.5703125" style="6" customWidth="1"/>
    <col min="7172" max="7172" width="0.85546875" style="6" customWidth="1"/>
    <col min="7173" max="7173" width="13.85546875" style="6" customWidth="1"/>
    <col min="7174" max="7174" width="11.85546875" style="6" customWidth="1"/>
    <col min="7175" max="7175" width="10.28515625" style="6" customWidth="1"/>
    <col min="7176" max="7176" width="13.7109375" style="6" customWidth="1"/>
    <col min="7177" max="7177" width="1.42578125" style="6" customWidth="1"/>
    <col min="7178" max="7178" width="6.7109375" style="6" customWidth="1"/>
    <col min="7179" max="7179" width="1.42578125" style="6" customWidth="1"/>
    <col min="7180" max="7181" width="6.7109375" style="6" customWidth="1"/>
    <col min="7182" max="7182" width="2.140625" style="6" customWidth="1"/>
    <col min="7183" max="7183" width="6.7109375" style="6" customWidth="1"/>
    <col min="7184" max="7184" width="2.140625" style="6" customWidth="1"/>
    <col min="7185" max="7186" width="6.7109375" style="6" customWidth="1"/>
    <col min="7187" max="7187" width="2.140625" style="6" customWidth="1"/>
    <col min="7188" max="7188" width="6.7109375" style="6" customWidth="1"/>
    <col min="7189" max="7189" width="2.140625" style="6" customWidth="1"/>
    <col min="7190" max="7190" width="9.85546875" style="6" customWidth="1"/>
    <col min="7191" max="7191" width="2.85546875" style="6" customWidth="1"/>
    <col min="7192" max="7192" width="9.28515625" style="6" customWidth="1"/>
    <col min="7193" max="7193" width="10.7109375" style="6" customWidth="1"/>
    <col min="7194" max="7194" width="27.140625" style="6" customWidth="1"/>
    <col min="7195" max="7195" width="3.140625" style="6" customWidth="1"/>
    <col min="7196" max="7196" width="19.5703125" style="6" customWidth="1"/>
    <col min="7197" max="7197" width="3.140625" style="6" customWidth="1"/>
    <col min="7198" max="7198" width="19.85546875" style="6" customWidth="1"/>
    <col min="7199" max="7199" width="4" style="6" customWidth="1"/>
    <col min="7200" max="7200" width="19.85546875" style="6" customWidth="1"/>
    <col min="7201" max="7207" width="10.7109375" style="6" customWidth="1"/>
    <col min="7208" max="7208" width="3.7109375" style="6" customWidth="1"/>
    <col min="7209" max="7209" width="6.7109375" style="6" customWidth="1"/>
    <col min="7210" max="7210" width="2.28515625" style="6" customWidth="1"/>
    <col min="7211" max="7424" width="9.140625" style="6"/>
    <col min="7425" max="7425" width="2.85546875" style="6" customWidth="1"/>
    <col min="7426" max="7426" width="1.42578125" style="6" customWidth="1"/>
    <col min="7427" max="7427" width="20.5703125" style="6" customWidth="1"/>
    <col min="7428" max="7428" width="0.85546875" style="6" customWidth="1"/>
    <col min="7429" max="7429" width="13.85546875" style="6" customWidth="1"/>
    <col min="7430" max="7430" width="11.85546875" style="6" customWidth="1"/>
    <col min="7431" max="7431" width="10.28515625" style="6" customWidth="1"/>
    <col min="7432" max="7432" width="13.7109375" style="6" customWidth="1"/>
    <col min="7433" max="7433" width="1.42578125" style="6" customWidth="1"/>
    <col min="7434" max="7434" width="6.7109375" style="6" customWidth="1"/>
    <col min="7435" max="7435" width="1.42578125" style="6" customWidth="1"/>
    <col min="7436" max="7437" width="6.7109375" style="6" customWidth="1"/>
    <col min="7438" max="7438" width="2.140625" style="6" customWidth="1"/>
    <col min="7439" max="7439" width="6.7109375" style="6" customWidth="1"/>
    <col min="7440" max="7440" width="2.140625" style="6" customWidth="1"/>
    <col min="7441" max="7442" width="6.7109375" style="6" customWidth="1"/>
    <col min="7443" max="7443" width="2.140625" style="6" customWidth="1"/>
    <col min="7444" max="7444" width="6.7109375" style="6" customWidth="1"/>
    <col min="7445" max="7445" width="2.140625" style="6" customWidth="1"/>
    <col min="7446" max="7446" width="9.85546875" style="6" customWidth="1"/>
    <col min="7447" max="7447" width="2.85546875" style="6" customWidth="1"/>
    <col min="7448" max="7448" width="9.28515625" style="6" customWidth="1"/>
    <col min="7449" max="7449" width="10.7109375" style="6" customWidth="1"/>
    <col min="7450" max="7450" width="27.140625" style="6" customWidth="1"/>
    <col min="7451" max="7451" width="3.140625" style="6" customWidth="1"/>
    <col min="7452" max="7452" width="19.5703125" style="6" customWidth="1"/>
    <col min="7453" max="7453" width="3.140625" style="6" customWidth="1"/>
    <col min="7454" max="7454" width="19.85546875" style="6" customWidth="1"/>
    <col min="7455" max="7455" width="4" style="6" customWidth="1"/>
    <col min="7456" max="7456" width="19.85546875" style="6" customWidth="1"/>
    <col min="7457" max="7463" width="10.7109375" style="6" customWidth="1"/>
    <col min="7464" max="7464" width="3.7109375" style="6" customWidth="1"/>
    <col min="7465" max="7465" width="6.7109375" style="6" customWidth="1"/>
    <col min="7466" max="7466" width="2.28515625" style="6" customWidth="1"/>
    <col min="7467" max="7680" width="9.140625" style="6"/>
    <col min="7681" max="7681" width="2.85546875" style="6" customWidth="1"/>
    <col min="7682" max="7682" width="1.42578125" style="6" customWidth="1"/>
    <col min="7683" max="7683" width="20.5703125" style="6" customWidth="1"/>
    <col min="7684" max="7684" width="0.85546875" style="6" customWidth="1"/>
    <col min="7685" max="7685" width="13.85546875" style="6" customWidth="1"/>
    <col min="7686" max="7686" width="11.85546875" style="6" customWidth="1"/>
    <col min="7687" max="7687" width="10.28515625" style="6" customWidth="1"/>
    <col min="7688" max="7688" width="13.7109375" style="6" customWidth="1"/>
    <col min="7689" max="7689" width="1.42578125" style="6" customWidth="1"/>
    <col min="7690" max="7690" width="6.7109375" style="6" customWidth="1"/>
    <col min="7691" max="7691" width="1.42578125" style="6" customWidth="1"/>
    <col min="7692" max="7693" width="6.7109375" style="6" customWidth="1"/>
    <col min="7694" max="7694" width="2.140625" style="6" customWidth="1"/>
    <col min="7695" max="7695" width="6.7109375" style="6" customWidth="1"/>
    <col min="7696" max="7696" width="2.140625" style="6" customWidth="1"/>
    <col min="7697" max="7698" width="6.7109375" style="6" customWidth="1"/>
    <col min="7699" max="7699" width="2.140625" style="6" customWidth="1"/>
    <col min="7700" max="7700" width="6.7109375" style="6" customWidth="1"/>
    <col min="7701" max="7701" width="2.140625" style="6" customWidth="1"/>
    <col min="7702" max="7702" width="9.85546875" style="6" customWidth="1"/>
    <col min="7703" max="7703" width="2.85546875" style="6" customWidth="1"/>
    <col min="7704" max="7704" width="9.28515625" style="6" customWidth="1"/>
    <col min="7705" max="7705" width="10.7109375" style="6" customWidth="1"/>
    <col min="7706" max="7706" width="27.140625" style="6" customWidth="1"/>
    <col min="7707" max="7707" width="3.140625" style="6" customWidth="1"/>
    <col min="7708" max="7708" width="19.5703125" style="6" customWidth="1"/>
    <col min="7709" max="7709" width="3.140625" style="6" customWidth="1"/>
    <col min="7710" max="7710" width="19.85546875" style="6" customWidth="1"/>
    <col min="7711" max="7711" width="4" style="6" customWidth="1"/>
    <col min="7712" max="7712" width="19.85546875" style="6" customWidth="1"/>
    <col min="7713" max="7719" width="10.7109375" style="6" customWidth="1"/>
    <col min="7720" max="7720" width="3.7109375" style="6" customWidth="1"/>
    <col min="7721" max="7721" width="6.7109375" style="6" customWidth="1"/>
    <col min="7722" max="7722" width="2.28515625" style="6" customWidth="1"/>
    <col min="7723" max="7936" width="9.140625" style="6"/>
    <col min="7937" max="7937" width="2.85546875" style="6" customWidth="1"/>
    <col min="7938" max="7938" width="1.42578125" style="6" customWidth="1"/>
    <col min="7939" max="7939" width="20.5703125" style="6" customWidth="1"/>
    <col min="7940" max="7940" width="0.85546875" style="6" customWidth="1"/>
    <col min="7941" max="7941" width="13.85546875" style="6" customWidth="1"/>
    <col min="7942" max="7942" width="11.85546875" style="6" customWidth="1"/>
    <col min="7943" max="7943" width="10.28515625" style="6" customWidth="1"/>
    <col min="7944" max="7944" width="13.7109375" style="6" customWidth="1"/>
    <col min="7945" max="7945" width="1.42578125" style="6" customWidth="1"/>
    <col min="7946" max="7946" width="6.7109375" style="6" customWidth="1"/>
    <col min="7947" max="7947" width="1.42578125" style="6" customWidth="1"/>
    <col min="7948" max="7949" width="6.7109375" style="6" customWidth="1"/>
    <col min="7950" max="7950" width="2.140625" style="6" customWidth="1"/>
    <col min="7951" max="7951" width="6.7109375" style="6" customWidth="1"/>
    <col min="7952" max="7952" width="2.140625" style="6" customWidth="1"/>
    <col min="7953" max="7954" width="6.7109375" style="6" customWidth="1"/>
    <col min="7955" max="7955" width="2.140625" style="6" customWidth="1"/>
    <col min="7956" max="7956" width="6.7109375" style="6" customWidth="1"/>
    <col min="7957" max="7957" width="2.140625" style="6" customWidth="1"/>
    <col min="7958" max="7958" width="9.85546875" style="6" customWidth="1"/>
    <col min="7959" max="7959" width="2.85546875" style="6" customWidth="1"/>
    <col min="7960" max="7960" width="9.28515625" style="6" customWidth="1"/>
    <col min="7961" max="7961" width="10.7109375" style="6" customWidth="1"/>
    <col min="7962" max="7962" width="27.140625" style="6" customWidth="1"/>
    <col min="7963" max="7963" width="3.140625" style="6" customWidth="1"/>
    <col min="7964" max="7964" width="19.5703125" style="6" customWidth="1"/>
    <col min="7965" max="7965" width="3.140625" style="6" customWidth="1"/>
    <col min="7966" max="7966" width="19.85546875" style="6" customWidth="1"/>
    <col min="7967" max="7967" width="4" style="6" customWidth="1"/>
    <col min="7968" max="7968" width="19.85546875" style="6" customWidth="1"/>
    <col min="7969" max="7975" width="10.7109375" style="6" customWidth="1"/>
    <col min="7976" max="7976" width="3.7109375" style="6" customWidth="1"/>
    <col min="7977" max="7977" width="6.7109375" style="6" customWidth="1"/>
    <col min="7978" max="7978" width="2.28515625" style="6" customWidth="1"/>
    <col min="7979" max="8192" width="9.140625" style="6"/>
    <col min="8193" max="8193" width="2.85546875" style="6" customWidth="1"/>
    <col min="8194" max="8194" width="1.42578125" style="6" customWidth="1"/>
    <col min="8195" max="8195" width="20.5703125" style="6" customWidth="1"/>
    <col min="8196" max="8196" width="0.85546875" style="6" customWidth="1"/>
    <col min="8197" max="8197" width="13.85546875" style="6" customWidth="1"/>
    <col min="8198" max="8198" width="11.85546875" style="6" customWidth="1"/>
    <col min="8199" max="8199" width="10.28515625" style="6" customWidth="1"/>
    <col min="8200" max="8200" width="13.7109375" style="6" customWidth="1"/>
    <col min="8201" max="8201" width="1.42578125" style="6" customWidth="1"/>
    <col min="8202" max="8202" width="6.7109375" style="6" customWidth="1"/>
    <col min="8203" max="8203" width="1.42578125" style="6" customWidth="1"/>
    <col min="8204" max="8205" width="6.7109375" style="6" customWidth="1"/>
    <col min="8206" max="8206" width="2.140625" style="6" customWidth="1"/>
    <col min="8207" max="8207" width="6.7109375" style="6" customWidth="1"/>
    <col min="8208" max="8208" width="2.140625" style="6" customWidth="1"/>
    <col min="8209" max="8210" width="6.7109375" style="6" customWidth="1"/>
    <col min="8211" max="8211" width="2.140625" style="6" customWidth="1"/>
    <col min="8212" max="8212" width="6.7109375" style="6" customWidth="1"/>
    <col min="8213" max="8213" width="2.140625" style="6" customWidth="1"/>
    <col min="8214" max="8214" width="9.85546875" style="6" customWidth="1"/>
    <col min="8215" max="8215" width="2.85546875" style="6" customWidth="1"/>
    <col min="8216" max="8216" width="9.28515625" style="6" customWidth="1"/>
    <col min="8217" max="8217" width="10.7109375" style="6" customWidth="1"/>
    <col min="8218" max="8218" width="27.140625" style="6" customWidth="1"/>
    <col min="8219" max="8219" width="3.140625" style="6" customWidth="1"/>
    <col min="8220" max="8220" width="19.5703125" style="6" customWidth="1"/>
    <col min="8221" max="8221" width="3.140625" style="6" customWidth="1"/>
    <col min="8222" max="8222" width="19.85546875" style="6" customWidth="1"/>
    <col min="8223" max="8223" width="4" style="6" customWidth="1"/>
    <col min="8224" max="8224" width="19.85546875" style="6" customWidth="1"/>
    <col min="8225" max="8231" width="10.7109375" style="6" customWidth="1"/>
    <col min="8232" max="8232" width="3.7109375" style="6" customWidth="1"/>
    <col min="8233" max="8233" width="6.7109375" style="6" customWidth="1"/>
    <col min="8234" max="8234" width="2.28515625" style="6" customWidth="1"/>
    <col min="8235" max="8448" width="9.140625" style="6"/>
    <col min="8449" max="8449" width="2.85546875" style="6" customWidth="1"/>
    <col min="8450" max="8450" width="1.42578125" style="6" customWidth="1"/>
    <col min="8451" max="8451" width="20.5703125" style="6" customWidth="1"/>
    <col min="8452" max="8452" width="0.85546875" style="6" customWidth="1"/>
    <col min="8453" max="8453" width="13.85546875" style="6" customWidth="1"/>
    <col min="8454" max="8454" width="11.85546875" style="6" customWidth="1"/>
    <col min="8455" max="8455" width="10.28515625" style="6" customWidth="1"/>
    <col min="8456" max="8456" width="13.7109375" style="6" customWidth="1"/>
    <col min="8457" max="8457" width="1.42578125" style="6" customWidth="1"/>
    <col min="8458" max="8458" width="6.7109375" style="6" customWidth="1"/>
    <col min="8459" max="8459" width="1.42578125" style="6" customWidth="1"/>
    <col min="8460" max="8461" width="6.7109375" style="6" customWidth="1"/>
    <col min="8462" max="8462" width="2.140625" style="6" customWidth="1"/>
    <col min="8463" max="8463" width="6.7109375" style="6" customWidth="1"/>
    <col min="8464" max="8464" width="2.140625" style="6" customWidth="1"/>
    <col min="8465" max="8466" width="6.7109375" style="6" customWidth="1"/>
    <col min="8467" max="8467" width="2.140625" style="6" customWidth="1"/>
    <col min="8468" max="8468" width="6.7109375" style="6" customWidth="1"/>
    <col min="8469" max="8469" width="2.140625" style="6" customWidth="1"/>
    <col min="8470" max="8470" width="9.85546875" style="6" customWidth="1"/>
    <col min="8471" max="8471" width="2.85546875" style="6" customWidth="1"/>
    <col min="8472" max="8472" width="9.28515625" style="6" customWidth="1"/>
    <col min="8473" max="8473" width="10.7109375" style="6" customWidth="1"/>
    <col min="8474" max="8474" width="27.140625" style="6" customWidth="1"/>
    <col min="8475" max="8475" width="3.140625" style="6" customWidth="1"/>
    <col min="8476" max="8476" width="19.5703125" style="6" customWidth="1"/>
    <col min="8477" max="8477" width="3.140625" style="6" customWidth="1"/>
    <col min="8478" max="8478" width="19.85546875" style="6" customWidth="1"/>
    <col min="8479" max="8479" width="4" style="6" customWidth="1"/>
    <col min="8480" max="8480" width="19.85546875" style="6" customWidth="1"/>
    <col min="8481" max="8487" width="10.7109375" style="6" customWidth="1"/>
    <col min="8488" max="8488" width="3.7109375" style="6" customWidth="1"/>
    <col min="8489" max="8489" width="6.7109375" style="6" customWidth="1"/>
    <col min="8490" max="8490" width="2.28515625" style="6" customWidth="1"/>
    <col min="8491" max="8704" width="9.140625" style="6"/>
    <col min="8705" max="8705" width="2.85546875" style="6" customWidth="1"/>
    <col min="8706" max="8706" width="1.42578125" style="6" customWidth="1"/>
    <col min="8707" max="8707" width="20.5703125" style="6" customWidth="1"/>
    <col min="8708" max="8708" width="0.85546875" style="6" customWidth="1"/>
    <col min="8709" max="8709" width="13.85546875" style="6" customWidth="1"/>
    <col min="8710" max="8710" width="11.85546875" style="6" customWidth="1"/>
    <col min="8711" max="8711" width="10.28515625" style="6" customWidth="1"/>
    <col min="8712" max="8712" width="13.7109375" style="6" customWidth="1"/>
    <col min="8713" max="8713" width="1.42578125" style="6" customWidth="1"/>
    <col min="8714" max="8714" width="6.7109375" style="6" customWidth="1"/>
    <col min="8715" max="8715" width="1.42578125" style="6" customWidth="1"/>
    <col min="8716" max="8717" width="6.7109375" style="6" customWidth="1"/>
    <col min="8718" max="8718" width="2.140625" style="6" customWidth="1"/>
    <col min="8719" max="8719" width="6.7109375" style="6" customWidth="1"/>
    <col min="8720" max="8720" width="2.140625" style="6" customWidth="1"/>
    <col min="8721" max="8722" width="6.7109375" style="6" customWidth="1"/>
    <col min="8723" max="8723" width="2.140625" style="6" customWidth="1"/>
    <col min="8724" max="8724" width="6.7109375" style="6" customWidth="1"/>
    <col min="8725" max="8725" width="2.140625" style="6" customWidth="1"/>
    <col min="8726" max="8726" width="9.85546875" style="6" customWidth="1"/>
    <col min="8727" max="8727" width="2.85546875" style="6" customWidth="1"/>
    <col min="8728" max="8728" width="9.28515625" style="6" customWidth="1"/>
    <col min="8729" max="8729" width="10.7109375" style="6" customWidth="1"/>
    <col min="8730" max="8730" width="27.140625" style="6" customWidth="1"/>
    <col min="8731" max="8731" width="3.140625" style="6" customWidth="1"/>
    <col min="8732" max="8732" width="19.5703125" style="6" customWidth="1"/>
    <col min="8733" max="8733" width="3.140625" style="6" customWidth="1"/>
    <col min="8734" max="8734" width="19.85546875" style="6" customWidth="1"/>
    <col min="8735" max="8735" width="4" style="6" customWidth="1"/>
    <col min="8736" max="8736" width="19.85546875" style="6" customWidth="1"/>
    <col min="8737" max="8743" width="10.7109375" style="6" customWidth="1"/>
    <col min="8744" max="8744" width="3.7109375" style="6" customWidth="1"/>
    <col min="8745" max="8745" width="6.7109375" style="6" customWidth="1"/>
    <col min="8746" max="8746" width="2.28515625" style="6" customWidth="1"/>
    <col min="8747" max="8960" width="9.140625" style="6"/>
    <col min="8961" max="8961" width="2.85546875" style="6" customWidth="1"/>
    <col min="8962" max="8962" width="1.42578125" style="6" customWidth="1"/>
    <col min="8963" max="8963" width="20.5703125" style="6" customWidth="1"/>
    <col min="8964" max="8964" width="0.85546875" style="6" customWidth="1"/>
    <col min="8965" max="8965" width="13.85546875" style="6" customWidth="1"/>
    <col min="8966" max="8966" width="11.85546875" style="6" customWidth="1"/>
    <col min="8967" max="8967" width="10.28515625" style="6" customWidth="1"/>
    <col min="8968" max="8968" width="13.7109375" style="6" customWidth="1"/>
    <col min="8969" max="8969" width="1.42578125" style="6" customWidth="1"/>
    <col min="8970" max="8970" width="6.7109375" style="6" customWidth="1"/>
    <col min="8971" max="8971" width="1.42578125" style="6" customWidth="1"/>
    <col min="8972" max="8973" width="6.7109375" style="6" customWidth="1"/>
    <col min="8974" max="8974" width="2.140625" style="6" customWidth="1"/>
    <col min="8975" max="8975" width="6.7109375" style="6" customWidth="1"/>
    <col min="8976" max="8976" width="2.140625" style="6" customWidth="1"/>
    <col min="8977" max="8978" width="6.7109375" style="6" customWidth="1"/>
    <col min="8979" max="8979" width="2.140625" style="6" customWidth="1"/>
    <col min="8980" max="8980" width="6.7109375" style="6" customWidth="1"/>
    <col min="8981" max="8981" width="2.140625" style="6" customWidth="1"/>
    <col min="8982" max="8982" width="9.85546875" style="6" customWidth="1"/>
    <col min="8983" max="8983" width="2.85546875" style="6" customWidth="1"/>
    <col min="8984" max="8984" width="9.28515625" style="6" customWidth="1"/>
    <col min="8985" max="8985" width="10.7109375" style="6" customWidth="1"/>
    <col min="8986" max="8986" width="27.140625" style="6" customWidth="1"/>
    <col min="8987" max="8987" width="3.140625" style="6" customWidth="1"/>
    <col min="8988" max="8988" width="19.5703125" style="6" customWidth="1"/>
    <col min="8989" max="8989" width="3.140625" style="6" customWidth="1"/>
    <col min="8990" max="8990" width="19.85546875" style="6" customWidth="1"/>
    <col min="8991" max="8991" width="4" style="6" customWidth="1"/>
    <col min="8992" max="8992" width="19.85546875" style="6" customWidth="1"/>
    <col min="8993" max="8999" width="10.7109375" style="6" customWidth="1"/>
    <col min="9000" max="9000" width="3.7109375" style="6" customWidth="1"/>
    <col min="9001" max="9001" width="6.7109375" style="6" customWidth="1"/>
    <col min="9002" max="9002" width="2.28515625" style="6" customWidth="1"/>
    <col min="9003" max="9216" width="9.140625" style="6"/>
    <col min="9217" max="9217" width="2.85546875" style="6" customWidth="1"/>
    <col min="9218" max="9218" width="1.42578125" style="6" customWidth="1"/>
    <col min="9219" max="9219" width="20.5703125" style="6" customWidth="1"/>
    <col min="9220" max="9220" width="0.85546875" style="6" customWidth="1"/>
    <col min="9221" max="9221" width="13.85546875" style="6" customWidth="1"/>
    <col min="9222" max="9222" width="11.85546875" style="6" customWidth="1"/>
    <col min="9223" max="9223" width="10.28515625" style="6" customWidth="1"/>
    <col min="9224" max="9224" width="13.7109375" style="6" customWidth="1"/>
    <col min="9225" max="9225" width="1.42578125" style="6" customWidth="1"/>
    <col min="9226" max="9226" width="6.7109375" style="6" customWidth="1"/>
    <col min="9227" max="9227" width="1.42578125" style="6" customWidth="1"/>
    <col min="9228" max="9229" width="6.7109375" style="6" customWidth="1"/>
    <col min="9230" max="9230" width="2.140625" style="6" customWidth="1"/>
    <col min="9231" max="9231" width="6.7109375" style="6" customWidth="1"/>
    <col min="9232" max="9232" width="2.140625" style="6" customWidth="1"/>
    <col min="9233" max="9234" width="6.7109375" style="6" customWidth="1"/>
    <col min="9235" max="9235" width="2.140625" style="6" customWidth="1"/>
    <col min="9236" max="9236" width="6.7109375" style="6" customWidth="1"/>
    <col min="9237" max="9237" width="2.140625" style="6" customWidth="1"/>
    <col min="9238" max="9238" width="9.85546875" style="6" customWidth="1"/>
    <col min="9239" max="9239" width="2.85546875" style="6" customWidth="1"/>
    <col min="9240" max="9240" width="9.28515625" style="6" customWidth="1"/>
    <col min="9241" max="9241" width="10.7109375" style="6" customWidth="1"/>
    <col min="9242" max="9242" width="27.140625" style="6" customWidth="1"/>
    <col min="9243" max="9243" width="3.140625" style="6" customWidth="1"/>
    <col min="9244" max="9244" width="19.5703125" style="6" customWidth="1"/>
    <col min="9245" max="9245" width="3.140625" style="6" customWidth="1"/>
    <col min="9246" max="9246" width="19.85546875" style="6" customWidth="1"/>
    <col min="9247" max="9247" width="4" style="6" customWidth="1"/>
    <col min="9248" max="9248" width="19.85546875" style="6" customWidth="1"/>
    <col min="9249" max="9255" width="10.7109375" style="6" customWidth="1"/>
    <col min="9256" max="9256" width="3.7109375" style="6" customWidth="1"/>
    <col min="9257" max="9257" width="6.7109375" style="6" customWidth="1"/>
    <col min="9258" max="9258" width="2.28515625" style="6" customWidth="1"/>
    <col min="9259" max="9472" width="9.140625" style="6"/>
    <col min="9473" max="9473" width="2.85546875" style="6" customWidth="1"/>
    <col min="9474" max="9474" width="1.42578125" style="6" customWidth="1"/>
    <col min="9475" max="9475" width="20.5703125" style="6" customWidth="1"/>
    <col min="9476" max="9476" width="0.85546875" style="6" customWidth="1"/>
    <col min="9477" max="9477" width="13.85546875" style="6" customWidth="1"/>
    <col min="9478" max="9478" width="11.85546875" style="6" customWidth="1"/>
    <col min="9479" max="9479" width="10.28515625" style="6" customWidth="1"/>
    <col min="9480" max="9480" width="13.7109375" style="6" customWidth="1"/>
    <col min="9481" max="9481" width="1.42578125" style="6" customWidth="1"/>
    <col min="9482" max="9482" width="6.7109375" style="6" customWidth="1"/>
    <col min="9483" max="9483" width="1.42578125" style="6" customWidth="1"/>
    <col min="9484" max="9485" width="6.7109375" style="6" customWidth="1"/>
    <col min="9486" max="9486" width="2.140625" style="6" customWidth="1"/>
    <col min="9487" max="9487" width="6.7109375" style="6" customWidth="1"/>
    <col min="9488" max="9488" width="2.140625" style="6" customWidth="1"/>
    <col min="9489" max="9490" width="6.7109375" style="6" customWidth="1"/>
    <col min="9491" max="9491" width="2.140625" style="6" customWidth="1"/>
    <col min="9492" max="9492" width="6.7109375" style="6" customWidth="1"/>
    <col min="9493" max="9493" width="2.140625" style="6" customWidth="1"/>
    <col min="9494" max="9494" width="9.85546875" style="6" customWidth="1"/>
    <col min="9495" max="9495" width="2.85546875" style="6" customWidth="1"/>
    <col min="9496" max="9496" width="9.28515625" style="6" customWidth="1"/>
    <col min="9497" max="9497" width="10.7109375" style="6" customWidth="1"/>
    <col min="9498" max="9498" width="27.140625" style="6" customWidth="1"/>
    <col min="9499" max="9499" width="3.140625" style="6" customWidth="1"/>
    <col min="9500" max="9500" width="19.5703125" style="6" customWidth="1"/>
    <col min="9501" max="9501" width="3.140625" style="6" customWidth="1"/>
    <col min="9502" max="9502" width="19.85546875" style="6" customWidth="1"/>
    <col min="9503" max="9503" width="4" style="6" customWidth="1"/>
    <col min="9504" max="9504" width="19.85546875" style="6" customWidth="1"/>
    <col min="9505" max="9511" width="10.7109375" style="6" customWidth="1"/>
    <col min="9512" max="9512" width="3.7109375" style="6" customWidth="1"/>
    <col min="9513" max="9513" width="6.7109375" style="6" customWidth="1"/>
    <col min="9514" max="9514" width="2.28515625" style="6" customWidth="1"/>
    <col min="9515" max="9728" width="9.140625" style="6"/>
    <col min="9729" max="9729" width="2.85546875" style="6" customWidth="1"/>
    <col min="9730" max="9730" width="1.42578125" style="6" customWidth="1"/>
    <col min="9731" max="9731" width="20.5703125" style="6" customWidth="1"/>
    <col min="9732" max="9732" width="0.85546875" style="6" customWidth="1"/>
    <col min="9733" max="9733" width="13.85546875" style="6" customWidth="1"/>
    <col min="9734" max="9734" width="11.85546875" style="6" customWidth="1"/>
    <col min="9735" max="9735" width="10.28515625" style="6" customWidth="1"/>
    <col min="9736" max="9736" width="13.7109375" style="6" customWidth="1"/>
    <col min="9737" max="9737" width="1.42578125" style="6" customWidth="1"/>
    <col min="9738" max="9738" width="6.7109375" style="6" customWidth="1"/>
    <col min="9739" max="9739" width="1.42578125" style="6" customWidth="1"/>
    <col min="9740" max="9741" width="6.7109375" style="6" customWidth="1"/>
    <col min="9742" max="9742" width="2.140625" style="6" customWidth="1"/>
    <col min="9743" max="9743" width="6.7109375" style="6" customWidth="1"/>
    <col min="9744" max="9744" width="2.140625" style="6" customWidth="1"/>
    <col min="9745" max="9746" width="6.7109375" style="6" customWidth="1"/>
    <col min="9747" max="9747" width="2.140625" style="6" customWidth="1"/>
    <col min="9748" max="9748" width="6.7109375" style="6" customWidth="1"/>
    <col min="9749" max="9749" width="2.140625" style="6" customWidth="1"/>
    <col min="9750" max="9750" width="9.85546875" style="6" customWidth="1"/>
    <col min="9751" max="9751" width="2.85546875" style="6" customWidth="1"/>
    <col min="9752" max="9752" width="9.28515625" style="6" customWidth="1"/>
    <col min="9753" max="9753" width="10.7109375" style="6" customWidth="1"/>
    <col min="9754" max="9754" width="27.140625" style="6" customWidth="1"/>
    <col min="9755" max="9755" width="3.140625" style="6" customWidth="1"/>
    <col min="9756" max="9756" width="19.5703125" style="6" customWidth="1"/>
    <col min="9757" max="9757" width="3.140625" style="6" customWidth="1"/>
    <col min="9758" max="9758" width="19.85546875" style="6" customWidth="1"/>
    <col min="9759" max="9759" width="4" style="6" customWidth="1"/>
    <col min="9760" max="9760" width="19.85546875" style="6" customWidth="1"/>
    <col min="9761" max="9767" width="10.7109375" style="6" customWidth="1"/>
    <col min="9768" max="9768" width="3.7109375" style="6" customWidth="1"/>
    <col min="9769" max="9769" width="6.7109375" style="6" customWidth="1"/>
    <col min="9770" max="9770" width="2.28515625" style="6" customWidth="1"/>
    <col min="9771" max="9984" width="9.140625" style="6"/>
    <col min="9985" max="9985" width="2.85546875" style="6" customWidth="1"/>
    <col min="9986" max="9986" width="1.42578125" style="6" customWidth="1"/>
    <col min="9987" max="9987" width="20.5703125" style="6" customWidth="1"/>
    <col min="9988" max="9988" width="0.85546875" style="6" customWidth="1"/>
    <col min="9989" max="9989" width="13.85546875" style="6" customWidth="1"/>
    <col min="9990" max="9990" width="11.85546875" style="6" customWidth="1"/>
    <col min="9991" max="9991" width="10.28515625" style="6" customWidth="1"/>
    <col min="9992" max="9992" width="13.7109375" style="6" customWidth="1"/>
    <col min="9993" max="9993" width="1.42578125" style="6" customWidth="1"/>
    <col min="9994" max="9994" width="6.7109375" style="6" customWidth="1"/>
    <col min="9995" max="9995" width="1.42578125" style="6" customWidth="1"/>
    <col min="9996" max="9997" width="6.7109375" style="6" customWidth="1"/>
    <col min="9998" max="9998" width="2.140625" style="6" customWidth="1"/>
    <col min="9999" max="9999" width="6.7109375" style="6" customWidth="1"/>
    <col min="10000" max="10000" width="2.140625" style="6" customWidth="1"/>
    <col min="10001" max="10002" width="6.7109375" style="6" customWidth="1"/>
    <col min="10003" max="10003" width="2.140625" style="6" customWidth="1"/>
    <col min="10004" max="10004" width="6.7109375" style="6" customWidth="1"/>
    <col min="10005" max="10005" width="2.140625" style="6" customWidth="1"/>
    <col min="10006" max="10006" width="9.85546875" style="6" customWidth="1"/>
    <col min="10007" max="10007" width="2.85546875" style="6" customWidth="1"/>
    <col min="10008" max="10008" width="9.28515625" style="6" customWidth="1"/>
    <col min="10009" max="10009" width="10.7109375" style="6" customWidth="1"/>
    <col min="10010" max="10010" width="27.140625" style="6" customWidth="1"/>
    <col min="10011" max="10011" width="3.140625" style="6" customWidth="1"/>
    <col min="10012" max="10012" width="19.5703125" style="6" customWidth="1"/>
    <col min="10013" max="10013" width="3.140625" style="6" customWidth="1"/>
    <col min="10014" max="10014" width="19.85546875" style="6" customWidth="1"/>
    <col min="10015" max="10015" width="4" style="6" customWidth="1"/>
    <col min="10016" max="10016" width="19.85546875" style="6" customWidth="1"/>
    <col min="10017" max="10023" width="10.7109375" style="6" customWidth="1"/>
    <col min="10024" max="10024" width="3.7109375" style="6" customWidth="1"/>
    <col min="10025" max="10025" width="6.7109375" style="6" customWidth="1"/>
    <col min="10026" max="10026" width="2.28515625" style="6" customWidth="1"/>
    <col min="10027" max="10240" width="9.140625" style="6"/>
    <col min="10241" max="10241" width="2.85546875" style="6" customWidth="1"/>
    <col min="10242" max="10242" width="1.42578125" style="6" customWidth="1"/>
    <col min="10243" max="10243" width="20.5703125" style="6" customWidth="1"/>
    <col min="10244" max="10244" width="0.85546875" style="6" customWidth="1"/>
    <col min="10245" max="10245" width="13.85546875" style="6" customWidth="1"/>
    <col min="10246" max="10246" width="11.85546875" style="6" customWidth="1"/>
    <col min="10247" max="10247" width="10.28515625" style="6" customWidth="1"/>
    <col min="10248" max="10248" width="13.7109375" style="6" customWidth="1"/>
    <col min="10249" max="10249" width="1.42578125" style="6" customWidth="1"/>
    <col min="10250" max="10250" width="6.7109375" style="6" customWidth="1"/>
    <col min="10251" max="10251" width="1.42578125" style="6" customWidth="1"/>
    <col min="10252" max="10253" width="6.7109375" style="6" customWidth="1"/>
    <col min="10254" max="10254" width="2.140625" style="6" customWidth="1"/>
    <col min="10255" max="10255" width="6.7109375" style="6" customWidth="1"/>
    <col min="10256" max="10256" width="2.140625" style="6" customWidth="1"/>
    <col min="10257" max="10258" width="6.7109375" style="6" customWidth="1"/>
    <col min="10259" max="10259" width="2.140625" style="6" customWidth="1"/>
    <col min="10260" max="10260" width="6.7109375" style="6" customWidth="1"/>
    <col min="10261" max="10261" width="2.140625" style="6" customWidth="1"/>
    <col min="10262" max="10262" width="9.85546875" style="6" customWidth="1"/>
    <col min="10263" max="10263" width="2.85546875" style="6" customWidth="1"/>
    <col min="10264" max="10264" width="9.28515625" style="6" customWidth="1"/>
    <col min="10265" max="10265" width="10.7109375" style="6" customWidth="1"/>
    <col min="10266" max="10266" width="27.140625" style="6" customWidth="1"/>
    <col min="10267" max="10267" width="3.140625" style="6" customWidth="1"/>
    <col min="10268" max="10268" width="19.5703125" style="6" customWidth="1"/>
    <col min="10269" max="10269" width="3.140625" style="6" customWidth="1"/>
    <col min="10270" max="10270" width="19.85546875" style="6" customWidth="1"/>
    <col min="10271" max="10271" width="4" style="6" customWidth="1"/>
    <col min="10272" max="10272" width="19.85546875" style="6" customWidth="1"/>
    <col min="10273" max="10279" width="10.7109375" style="6" customWidth="1"/>
    <col min="10280" max="10280" width="3.7109375" style="6" customWidth="1"/>
    <col min="10281" max="10281" width="6.7109375" style="6" customWidth="1"/>
    <col min="10282" max="10282" width="2.28515625" style="6" customWidth="1"/>
    <col min="10283" max="10496" width="9.140625" style="6"/>
    <col min="10497" max="10497" width="2.85546875" style="6" customWidth="1"/>
    <col min="10498" max="10498" width="1.42578125" style="6" customWidth="1"/>
    <col min="10499" max="10499" width="20.5703125" style="6" customWidth="1"/>
    <col min="10500" max="10500" width="0.85546875" style="6" customWidth="1"/>
    <col min="10501" max="10501" width="13.85546875" style="6" customWidth="1"/>
    <col min="10502" max="10502" width="11.85546875" style="6" customWidth="1"/>
    <col min="10503" max="10503" width="10.28515625" style="6" customWidth="1"/>
    <col min="10504" max="10504" width="13.7109375" style="6" customWidth="1"/>
    <col min="10505" max="10505" width="1.42578125" style="6" customWidth="1"/>
    <col min="10506" max="10506" width="6.7109375" style="6" customWidth="1"/>
    <col min="10507" max="10507" width="1.42578125" style="6" customWidth="1"/>
    <col min="10508" max="10509" width="6.7109375" style="6" customWidth="1"/>
    <col min="10510" max="10510" width="2.140625" style="6" customWidth="1"/>
    <col min="10511" max="10511" width="6.7109375" style="6" customWidth="1"/>
    <col min="10512" max="10512" width="2.140625" style="6" customWidth="1"/>
    <col min="10513" max="10514" width="6.7109375" style="6" customWidth="1"/>
    <col min="10515" max="10515" width="2.140625" style="6" customWidth="1"/>
    <col min="10516" max="10516" width="6.7109375" style="6" customWidth="1"/>
    <col min="10517" max="10517" width="2.140625" style="6" customWidth="1"/>
    <col min="10518" max="10518" width="9.85546875" style="6" customWidth="1"/>
    <col min="10519" max="10519" width="2.85546875" style="6" customWidth="1"/>
    <col min="10520" max="10520" width="9.28515625" style="6" customWidth="1"/>
    <col min="10521" max="10521" width="10.7109375" style="6" customWidth="1"/>
    <col min="10522" max="10522" width="27.140625" style="6" customWidth="1"/>
    <col min="10523" max="10523" width="3.140625" style="6" customWidth="1"/>
    <col min="10524" max="10524" width="19.5703125" style="6" customWidth="1"/>
    <col min="10525" max="10525" width="3.140625" style="6" customWidth="1"/>
    <col min="10526" max="10526" width="19.85546875" style="6" customWidth="1"/>
    <col min="10527" max="10527" width="4" style="6" customWidth="1"/>
    <col min="10528" max="10528" width="19.85546875" style="6" customWidth="1"/>
    <col min="10529" max="10535" width="10.7109375" style="6" customWidth="1"/>
    <col min="10536" max="10536" width="3.7109375" style="6" customWidth="1"/>
    <col min="10537" max="10537" width="6.7109375" style="6" customWidth="1"/>
    <col min="10538" max="10538" width="2.28515625" style="6" customWidth="1"/>
    <col min="10539" max="10752" width="9.140625" style="6"/>
    <col min="10753" max="10753" width="2.85546875" style="6" customWidth="1"/>
    <col min="10754" max="10754" width="1.42578125" style="6" customWidth="1"/>
    <col min="10755" max="10755" width="20.5703125" style="6" customWidth="1"/>
    <col min="10756" max="10756" width="0.85546875" style="6" customWidth="1"/>
    <col min="10757" max="10757" width="13.85546875" style="6" customWidth="1"/>
    <col min="10758" max="10758" width="11.85546875" style="6" customWidth="1"/>
    <col min="10759" max="10759" width="10.28515625" style="6" customWidth="1"/>
    <col min="10760" max="10760" width="13.7109375" style="6" customWidth="1"/>
    <col min="10761" max="10761" width="1.42578125" style="6" customWidth="1"/>
    <col min="10762" max="10762" width="6.7109375" style="6" customWidth="1"/>
    <col min="10763" max="10763" width="1.42578125" style="6" customWidth="1"/>
    <col min="10764" max="10765" width="6.7109375" style="6" customWidth="1"/>
    <col min="10766" max="10766" width="2.140625" style="6" customWidth="1"/>
    <col min="10767" max="10767" width="6.7109375" style="6" customWidth="1"/>
    <col min="10768" max="10768" width="2.140625" style="6" customWidth="1"/>
    <col min="10769" max="10770" width="6.7109375" style="6" customWidth="1"/>
    <col min="10771" max="10771" width="2.140625" style="6" customWidth="1"/>
    <col min="10772" max="10772" width="6.7109375" style="6" customWidth="1"/>
    <col min="10773" max="10773" width="2.140625" style="6" customWidth="1"/>
    <col min="10774" max="10774" width="9.85546875" style="6" customWidth="1"/>
    <col min="10775" max="10775" width="2.85546875" style="6" customWidth="1"/>
    <col min="10776" max="10776" width="9.28515625" style="6" customWidth="1"/>
    <col min="10777" max="10777" width="10.7109375" style="6" customWidth="1"/>
    <col min="10778" max="10778" width="27.140625" style="6" customWidth="1"/>
    <col min="10779" max="10779" width="3.140625" style="6" customWidth="1"/>
    <col min="10780" max="10780" width="19.5703125" style="6" customWidth="1"/>
    <col min="10781" max="10781" width="3.140625" style="6" customWidth="1"/>
    <col min="10782" max="10782" width="19.85546875" style="6" customWidth="1"/>
    <col min="10783" max="10783" width="4" style="6" customWidth="1"/>
    <col min="10784" max="10784" width="19.85546875" style="6" customWidth="1"/>
    <col min="10785" max="10791" width="10.7109375" style="6" customWidth="1"/>
    <col min="10792" max="10792" width="3.7109375" style="6" customWidth="1"/>
    <col min="10793" max="10793" width="6.7109375" style="6" customWidth="1"/>
    <col min="10794" max="10794" width="2.28515625" style="6" customWidth="1"/>
    <col min="10795" max="11008" width="9.140625" style="6"/>
    <col min="11009" max="11009" width="2.85546875" style="6" customWidth="1"/>
    <col min="11010" max="11010" width="1.42578125" style="6" customWidth="1"/>
    <col min="11011" max="11011" width="20.5703125" style="6" customWidth="1"/>
    <col min="11012" max="11012" width="0.85546875" style="6" customWidth="1"/>
    <col min="11013" max="11013" width="13.85546875" style="6" customWidth="1"/>
    <col min="11014" max="11014" width="11.85546875" style="6" customWidth="1"/>
    <col min="11015" max="11015" width="10.28515625" style="6" customWidth="1"/>
    <col min="11016" max="11016" width="13.7109375" style="6" customWidth="1"/>
    <col min="11017" max="11017" width="1.42578125" style="6" customWidth="1"/>
    <col min="11018" max="11018" width="6.7109375" style="6" customWidth="1"/>
    <col min="11019" max="11019" width="1.42578125" style="6" customWidth="1"/>
    <col min="11020" max="11021" width="6.7109375" style="6" customWidth="1"/>
    <col min="11022" max="11022" width="2.140625" style="6" customWidth="1"/>
    <col min="11023" max="11023" width="6.7109375" style="6" customWidth="1"/>
    <col min="11024" max="11024" width="2.140625" style="6" customWidth="1"/>
    <col min="11025" max="11026" width="6.7109375" style="6" customWidth="1"/>
    <col min="11027" max="11027" width="2.140625" style="6" customWidth="1"/>
    <col min="11028" max="11028" width="6.7109375" style="6" customWidth="1"/>
    <col min="11029" max="11029" width="2.140625" style="6" customWidth="1"/>
    <col min="11030" max="11030" width="9.85546875" style="6" customWidth="1"/>
    <col min="11031" max="11031" width="2.85546875" style="6" customWidth="1"/>
    <col min="11032" max="11032" width="9.28515625" style="6" customWidth="1"/>
    <col min="11033" max="11033" width="10.7109375" style="6" customWidth="1"/>
    <col min="11034" max="11034" width="27.140625" style="6" customWidth="1"/>
    <col min="11035" max="11035" width="3.140625" style="6" customWidth="1"/>
    <col min="11036" max="11036" width="19.5703125" style="6" customWidth="1"/>
    <col min="11037" max="11037" width="3.140625" style="6" customWidth="1"/>
    <col min="11038" max="11038" width="19.85546875" style="6" customWidth="1"/>
    <col min="11039" max="11039" width="4" style="6" customWidth="1"/>
    <col min="11040" max="11040" width="19.85546875" style="6" customWidth="1"/>
    <col min="11041" max="11047" width="10.7109375" style="6" customWidth="1"/>
    <col min="11048" max="11048" width="3.7109375" style="6" customWidth="1"/>
    <col min="11049" max="11049" width="6.7109375" style="6" customWidth="1"/>
    <col min="11050" max="11050" width="2.28515625" style="6" customWidth="1"/>
    <col min="11051" max="11264" width="9.140625" style="6"/>
    <col min="11265" max="11265" width="2.85546875" style="6" customWidth="1"/>
    <col min="11266" max="11266" width="1.42578125" style="6" customWidth="1"/>
    <col min="11267" max="11267" width="20.5703125" style="6" customWidth="1"/>
    <col min="11268" max="11268" width="0.85546875" style="6" customWidth="1"/>
    <col min="11269" max="11269" width="13.85546875" style="6" customWidth="1"/>
    <col min="11270" max="11270" width="11.85546875" style="6" customWidth="1"/>
    <col min="11271" max="11271" width="10.28515625" style="6" customWidth="1"/>
    <col min="11272" max="11272" width="13.7109375" style="6" customWidth="1"/>
    <col min="11273" max="11273" width="1.42578125" style="6" customWidth="1"/>
    <col min="11274" max="11274" width="6.7109375" style="6" customWidth="1"/>
    <col min="11275" max="11275" width="1.42578125" style="6" customWidth="1"/>
    <col min="11276" max="11277" width="6.7109375" style="6" customWidth="1"/>
    <col min="11278" max="11278" width="2.140625" style="6" customWidth="1"/>
    <col min="11279" max="11279" width="6.7109375" style="6" customWidth="1"/>
    <col min="11280" max="11280" width="2.140625" style="6" customWidth="1"/>
    <col min="11281" max="11282" width="6.7109375" style="6" customWidth="1"/>
    <col min="11283" max="11283" width="2.140625" style="6" customWidth="1"/>
    <col min="11284" max="11284" width="6.7109375" style="6" customWidth="1"/>
    <col min="11285" max="11285" width="2.140625" style="6" customWidth="1"/>
    <col min="11286" max="11286" width="9.85546875" style="6" customWidth="1"/>
    <col min="11287" max="11287" width="2.85546875" style="6" customWidth="1"/>
    <col min="11288" max="11288" width="9.28515625" style="6" customWidth="1"/>
    <col min="11289" max="11289" width="10.7109375" style="6" customWidth="1"/>
    <col min="11290" max="11290" width="27.140625" style="6" customWidth="1"/>
    <col min="11291" max="11291" width="3.140625" style="6" customWidth="1"/>
    <col min="11292" max="11292" width="19.5703125" style="6" customWidth="1"/>
    <col min="11293" max="11293" width="3.140625" style="6" customWidth="1"/>
    <col min="11294" max="11294" width="19.85546875" style="6" customWidth="1"/>
    <col min="11295" max="11295" width="4" style="6" customWidth="1"/>
    <col min="11296" max="11296" width="19.85546875" style="6" customWidth="1"/>
    <col min="11297" max="11303" width="10.7109375" style="6" customWidth="1"/>
    <col min="11304" max="11304" width="3.7109375" style="6" customWidth="1"/>
    <col min="11305" max="11305" width="6.7109375" style="6" customWidth="1"/>
    <col min="11306" max="11306" width="2.28515625" style="6" customWidth="1"/>
    <col min="11307" max="11520" width="9.140625" style="6"/>
    <col min="11521" max="11521" width="2.85546875" style="6" customWidth="1"/>
    <col min="11522" max="11522" width="1.42578125" style="6" customWidth="1"/>
    <col min="11523" max="11523" width="20.5703125" style="6" customWidth="1"/>
    <col min="11524" max="11524" width="0.85546875" style="6" customWidth="1"/>
    <col min="11525" max="11525" width="13.85546875" style="6" customWidth="1"/>
    <col min="11526" max="11526" width="11.85546875" style="6" customWidth="1"/>
    <col min="11527" max="11527" width="10.28515625" style="6" customWidth="1"/>
    <col min="11528" max="11528" width="13.7109375" style="6" customWidth="1"/>
    <col min="11529" max="11529" width="1.42578125" style="6" customWidth="1"/>
    <col min="11530" max="11530" width="6.7109375" style="6" customWidth="1"/>
    <col min="11531" max="11531" width="1.42578125" style="6" customWidth="1"/>
    <col min="11532" max="11533" width="6.7109375" style="6" customWidth="1"/>
    <col min="11534" max="11534" width="2.140625" style="6" customWidth="1"/>
    <col min="11535" max="11535" width="6.7109375" style="6" customWidth="1"/>
    <col min="11536" max="11536" width="2.140625" style="6" customWidth="1"/>
    <col min="11537" max="11538" width="6.7109375" style="6" customWidth="1"/>
    <col min="11539" max="11539" width="2.140625" style="6" customWidth="1"/>
    <col min="11540" max="11540" width="6.7109375" style="6" customWidth="1"/>
    <col min="11541" max="11541" width="2.140625" style="6" customWidth="1"/>
    <col min="11542" max="11542" width="9.85546875" style="6" customWidth="1"/>
    <col min="11543" max="11543" width="2.85546875" style="6" customWidth="1"/>
    <col min="11544" max="11544" width="9.28515625" style="6" customWidth="1"/>
    <col min="11545" max="11545" width="10.7109375" style="6" customWidth="1"/>
    <col min="11546" max="11546" width="27.140625" style="6" customWidth="1"/>
    <col min="11547" max="11547" width="3.140625" style="6" customWidth="1"/>
    <col min="11548" max="11548" width="19.5703125" style="6" customWidth="1"/>
    <col min="11549" max="11549" width="3.140625" style="6" customWidth="1"/>
    <col min="11550" max="11550" width="19.85546875" style="6" customWidth="1"/>
    <col min="11551" max="11551" width="4" style="6" customWidth="1"/>
    <col min="11552" max="11552" width="19.85546875" style="6" customWidth="1"/>
    <col min="11553" max="11559" width="10.7109375" style="6" customWidth="1"/>
    <col min="11560" max="11560" width="3.7109375" style="6" customWidth="1"/>
    <col min="11561" max="11561" width="6.7109375" style="6" customWidth="1"/>
    <col min="11562" max="11562" width="2.28515625" style="6" customWidth="1"/>
    <col min="11563" max="11776" width="9.140625" style="6"/>
    <col min="11777" max="11777" width="2.85546875" style="6" customWidth="1"/>
    <col min="11778" max="11778" width="1.42578125" style="6" customWidth="1"/>
    <col min="11779" max="11779" width="20.5703125" style="6" customWidth="1"/>
    <col min="11780" max="11780" width="0.85546875" style="6" customWidth="1"/>
    <col min="11781" max="11781" width="13.85546875" style="6" customWidth="1"/>
    <col min="11782" max="11782" width="11.85546875" style="6" customWidth="1"/>
    <col min="11783" max="11783" width="10.28515625" style="6" customWidth="1"/>
    <col min="11784" max="11784" width="13.7109375" style="6" customWidth="1"/>
    <col min="11785" max="11785" width="1.42578125" style="6" customWidth="1"/>
    <col min="11786" max="11786" width="6.7109375" style="6" customWidth="1"/>
    <col min="11787" max="11787" width="1.42578125" style="6" customWidth="1"/>
    <col min="11788" max="11789" width="6.7109375" style="6" customWidth="1"/>
    <col min="11790" max="11790" width="2.140625" style="6" customWidth="1"/>
    <col min="11791" max="11791" width="6.7109375" style="6" customWidth="1"/>
    <col min="11792" max="11792" width="2.140625" style="6" customWidth="1"/>
    <col min="11793" max="11794" width="6.7109375" style="6" customWidth="1"/>
    <col min="11795" max="11795" width="2.140625" style="6" customWidth="1"/>
    <col min="11796" max="11796" width="6.7109375" style="6" customWidth="1"/>
    <col min="11797" max="11797" width="2.140625" style="6" customWidth="1"/>
    <col min="11798" max="11798" width="9.85546875" style="6" customWidth="1"/>
    <col min="11799" max="11799" width="2.85546875" style="6" customWidth="1"/>
    <col min="11800" max="11800" width="9.28515625" style="6" customWidth="1"/>
    <col min="11801" max="11801" width="10.7109375" style="6" customWidth="1"/>
    <col min="11802" max="11802" width="27.140625" style="6" customWidth="1"/>
    <col min="11803" max="11803" width="3.140625" style="6" customWidth="1"/>
    <col min="11804" max="11804" width="19.5703125" style="6" customWidth="1"/>
    <col min="11805" max="11805" width="3.140625" style="6" customWidth="1"/>
    <col min="11806" max="11806" width="19.85546875" style="6" customWidth="1"/>
    <col min="11807" max="11807" width="4" style="6" customWidth="1"/>
    <col min="11808" max="11808" width="19.85546875" style="6" customWidth="1"/>
    <col min="11809" max="11815" width="10.7109375" style="6" customWidth="1"/>
    <col min="11816" max="11816" width="3.7109375" style="6" customWidth="1"/>
    <col min="11817" max="11817" width="6.7109375" style="6" customWidth="1"/>
    <col min="11818" max="11818" width="2.28515625" style="6" customWidth="1"/>
    <col min="11819" max="12032" width="9.140625" style="6"/>
    <col min="12033" max="12033" width="2.85546875" style="6" customWidth="1"/>
    <col min="12034" max="12034" width="1.42578125" style="6" customWidth="1"/>
    <col min="12035" max="12035" width="20.5703125" style="6" customWidth="1"/>
    <col min="12036" max="12036" width="0.85546875" style="6" customWidth="1"/>
    <col min="12037" max="12037" width="13.85546875" style="6" customWidth="1"/>
    <col min="12038" max="12038" width="11.85546875" style="6" customWidth="1"/>
    <col min="12039" max="12039" width="10.28515625" style="6" customWidth="1"/>
    <col min="12040" max="12040" width="13.7109375" style="6" customWidth="1"/>
    <col min="12041" max="12041" width="1.42578125" style="6" customWidth="1"/>
    <col min="12042" max="12042" width="6.7109375" style="6" customWidth="1"/>
    <col min="12043" max="12043" width="1.42578125" style="6" customWidth="1"/>
    <col min="12044" max="12045" width="6.7109375" style="6" customWidth="1"/>
    <col min="12046" max="12046" width="2.140625" style="6" customWidth="1"/>
    <col min="12047" max="12047" width="6.7109375" style="6" customWidth="1"/>
    <col min="12048" max="12048" width="2.140625" style="6" customWidth="1"/>
    <col min="12049" max="12050" width="6.7109375" style="6" customWidth="1"/>
    <col min="12051" max="12051" width="2.140625" style="6" customWidth="1"/>
    <col min="12052" max="12052" width="6.7109375" style="6" customWidth="1"/>
    <col min="12053" max="12053" width="2.140625" style="6" customWidth="1"/>
    <col min="12054" max="12054" width="9.85546875" style="6" customWidth="1"/>
    <col min="12055" max="12055" width="2.85546875" style="6" customWidth="1"/>
    <col min="12056" max="12056" width="9.28515625" style="6" customWidth="1"/>
    <col min="12057" max="12057" width="10.7109375" style="6" customWidth="1"/>
    <col min="12058" max="12058" width="27.140625" style="6" customWidth="1"/>
    <col min="12059" max="12059" width="3.140625" style="6" customWidth="1"/>
    <col min="12060" max="12060" width="19.5703125" style="6" customWidth="1"/>
    <col min="12061" max="12061" width="3.140625" style="6" customWidth="1"/>
    <col min="12062" max="12062" width="19.85546875" style="6" customWidth="1"/>
    <col min="12063" max="12063" width="4" style="6" customWidth="1"/>
    <col min="12064" max="12064" width="19.85546875" style="6" customWidth="1"/>
    <col min="12065" max="12071" width="10.7109375" style="6" customWidth="1"/>
    <col min="12072" max="12072" width="3.7109375" style="6" customWidth="1"/>
    <col min="12073" max="12073" width="6.7109375" style="6" customWidth="1"/>
    <col min="12074" max="12074" width="2.28515625" style="6" customWidth="1"/>
    <col min="12075" max="12288" width="9.140625" style="6"/>
    <col min="12289" max="12289" width="2.85546875" style="6" customWidth="1"/>
    <col min="12290" max="12290" width="1.42578125" style="6" customWidth="1"/>
    <col min="12291" max="12291" width="20.5703125" style="6" customWidth="1"/>
    <col min="12292" max="12292" width="0.85546875" style="6" customWidth="1"/>
    <col min="12293" max="12293" width="13.85546875" style="6" customWidth="1"/>
    <col min="12294" max="12294" width="11.85546875" style="6" customWidth="1"/>
    <col min="12295" max="12295" width="10.28515625" style="6" customWidth="1"/>
    <col min="12296" max="12296" width="13.7109375" style="6" customWidth="1"/>
    <col min="12297" max="12297" width="1.42578125" style="6" customWidth="1"/>
    <col min="12298" max="12298" width="6.7109375" style="6" customWidth="1"/>
    <col min="12299" max="12299" width="1.42578125" style="6" customWidth="1"/>
    <col min="12300" max="12301" width="6.7109375" style="6" customWidth="1"/>
    <col min="12302" max="12302" width="2.140625" style="6" customWidth="1"/>
    <col min="12303" max="12303" width="6.7109375" style="6" customWidth="1"/>
    <col min="12304" max="12304" width="2.140625" style="6" customWidth="1"/>
    <col min="12305" max="12306" width="6.7109375" style="6" customWidth="1"/>
    <col min="12307" max="12307" width="2.140625" style="6" customWidth="1"/>
    <col min="12308" max="12308" width="6.7109375" style="6" customWidth="1"/>
    <col min="12309" max="12309" width="2.140625" style="6" customWidth="1"/>
    <col min="12310" max="12310" width="9.85546875" style="6" customWidth="1"/>
    <col min="12311" max="12311" width="2.85546875" style="6" customWidth="1"/>
    <col min="12312" max="12312" width="9.28515625" style="6" customWidth="1"/>
    <col min="12313" max="12313" width="10.7109375" style="6" customWidth="1"/>
    <col min="12314" max="12314" width="27.140625" style="6" customWidth="1"/>
    <col min="12315" max="12315" width="3.140625" style="6" customWidth="1"/>
    <col min="12316" max="12316" width="19.5703125" style="6" customWidth="1"/>
    <col min="12317" max="12317" width="3.140625" style="6" customWidth="1"/>
    <col min="12318" max="12318" width="19.85546875" style="6" customWidth="1"/>
    <col min="12319" max="12319" width="4" style="6" customWidth="1"/>
    <col min="12320" max="12320" width="19.85546875" style="6" customWidth="1"/>
    <col min="12321" max="12327" width="10.7109375" style="6" customWidth="1"/>
    <col min="12328" max="12328" width="3.7109375" style="6" customWidth="1"/>
    <col min="12329" max="12329" width="6.7109375" style="6" customWidth="1"/>
    <col min="12330" max="12330" width="2.28515625" style="6" customWidth="1"/>
    <col min="12331" max="12544" width="9.140625" style="6"/>
    <col min="12545" max="12545" width="2.85546875" style="6" customWidth="1"/>
    <col min="12546" max="12546" width="1.42578125" style="6" customWidth="1"/>
    <col min="12547" max="12547" width="20.5703125" style="6" customWidth="1"/>
    <col min="12548" max="12548" width="0.85546875" style="6" customWidth="1"/>
    <col min="12549" max="12549" width="13.85546875" style="6" customWidth="1"/>
    <col min="12550" max="12550" width="11.85546875" style="6" customWidth="1"/>
    <col min="12551" max="12551" width="10.28515625" style="6" customWidth="1"/>
    <col min="12552" max="12552" width="13.7109375" style="6" customWidth="1"/>
    <col min="12553" max="12553" width="1.42578125" style="6" customWidth="1"/>
    <col min="12554" max="12554" width="6.7109375" style="6" customWidth="1"/>
    <col min="12555" max="12555" width="1.42578125" style="6" customWidth="1"/>
    <col min="12556" max="12557" width="6.7109375" style="6" customWidth="1"/>
    <col min="12558" max="12558" width="2.140625" style="6" customWidth="1"/>
    <col min="12559" max="12559" width="6.7109375" style="6" customWidth="1"/>
    <col min="12560" max="12560" width="2.140625" style="6" customWidth="1"/>
    <col min="12561" max="12562" width="6.7109375" style="6" customWidth="1"/>
    <col min="12563" max="12563" width="2.140625" style="6" customWidth="1"/>
    <col min="12564" max="12564" width="6.7109375" style="6" customWidth="1"/>
    <col min="12565" max="12565" width="2.140625" style="6" customWidth="1"/>
    <col min="12566" max="12566" width="9.85546875" style="6" customWidth="1"/>
    <col min="12567" max="12567" width="2.85546875" style="6" customWidth="1"/>
    <col min="12568" max="12568" width="9.28515625" style="6" customWidth="1"/>
    <col min="12569" max="12569" width="10.7109375" style="6" customWidth="1"/>
    <col min="12570" max="12570" width="27.140625" style="6" customWidth="1"/>
    <col min="12571" max="12571" width="3.140625" style="6" customWidth="1"/>
    <col min="12572" max="12572" width="19.5703125" style="6" customWidth="1"/>
    <col min="12573" max="12573" width="3.140625" style="6" customWidth="1"/>
    <col min="12574" max="12574" width="19.85546875" style="6" customWidth="1"/>
    <col min="12575" max="12575" width="4" style="6" customWidth="1"/>
    <col min="12576" max="12576" width="19.85546875" style="6" customWidth="1"/>
    <col min="12577" max="12583" width="10.7109375" style="6" customWidth="1"/>
    <col min="12584" max="12584" width="3.7109375" style="6" customWidth="1"/>
    <col min="12585" max="12585" width="6.7109375" style="6" customWidth="1"/>
    <col min="12586" max="12586" width="2.28515625" style="6" customWidth="1"/>
    <col min="12587" max="12800" width="9.140625" style="6"/>
    <col min="12801" max="12801" width="2.85546875" style="6" customWidth="1"/>
    <col min="12802" max="12802" width="1.42578125" style="6" customWidth="1"/>
    <col min="12803" max="12803" width="20.5703125" style="6" customWidth="1"/>
    <col min="12804" max="12804" width="0.85546875" style="6" customWidth="1"/>
    <col min="12805" max="12805" width="13.85546875" style="6" customWidth="1"/>
    <col min="12806" max="12806" width="11.85546875" style="6" customWidth="1"/>
    <col min="12807" max="12807" width="10.28515625" style="6" customWidth="1"/>
    <col min="12808" max="12808" width="13.7109375" style="6" customWidth="1"/>
    <col min="12809" max="12809" width="1.42578125" style="6" customWidth="1"/>
    <col min="12810" max="12810" width="6.7109375" style="6" customWidth="1"/>
    <col min="12811" max="12811" width="1.42578125" style="6" customWidth="1"/>
    <col min="12812" max="12813" width="6.7109375" style="6" customWidth="1"/>
    <col min="12814" max="12814" width="2.140625" style="6" customWidth="1"/>
    <col min="12815" max="12815" width="6.7109375" style="6" customWidth="1"/>
    <col min="12816" max="12816" width="2.140625" style="6" customWidth="1"/>
    <col min="12817" max="12818" width="6.7109375" style="6" customWidth="1"/>
    <col min="12819" max="12819" width="2.140625" style="6" customWidth="1"/>
    <col min="12820" max="12820" width="6.7109375" style="6" customWidth="1"/>
    <col min="12821" max="12821" width="2.140625" style="6" customWidth="1"/>
    <col min="12822" max="12822" width="9.85546875" style="6" customWidth="1"/>
    <col min="12823" max="12823" width="2.85546875" style="6" customWidth="1"/>
    <col min="12824" max="12824" width="9.28515625" style="6" customWidth="1"/>
    <col min="12825" max="12825" width="10.7109375" style="6" customWidth="1"/>
    <col min="12826" max="12826" width="27.140625" style="6" customWidth="1"/>
    <col min="12827" max="12827" width="3.140625" style="6" customWidth="1"/>
    <col min="12828" max="12828" width="19.5703125" style="6" customWidth="1"/>
    <col min="12829" max="12829" width="3.140625" style="6" customWidth="1"/>
    <col min="12830" max="12830" width="19.85546875" style="6" customWidth="1"/>
    <col min="12831" max="12831" width="4" style="6" customWidth="1"/>
    <col min="12832" max="12832" width="19.85546875" style="6" customWidth="1"/>
    <col min="12833" max="12839" width="10.7109375" style="6" customWidth="1"/>
    <col min="12840" max="12840" width="3.7109375" style="6" customWidth="1"/>
    <col min="12841" max="12841" width="6.7109375" style="6" customWidth="1"/>
    <col min="12842" max="12842" width="2.28515625" style="6" customWidth="1"/>
    <col min="12843" max="13056" width="9.140625" style="6"/>
    <col min="13057" max="13057" width="2.85546875" style="6" customWidth="1"/>
    <col min="13058" max="13058" width="1.42578125" style="6" customWidth="1"/>
    <col min="13059" max="13059" width="20.5703125" style="6" customWidth="1"/>
    <col min="13060" max="13060" width="0.85546875" style="6" customWidth="1"/>
    <col min="13061" max="13061" width="13.85546875" style="6" customWidth="1"/>
    <col min="13062" max="13062" width="11.85546875" style="6" customWidth="1"/>
    <col min="13063" max="13063" width="10.28515625" style="6" customWidth="1"/>
    <col min="13064" max="13064" width="13.7109375" style="6" customWidth="1"/>
    <col min="13065" max="13065" width="1.42578125" style="6" customWidth="1"/>
    <col min="13066" max="13066" width="6.7109375" style="6" customWidth="1"/>
    <col min="13067" max="13067" width="1.42578125" style="6" customWidth="1"/>
    <col min="13068" max="13069" width="6.7109375" style="6" customWidth="1"/>
    <col min="13070" max="13070" width="2.140625" style="6" customWidth="1"/>
    <col min="13071" max="13071" width="6.7109375" style="6" customWidth="1"/>
    <col min="13072" max="13072" width="2.140625" style="6" customWidth="1"/>
    <col min="13073" max="13074" width="6.7109375" style="6" customWidth="1"/>
    <col min="13075" max="13075" width="2.140625" style="6" customWidth="1"/>
    <col min="13076" max="13076" width="6.7109375" style="6" customWidth="1"/>
    <col min="13077" max="13077" width="2.140625" style="6" customWidth="1"/>
    <col min="13078" max="13078" width="9.85546875" style="6" customWidth="1"/>
    <col min="13079" max="13079" width="2.85546875" style="6" customWidth="1"/>
    <col min="13080" max="13080" width="9.28515625" style="6" customWidth="1"/>
    <col min="13081" max="13081" width="10.7109375" style="6" customWidth="1"/>
    <col min="13082" max="13082" width="27.140625" style="6" customWidth="1"/>
    <col min="13083" max="13083" width="3.140625" style="6" customWidth="1"/>
    <col min="13084" max="13084" width="19.5703125" style="6" customWidth="1"/>
    <col min="13085" max="13085" width="3.140625" style="6" customWidth="1"/>
    <col min="13086" max="13086" width="19.85546875" style="6" customWidth="1"/>
    <col min="13087" max="13087" width="4" style="6" customWidth="1"/>
    <col min="13088" max="13088" width="19.85546875" style="6" customWidth="1"/>
    <col min="13089" max="13095" width="10.7109375" style="6" customWidth="1"/>
    <col min="13096" max="13096" width="3.7109375" style="6" customWidth="1"/>
    <col min="13097" max="13097" width="6.7109375" style="6" customWidth="1"/>
    <col min="13098" max="13098" width="2.28515625" style="6" customWidth="1"/>
    <col min="13099" max="13312" width="9.140625" style="6"/>
    <col min="13313" max="13313" width="2.85546875" style="6" customWidth="1"/>
    <col min="13314" max="13314" width="1.42578125" style="6" customWidth="1"/>
    <col min="13315" max="13315" width="20.5703125" style="6" customWidth="1"/>
    <col min="13316" max="13316" width="0.85546875" style="6" customWidth="1"/>
    <col min="13317" max="13317" width="13.85546875" style="6" customWidth="1"/>
    <col min="13318" max="13318" width="11.85546875" style="6" customWidth="1"/>
    <col min="13319" max="13319" width="10.28515625" style="6" customWidth="1"/>
    <col min="13320" max="13320" width="13.7109375" style="6" customWidth="1"/>
    <col min="13321" max="13321" width="1.42578125" style="6" customWidth="1"/>
    <col min="13322" max="13322" width="6.7109375" style="6" customWidth="1"/>
    <col min="13323" max="13323" width="1.42578125" style="6" customWidth="1"/>
    <col min="13324" max="13325" width="6.7109375" style="6" customWidth="1"/>
    <col min="13326" max="13326" width="2.140625" style="6" customWidth="1"/>
    <col min="13327" max="13327" width="6.7109375" style="6" customWidth="1"/>
    <col min="13328" max="13328" width="2.140625" style="6" customWidth="1"/>
    <col min="13329" max="13330" width="6.7109375" style="6" customWidth="1"/>
    <col min="13331" max="13331" width="2.140625" style="6" customWidth="1"/>
    <col min="13332" max="13332" width="6.7109375" style="6" customWidth="1"/>
    <col min="13333" max="13333" width="2.140625" style="6" customWidth="1"/>
    <col min="13334" max="13334" width="9.85546875" style="6" customWidth="1"/>
    <col min="13335" max="13335" width="2.85546875" style="6" customWidth="1"/>
    <col min="13336" max="13336" width="9.28515625" style="6" customWidth="1"/>
    <col min="13337" max="13337" width="10.7109375" style="6" customWidth="1"/>
    <col min="13338" max="13338" width="27.140625" style="6" customWidth="1"/>
    <col min="13339" max="13339" width="3.140625" style="6" customWidth="1"/>
    <col min="13340" max="13340" width="19.5703125" style="6" customWidth="1"/>
    <col min="13341" max="13341" width="3.140625" style="6" customWidth="1"/>
    <col min="13342" max="13342" width="19.85546875" style="6" customWidth="1"/>
    <col min="13343" max="13343" width="4" style="6" customWidth="1"/>
    <col min="13344" max="13344" width="19.85546875" style="6" customWidth="1"/>
    <col min="13345" max="13351" width="10.7109375" style="6" customWidth="1"/>
    <col min="13352" max="13352" width="3.7109375" style="6" customWidth="1"/>
    <col min="13353" max="13353" width="6.7109375" style="6" customWidth="1"/>
    <col min="13354" max="13354" width="2.28515625" style="6" customWidth="1"/>
    <col min="13355" max="13568" width="9.140625" style="6"/>
    <col min="13569" max="13569" width="2.85546875" style="6" customWidth="1"/>
    <col min="13570" max="13570" width="1.42578125" style="6" customWidth="1"/>
    <col min="13571" max="13571" width="20.5703125" style="6" customWidth="1"/>
    <col min="13572" max="13572" width="0.85546875" style="6" customWidth="1"/>
    <col min="13573" max="13573" width="13.85546875" style="6" customWidth="1"/>
    <col min="13574" max="13574" width="11.85546875" style="6" customWidth="1"/>
    <col min="13575" max="13575" width="10.28515625" style="6" customWidth="1"/>
    <col min="13576" max="13576" width="13.7109375" style="6" customWidth="1"/>
    <col min="13577" max="13577" width="1.42578125" style="6" customWidth="1"/>
    <col min="13578" max="13578" width="6.7109375" style="6" customWidth="1"/>
    <col min="13579" max="13579" width="1.42578125" style="6" customWidth="1"/>
    <col min="13580" max="13581" width="6.7109375" style="6" customWidth="1"/>
    <col min="13582" max="13582" width="2.140625" style="6" customWidth="1"/>
    <col min="13583" max="13583" width="6.7109375" style="6" customWidth="1"/>
    <col min="13584" max="13584" width="2.140625" style="6" customWidth="1"/>
    <col min="13585" max="13586" width="6.7109375" style="6" customWidth="1"/>
    <col min="13587" max="13587" width="2.140625" style="6" customWidth="1"/>
    <col min="13588" max="13588" width="6.7109375" style="6" customWidth="1"/>
    <col min="13589" max="13589" width="2.140625" style="6" customWidth="1"/>
    <col min="13590" max="13590" width="9.85546875" style="6" customWidth="1"/>
    <col min="13591" max="13591" width="2.85546875" style="6" customWidth="1"/>
    <col min="13592" max="13592" width="9.28515625" style="6" customWidth="1"/>
    <col min="13593" max="13593" width="10.7109375" style="6" customWidth="1"/>
    <col min="13594" max="13594" width="27.140625" style="6" customWidth="1"/>
    <col min="13595" max="13595" width="3.140625" style="6" customWidth="1"/>
    <col min="13596" max="13596" width="19.5703125" style="6" customWidth="1"/>
    <col min="13597" max="13597" width="3.140625" style="6" customWidth="1"/>
    <col min="13598" max="13598" width="19.85546875" style="6" customWidth="1"/>
    <col min="13599" max="13599" width="4" style="6" customWidth="1"/>
    <col min="13600" max="13600" width="19.85546875" style="6" customWidth="1"/>
    <col min="13601" max="13607" width="10.7109375" style="6" customWidth="1"/>
    <col min="13608" max="13608" width="3.7109375" style="6" customWidth="1"/>
    <col min="13609" max="13609" width="6.7109375" style="6" customWidth="1"/>
    <col min="13610" max="13610" width="2.28515625" style="6" customWidth="1"/>
    <col min="13611" max="13824" width="9.140625" style="6"/>
    <col min="13825" max="13825" width="2.85546875" style="6" customWidth="1"/>
    <col min="13826" max="13826" width="1.42578125" style="6" customWidth="1"/>
    <col min="13827" max="13827" width="20.5703125" style="6" customWidth="1"/>
    <col min="13828" max="13828" width="0.85546875" style="6" customWidth="1"/>
    <col min="13829" max="13829" width="13.85546875" style="6" customWidth="1"/>
    <col min="13830" max="13830" width="11.85546875" style="6" customWidth="1"/>
    <col min="13831" max="13831" width="10.28515625" style="6" customWidth="1"/>
    <col min="13832" max="13832" width="13.7109375" style="6" customWidth="1"/>
    <col min="13833" max="13833" width="1.42578125" style="6" customWidth="1"/>
    <col min="13834" max="13834" width="6.7109375" style="6" customWidth="1"/>
    <col min="13835" max="13835" width="1.42578125" style="6" customWidth="1"/>
    <col min="13836" max="13837" width="6.7109375" style="6" customWidth="1"/>
    <col min="13838" max="13838" width="2.140625" style="6" customWidth="1"/>
    <col min="13839" max="13839" width="6.7109375" style="6" customWidth="1"/>
    <col min="13840" max="13840" width="2.140625" style="6" customWidth="1"/>
    <col min="13841" max="13842" width="6.7109375" style="6" customWidth="1"/>
    <col min="13843" max="13843" width="2.140625" style="6" customWidth="1"/>
    <col min="13844" max="13844" width="6.7109375" style="6" customWidth="1"/>
    <col min="13845" max="13845" width="2.140625" style="6" customWidth="1"/>
    <col min="13846" max="13846" width="9.85546875" style="6" customWidth="1"/>
    <col min="13847" max="13847" width="2.85546875" style="6" customWidth="1"/>
    <col min="13848" max="13848" width="9.28515625" style="6" customWidth="1"/>
    <col min="13849" max="13849" width="10.7109375" style="6" customWidth="1"/>
    <col min="13850" max="13850" width="27.140625" style="6" customWidth="1"/>
    <col min="13851" max="13851" width="3.140625" style="6" customWidth="1"/>
    <col min="13852" max="13852" width="19.5703125" style="6" customWidth="1"/>
    <col min="13853" max="13853" width="3.140625" style="6" customWidth="1"/>
    <col min="13854" max="13854" width="19.85546875" style="6" customWidth="1"/>
    <col min="13855" max="13855" width="4" style="6" customWidth="1"/>
    <col min="13856" max="13856" width="19.85546875" style="6" customWidth="1"/>
    <col min="13857" max="13863" width="10.7109375" style="6" customWidth="1"/>
    <col min="13864" max="13864" width="3.7109375" style="6" customWidth="1"/>
    <col min="13865" max="13865" width="6.7109375" style="6" customWidth="1"/>
    <col min="13866" max="13866" width="2.28515625" style="6" customWidth="1"/>
    <col min="13867" max="14080" width="9.140625" style="6"/>
    <col min="14081" max="14081" width="2.85546875" style="6" customWidth="1"/>
    <col min="14082" max="14082" width="1.42578125" style="6" customWidth="1"/>
    <col min="14083" max="14083" width="20.5703125" style="6" customWidth="1"/>
    <col min="14084" max="14084" width="0.85546875" style="6" customWidth="1"/>
    <col min="14085" max="14085" width="13.85546875" style="6" customWidth="1"/>
    <col min="14086" max="14086" width="11.85546875" style="6" customWidth="1"/>
    <col min="14087" max="14087" width="10.28515625" style="6" customWidth="1"/>
    <col min="14088" max="14088" width="13.7109375" style="6" customWidth="1"/>
    <col min="14089" max="14089" width="1.42578125" style="6" customWidth="1"/>
    <col min="14090" max="14090" width="6.7109375" style="6" customWidth="1"/>
    <col min="14091" max="14091" width="1.42578125" style="6" customWidth="1"/>
    <col min="14092" max="14093" width="6.7109375" style="6" customWidth="1"/>
    <col min="14094" max="14094" width="2.140625" style="6" customWidth="1"/>
    <col min="14095" max="14095" width="6.7109375" style="6" customWidth="1"/>
    <col min="14096" max="14096" width="2.140625" style="6" customWidth="1"/>
    <col min="14097" max="14098" width="6.7109375" style="6" customWidth="1"/>
    <col min="14099" max="14099" width="2.140625" style="6" customWidth="1"/>
    <col min="14100" max="14100" width="6.7109375" style="6" customWidth="1"/>
    <col min="14101" max="14101" width="2.140625" style="6" customWidth="1"/>
    <col min="14102" max="14102" width="9.85546875" style="6" customWidth="1"/>
    <col min="14103" max="14103" width="2.85546875" style="6" customWidth="1"/>
    <col min="14104" max="14104" width="9.28515625" style="6" customWidth="1"/>
    <col min="14105" max="14105" width="10.7109375" style="6" customWidth="1"/>
    <col min="14106" max="14106" width="27.140625" style="6" customWidth="1"/>
    <col min="14107" max="14107" width="3.140625" style="6" customWidth="1"/>
    <col min="14108" max="14108" width="19.5703125" style="6" customWidth="1"/>
    <col min="14109" max="14109" width="3.140625" style="6" customWidth="1"/>
    <col min="14110" max="14110" width="19.85546875" style="6" customWidth="1"/>
    <col min="14111" max="14111" width="4" style="6" customWidth="1"/>
    <col min="14112" max="14112" width="19.85546875" style="6" customWidth="1"/>
    <col min="14113" max="14119" width="10.7109375" style="6" customWidth="1"/>
    <col min="14120" max="14120" width="3.7109375" style="6" customWidth="1"/>
    <col min="14121" max="14121" width="6.7109375" style="6" customWidth="1"/>
    <col min="14122" max="14122" width="2.28515625" style="6" customWidth="1"/>
    <col min="14123" max="14336" width="9.140625" style="6"/>
    <col min="14337" max="14337" width="2.85546875" style="6" customWidth="1"/>
    <col min="14338" max="14338" width="1.42578125" style="6" customWidth="1"/>
    <col min="14339" max="14339" width="20.5703125" style="6" customWidth="1"/>
    <col min="14340" max="14340" width="0.85546875" style="6" customWidth="1"/>
    <col min="14341" max="14341" width="13.85546875" style="6" customWidth="1"/>
    <col min="14342" max="14342" width="11.85546875" style="6" customWidth="1"/>
    <col min="14343" max="14343" width="10.28515625" style="6" customWidth="1"/>
    <col min="14344" max="14344" width="13.7109375" style="6" customWidth="1"/>
    <col min="14345" max="14345" width="1.42578125" style="6" customWidth="1"/>
    <col min="14346" max="14346" width="6.7109375" style="6" customWidth="1"/>
    <col min="14347" max="14347" width="1.42578125" style="6" customWidth="1"/>
    <col min="14348" max="14349" width="6.7109375" style="6" customWidth="1"/>
    <col min="14350" max="14350" width="2.140625" style="6" customWidth="1"/>
    <col min="14351" max="14351" width="6.7109375" style="6" customWidth="1"/>
    <col min="14352" max="14352" width="2.140625" style="6" customWidth="1"/>
    <col min="14353" max="14354" width="6.7109375" style="6" customWidth="1"/>
    <col min="14355" max="14355" width="2.140625" style="6" customWidth="1"/>
    <col min="14356" max="14356" width="6.7109375" style="6" customWidth="1"/>
    <col min="14357" max="14357" width="2.140625" style="6" customWidth="1"/>
    <col min="14358" max="14358" width="9.85546875" style="6" customWidth="1"/>
    <col min="14359" max="14359" width="2.85546875" style="6" customWidth="1"/>
    <col min="14360" max="14360" width="9.28515625" style="6" customWidth="1"/>
    <col min="14361" max="14361" width="10.7109375" style="6" customWidth="1"/>
    <col min="14362" max="14362" width="27.140625" style="6" customWidth="1"/>
    <col min="14363" max="14363" width="3.140625" style="6" customWidth="1"/>
    <col min="14364" max="14364" width="19.5703125" style="6" customWidth="1"/>
    <col min="14365" max="14365" width="3.140625" style="6" customWidth="1"/>
    <col min="14366" max="14366" width="19.85546875" style="6" customWidth="1"/>
    <col min="14367" max="14367" width="4" style="6" customWidth="1"/>
    <col min="14368" max="14368" width="19.85546875" style="6" customWidth="1"/>
    <col min="14369" max="14375" width="10.7109375" style="6" customWidth="1"/>
    <col min="14376" max="14376" width="3.7109375" style="6" customWidth="1"/>
    <col min="14377" max="14377" width="6.7109375" style="6" customWidth="1"/>
    <col min="14378" max="14378" width="2.28515625" style="6" customWidth="1"/>
    <col min="14379" max="14592" width="9.140625" style="6"/>
    <col min="14593" max="14593" width="2.85546875" style="6" customWidth="1"/>
    <col min="14594" max="14594" width="1.42578125" style="6" customWidth="1"/>
    <col min="14595" max="14595" width="20.5703125" style="6" customWidth="1"/>
    <col min="14596" max="14596" width="0.85546875" style="6" customWidth="1"/>
    <col min="14597" max="14597" width="13.85546875" style="6" customWidth="1"/>
    <col min="14598" max="14598" width="11.85546875" style="6" customWidth="1"/>
    <col min="14599" max="14599" width="10.28515625" style="6" customWidth="1"/>
    <col min="14600" max="14600" width="13.7109375" style="6" customWidth="1"/>
    <col min="14601" max="14601" width="1.42578125" style="6" customWidth="1"/>
    <col min="14602" max="14602" width="6.7109375" style="6" customWidth="1"/>
    <col min="14603" max="14603" width="1.42578125" style="6" customWidth="1"/>
    <col min="14604" max="14605" width="6.7109375" style="6" customWidth="1"/>
    <col min="14606" max="14606" width="2.140625" style="6" customWidth="1"/>
    <col min="14607" max="14607" width="6.7109375" style="6" customWidth="1"/>
    <col min="14608" max="14608" width="2.140625" style="6" customWidth="1"/>
    <col min="14609" max="14610" width="6.7109375" style="6" customWidth="1"/>
    <col min="14611" max="14611" width="2.140625" style="6" customWidth="1"/>
    <col min="14612" max="14612" width="6.7109375" style="6" customWidth="1"/>
    <col min="14613" max="14613" width="2.140625" style="6" customWidth="1"/>
    <col min="14614" max="14614" width="9.85546875" style="6" customWidth="1"/>
    <col min="14615" max="14615" width="2.85546875" style="6" customWidth="1"/>
    <col min="14616" max="14616" width="9.28515625" style="6" customWidth="1"/>
    <col min="14617" max="14617" width="10.7109375" style="6" customWidth="1"/>
    <col min="14618" max="14618" width="27.140625" style="6" customWidth="1"/>
    <col min="14619" max="14619" width="3.140625" style="6" customWidth="1"/>
    <col min="14620" max="14620" width="19.5703125" style="6" customWidth="1"/>
    <col min="14621" max="14621" width="3.140625" style="6" customWidth="1"/>
    <col min="14622" max="14622" width="19.85546875" style="6" customWidth="1"/>
    <col min="14623" max="14623" width="4" style="6" customWidth="1"/>
    <col min="14624" max="14624" width="19.85546875" style="6" customWidth="1"/>
    <col min="14625" max="14631" width="10.7109375" style="6" customWidth="1"/>
    <col min="14632" max="14632" width="3.7109375" style="6" customWidth="1"/>
    <col min="14633" max="14633" width="6.7109375" style="6" customWidth="1"/>
    <col min="14634" max="14634" width="2.28515625" style="6" customWidth="1"/>
    <col min="14635" max="14848" width="9.140625" style="6"/>
    <col min="14849" max="14849" width="2.85546875" style="6" customWidth="1"/>
    <col min="14850" max="14850" width="1.42578125" style="6" customWidth="1"/>
    <col min="14851" max="14851" width="20.5703125" style="6" customWidth="1"/>
    <col min="14852" max="14852" width="0.85546875" style="6" customWidth="1"/>
    <col min="14853" max="14853" width="13.85546875" style="6" customWidth="1"/>
    <col min="14854" max="14854" width="11.85546875" style="6" customWidth="1"/>
    <col min="14855" max="14855" width="10.28515625" style="6" customWidth="1"/>
    <col min="14856" max="14856" width="13.7109375" style="6" customWidth="1"/>
    <col min="14857" max="14857" width="1.42578125" style="6" customWidth="1"/>
    <col min="14858" max="14858" width="6.7109375" style="6" customWidth="1"/>
    <col min="14859" max="14859" width="1.42578125" style="6" customWidth="1"/>
    <col min="14860" max="14861" width="6.7109375" style="6" customWidth="1"/>
    <col min="14862" max="14862" width="2.140625" style="6" customWidth="1"/>
    <col min="14863" max="14863" width="6.7109375" style="6" customWidth="1"/>
    <col min="14864" max="14864" width="2.140625" style="6" customWidth="1"/>
    <col min="14865" max="14866" width="6.7109375" style="6" customWidth="1"/>
    <col min="14867" max="14867" width="2.140625" style="6" customWidth="1"/>
    <col min="14868" max="14868" width="6.7109375" style="6" customWidth="1"/>
    <col min="14869" max="14869" width="2.140625" style="6" customWidth="1"/>
    <col min="14870" max="14870" width="9.85546875" style="6" customWidth="1"/>
    <col min="14871" max="14871" width="2.85546875" style="6" customWidth="1"/>
    <col min="14872" max="14872" width="9.28515625" style="6" customWidth="1"/>
    <col min="14873" max="14873" width="10.7109375" style="6" customWidth="1"/>
    <col min="14874" max="14874" width="27.140625" style="6" customWidth="1"/>
    <col min="14875" max="14875" width="3.140625" style="6" customWidth="1"/>
    <col min="14876" max="14876" width="19.5703125" style="6" customWidth="1"/>
    <col min="14877" max="14877" width="3.140625" style="6" customWidth="1"/>
    <col min="14878" max="14878" width="19.85546875" style="6" customWidth="1"/>
    <col min="14879" max="14879" width="4" style="6" customWidth="1"/>
    <col min="14880" max="14880" width="19.85546875" style="6" customWidth="1"/>
    <col min="14881" max="14887" width="10.7109375" style="6" customWidth="1"/>
    <col min="14888" max="14888" width="3.7109375" style="6" customWidth="1"/>
    <col min="14889" max="14889" width="6.7109375" style="6" customWidth="1"/>
    <col min="14890" max="14890" width="2.28515625" style="6" customWidth="1"/>
    <col min="14891" max="15104" width="9.140625" style="6"/>
    <col min="15105" max="15105" width="2.85546875" style="6" customWidth="1"/>
    <col min="15106" max="15106" width="1.42578125" style="6" customWidth="1"/>
    <col min="15107" max="15107" width="20.5703125" style="6" customWidth="1"/>
    <col min="15108" max="15108" width="0.85546875" style="6" customWidth="1"/>
    <col min="15109" max="15109" width="13.85546875" style="6" customWidth="1"/>
    <col min="15110" max="15110" width="11.85546875" style="6" customWidth="1"/>
    <col min="15111" max="15111" width="10.28515625" style="6" customWidth="1"/>
    <col min="15112" max="15112" width="13.7109375" style="6" customWidth="1"/>
    <col min="15113" max="15113" width="1.42578125" style="6" customWidth="1"/>
    <col min="15114" max="15114" width="6.7109375" style="6" customWidth="1"/>
    <col min="15115" max="15115" width="1.42578125" style="6" customWidth="1"/>
    <col min="15116" max="15117" width="6.7109375" style="6" customWidth="1"/>
    <col min="15118" max="15118" width="2.140625" style="6" customWidth="1"/>
    <col min="15119" max="15119" width="6.7109375" style="6" customWidth="1"/>
    <col min="15120" max="15120" width="2.140625" style="6" customWidth="1"/>
    <col min="15121" max="15122" width="6.7109375" style="6" customWidth="1"/>
    <col min="15123" max="15123" width="2.140625" style="6" customWidth="1"/>
    <col min="15124" max="15124" width="6.7109375" style="6" customWidth="1"/>
    <col min="15125" max="15125" width="2.140625" style="6" customWidth="1"/>
    <col min="15126" max="15126" width="9.85546875" style="6" customWidth="1"/>
    <col min="15127" max="15127" width="2.85546875" style="6" customWidth="1"/>
    <col min="15128" max="15128" width="9.28515625" style="6" customWidth="1"/>
    <col min="15129" max="15129" width="10.7109375" style="6" customWidth="1"/>
    <col min="15130" max="15130" width="27.140625" style="6" customWidth="1"/>
    <col min="15131" max="15131" width="3.140625" style="6" customWidth="1"/>
    <col min="15132" max="15132" width="19.5703125" style="6" customWidth="1"/>
    <col min="15133" max="15133" width="3.140625" style="6" customWidth="1"/>
    <col min="15134" max="15134" width="19.85546875" style="6" customWidth="1"/>
    <col min="15135" max="15135" width="4" style="6" customWidth="1"/>
    <col min="15136" max="15136" width="19.85546875" style="6" customWidth="1"/>
    <col min="15137" max="15143" width="10.7109375" style="6" customWidth="1"/>
    <col min="15144" max="15144" width="3.7109375" style="6" customWidth="1"/>
    <col min="15145" max="15145" width="6.7109375" style="6" customWidth="1"/>
    <col min="15146" max="15146" width="2.28515625" style="6" customWidth="1"/>
    <col min="15147" max="15360" width="9.140625" style="6"/>
    <col min="15361" max="15361" width="2.85546875" style="6" customWidth="1"/>
    <col min="15362" max="15362" width="1.42578125" style="6" customWidth="1"/>
    <col min="15363" max="15363" width="20.5703125" style="6" customWidth="1"/>
    <col min="15364" max="15364" width="0.85546875" style="6" customWidth="1"/>
    <col min="15365" max="15365" width="13.85546875" style="6" customWidth="1"/>
    <col min="15366" max="15366" width="11.85546875" style="6" customWidth="1"/>
    <col min="15367" max="15367" width="10.28515625" style="6" customWidth="1"/>
    <col min="15368" max="15368" width="13.7109375" style="6" customWidth="1"/>
    <col min="15369" max="15369" width="1.42578125" style="6" customWidth="1"/>
    <col min="15370" max="15370" width="6.7109375" style="6" customWidth="1"/>
    <col min="15371" max="15371" width="1.42578125" style="6" customWidth="1"/>
    <col min="15372" max="15373" width="6.7109375" style="6" customWidth="1"/>
    <col min="15374" max="15374" width="2.140625" style="6" customWidth="1"/>
    <col min="15375" max="15375" width="6.7109375" style="6" customWidth="1"/>
    <col min="15376" max="15376" width="2.140625" style="6" customWidth="1"/>
    <col min="15377" max="15378" width="6.7109375" style="6" customWidth="1"/>
    <col min="15379" max="15379" width="2.140625" style="6" customWidth="1"/>
    <col min="15380" max="15380" width="6.7109375" style="6" customWidth="1"/>
    <col min="15381" max="15381" width="2.140625" style="6" customWidth="1"/>
    <col min="15382" max="15382" width="9.85546875" style="6" customWidth="1"/>
    <col min="15383" max="15383" width="2.85546875" style="6" customWidth="1"/>
    <col min="15384" max="15384" width="9.28515625" style="6" customWidth="1"/>
    <col min="15385" max="15385" width="10.7109375" style="6" customWidth="1"/>
    <col min="15386" max="15386" width="27.140625" style="6" customWidth="1"/>
    <col min="15387" max="15387" width="3.140625" style="6" customWidth="1"/>
    <col min="15388" max="15388" width="19.5703125" style="6" customWidth="1"/>
    <col min="15389" max="15389" width="3.140625" style="6" customWidth="1"/>
    <col min="15390" max="15390" width="19.85546875" style="6" customWidth="1"/>
    <col min="15391" max="15391" width="4" style="6" customWidth="1"/>
    <col min="15392" max="15392" width="19.85546875" style="6" customWidth="1"/>
    <col min="15393" max="15399" width="10.7109375" style="6" customWidth="1"/>
    <col min="15400" max="15400" width="3.7109375" style="6" customWidth="1"/>
    <col min="15401" max="15401" width="6.7109375" style="6" customWidth="1"/>
    <col min="15402" max="15402" width="2.28515625" style="6" customWidth="1"/>
    <col min="15403" max="15616" width="9.140625" style="6"/>
    <col min="15617" max="15617" width="2.85546875" style="6" customWidth="1"/>
    <col min="15618" max="15618" width="1.42578125" style="6" customWidth="1"/>
    <col min="15619" max="15619" width="20.5703125" style="6" customWidth="1"/>
    <col min="15620" max="15620" width="0.85546875" style="6" customWidth="1"/>
    <col min="15621" max="15621" width="13.85546875" style="6" customWidth="1"/>
    <col min="15622" max="15622" width="11.85546875" style="6" customWidth="1"/>
    <col min="15623" max="15623" width="10.28515625" style="6" customWidth="1"/>
    <col min="15624" max="15624" width="13.7109375" style="6" customWidth="1"/>
    <col min="15625" max="15625" width="1.42578125" style="6" customWidth="1"/>
    <col min="15626" max="15626" width="6.7109375" style="6" customWidth="1"/>
    <col min="15627" max="15627" width="1.42578125" style="6" customWidth="1"/>
    <col min="15628" max="15629" width="6.7109375" style="6" customWidth="1"/>
    <col min="15630" max="15630" width="2.140625" style="6" customWidth="1"/>
    <col min="15631" max="15631" width="6.7109375" style="6" customWidth="1"/>
    <col min="15632" max="15632" width="2.140625" style="6" customWidth="1"/>
    <col min="15633" max="15634" width="6.7109375" style="6" customWidth="1"/>
    <col min="15635" max="15635" width="2.140625" style="6" customWidth="1"/>
    <col min="15636" max="15636" width="6.7109375" style="6" customWidth="1"/>
    <col min="15637" max="15637" width="2.140625" style="6" customWidth="1"/>
    <col min="15638" max="15638" width="9.85546875" style="6" customWidth="1"/>
    <col min="15639" max="15639" width="2.85546875" style="6" customWidth="1"/>
    <col min="15640" max="15640" width="9.28515625" style="6" customWidth="1"/>
    <col min="15641" max="15641" width="10.7109375" style="6" customWidth="1"/>
    <col min="15642" max="15642" width="27.140625" style="6" customWidth="1"/>
    <col min="15643" max="15643" width="3.140625" style="6" customWidth="1"/>
    <col min="15644" max="15644" width="19.5703125" style="6" customWidth="1"/>
    <col min="15645" max="15645" width="3.140625" style="6" customWidth="1"/>
    <col min="15646" max="15646" width="19.85546875" style="6" customWidth="1"/>
    <col min="15647" max="15647" width="4" style="6" customWidth="1"/>
    <col min="15648" max="15648" width="19.85546875" style="6" customWidth="1"/>
    <col min="15649" max="15655" width="10.7109375" style="6" customWidth="1"/>
    <col min="15656" max="15656" width="3.7109375" style="6" customWidth="1"/>
    <col min="15657" max="15657" width="6.7109375" style="6" customWidth="1"/>
    <col min="15658" max="15658" width="2.28515625" style="6" customWidth="1"/>
    <col min="15659" max="15872" width="9.140625" style="6"/>
    <col min="15873" max="15873" width="2.85546875" style="6" customWidth="1"/>
    <col min="15874" max="15874" width="1.42578125" style="6" customWidth="1"/>
    <col min="15875" max="15875" width="20.5703125" style="6" customWidth="1"/>
    <col min="15876" max="15876" width="0.85546875" style="6" customWidth="1"/>
    <col min="15877" max="15877" width="13.85546875" style="6" customWidth="1"/>
    <col min="15878" max="15878" width="11.85546875" style="6" customWidth="1"/>
    <col min="15879" max="15879" width="10.28515625" style="6" customWidth="1"/>
    <col min="15880" max="15880" width="13.7109375" style="6" customWidth="1"/>
    <col min="15881" max="15881" width="1.42578125" style="6" customWidth="1"/>
    <col min="15882" max="15882" width="6.7109375" style="6" customWidth="1"/>
    <col min="15883" max="15883" width="1.42578125" style="6" customWidth="1"/>
    <col min="15884" max="15885" width="6.7109375" style="6" customWidth="1"/>
    <col min="15886" max="15886" width="2.140625" style="6" customWidth="1"/>
    <col min="15887" max="15887" width="6.7109375" style="6" customWidth="1"/>
    <col min="15888" max="15888" width="2.140625" style="6" customWidth="1"/>
    <col min="15889" max="15890" width="6.7109375" style="6" customWidth="1"/>
    <col min="15891" max="15891" width="2.140625" style="6" customWidth="1"/>
    <col min="15892" max="15892" width="6.7109375" style="6" customWidth="1"/>
    <col min="15893" max="15893" width="2.140625" style="6" customWidth="1"/>
    <col min="15894" max="15894" width="9.85546875" style="6" customWidth="1"/>
    <col min="15895" max="15895" width="2.85546875" style="6" customWidth="1"/>
    <col min="15896" max="15896" width="9.28515625" style="6" customWidth="1"/>
    <col min="15897" max="15897" width="10.7109375" style="6" customWidth="1"/>
    <col min="15898" max="15898" width="27.140625" style="6" customWidth="1"/>
    <col min="15899" max="15899" width="3.140625" style="6" customWidth="1"/>
    <col min="15900" max="15900" width="19.5703125" style="6" customWidth="1"/>
    <col min="15901" max="15901" width="3.140625" style="6" customWidth="1"/>
    <col min="15902" max="15902" width="19.85546875" style="6" customWidth="1"/>
    <col min="15903" max="15903" width="4" style="6" customWidth="1"/>
    <col min="15904" max="15904" width="19.85546875" style="6" customWidth="1"/>
    <col min="15905" max="15911" width="10.7109375" style="6" customWidth="1"/>
    <col min="15912" max="15912" width="3.7109375" style="6" customWidth="1"/>
    <col min="15913" max="15913" width="6.7109375" style="6" customWidth="1"/>
    <col min="15914" max="15914" width="2.28515625" style="6" customWidth="1"/>
    <col min="15915" max="16128" width="9.140625" style="6"/>
    <col min="16129" max="16129" width="2.85546875" style="6" customWidth="1"/>
    <col min="16130" max="16130" width="1.42578125" style="6" customWidth="1"/>
    <col min="16131" max="16131" width="20.5703125" style="6" customWidth="1"/>
    <col min="16132" max="16132" width="0.85546875" style="6" customWidth="1"/>
    <col min="16133" max="16133" width="13.85546875" style="6" customWidth="1"/>
    <col min="16134" max="16134" width="11.85546875" style="6" customWidth="1"/>
    <col min="16135" max="16135" width="10.28515625" style="6" customWidth="1"/>
    <col min="16136" max="16136" width="13.7109375" style="6" customWidth="1"/>
    <col min="16137" max="16137" width="1.42578125" style="6" customWidth="1"/>
    <col min="16138" max="16138" width="6.7109375" style="6" customWidth="1"/>
    <col min="16139" max="16139" width="1.42578125" style="6" customWidth="1"/>
    <col min="16140" max="16141" width="6.7109375" style="6" customWidth="1"/>
    <col min="16142" max="16142" width="2.140625" style="6" customWidth="1"/>
    <col min="16143" max="16143" width="6.7109375" style="6" customWidth="1"/>
    <col min="16144" max="16144" width="2.140625" style="6" customWidth="1"/>
    <col min="16145" max="16146" width="6.7109375" style="6" customWidth="1"/>
    <col min="16147" max="16147" width="2.140625" style="6" customWidth="1"/>
    <col min="16148" max="16148" width="6.7109375" style="6" customWidth="1"/>
    <col min="16149" max="16149" width="2.140625" style="6" customWidth="1"/>
    <col min="16150" max="16150" width="9.85546875" style="6" customWidth="1"/>
    <col min="16151" max="16151" width="2.85546875" style="6" customWidth="1"/>
    <col min="16152" max="16152" width="9.28515625" style="6" customWidth="1"/>
    <col min="16153" max="16153" width="10.7109375" style="6" customWidth="1"/>
    <col min="16154" max="16154" width="27.140625" style="6" customWidth="1"/>
    <col min="16155" max="16155" width="3.140625" style="6" customWidth="1"/>
    <col min="16156" max="16156" width="19.5703125" style="6" customWidth="1"/>
    <col min="16157" max="16157" width="3.140625" style="6" customWidth="1"/>
    <col min="16158" max="16158" width="19.85546875" style="6" customWidth="1"/>
    <col min="16159" max="16159" width="4" style="6" customWidth="1"/>
    <col min="16160" max="16160" width="19.85546875" style="6" customWidth="1"/>
    <col min="16161" max="16167" width="10.7109375" style="6" customWidth="1"/>
    <col min="16168" max="16168" width="3.7109375" style="6" customWidth="1"/>
    <col min="16169" max="16169" width="6.7109375" style="6" customWidth="1"/>
    <col min="16170" max="16170" width="2.28515625" style="6" customWidth="1"/>
    <col min="16171" max="16384" width="9.140625" style="6"/>
  </cols>
  <sheetData>
    <row r="1" spans="1:32" ht="17.100000000000001" customHeight="1" thickBot="1">
      <c r="A1" s="289">
        <v>1</v>
      </c>
      <c r="B1" s="290" t="s">
        <v>4</v>
      </c>
      <c r="C1" s="291"/>
      <c r="D1" s="539" t="s">
        <v>465</v>
      </c>
      <c r="E1" s="291"/>
      <c r="F1" s="292"/>
      <c r="G1" s="292"/>
      <c r="H1" s="293"/>
      <c r="I1" s="292"/>
      <c r="J1" s="292" t="s">
        <v>6</v>
      </c>
      <c r="K1" s="292"/>
      <c r="L1" s="292"/>
      <c r="M1" s="292" t="s">
        <v>6</v>
      </c>
      <c r="N1" s="292"/>
      <c r="O1" s="292"/>
      <c r="P1" s="292"/>
      <c r="Q1" s="292"/>
      <c r="R1" s="292"/>
      <c r="S1" s="292"/>
      <c r="T1" s="292"/>
      <c r="U1" s="292"/>
      <c r="V1" s="293"/>
      <c r="W1" s="762" t="s">
        <v>7</v>
      </c>
      <c r="Z1" s="7" t="s">
        <v>8</v>
      </c>
    </row>
    <row r="2" spans="1:32" ht="21.75" customHeight="1" thickBot="1">
      <c r="A2" s="294">
        <f t="shared" ref="A2:A65" si="0">A1+1</f>
        <v>2</v>
      </c>
      <c r="B2" s="295"/>
      <c r="C2" s="771" t="str">
        <f>'Sheet 1'!C2</f>
        <v>OIL WATER SEPARATOR PUMP</v>
      </c>
      <c r="D2" s="296"/>
      <c r="E2" s="773" t="str">
        <f>'Sheet 1'!D2</f>
        <v>PBE -830</v>
      </c>
      <c r="F2" s="773"/>
      <c r="G2" s="773"/>
      <c r="H2" s="774"/>
      <c r="I2" s="298"/>
      <c r="J2" s="299"/>
      <c r="K2" s="300"/>
      <c r="L2" s="765" t="s">
        <v>453</v>
      </c>
      <c r="M2" s="766"/>
      <c r="N2" s="766"/>
      <c r="O2" s="766"/>
      <c r="P2" s="766"/>
      <c r="Q2" s="766"/>
      <c r="R2" s="766"/>
      <c r="S2" s="766"/>
      <c r="T2" s="766"/>
      <c r="U2" s="766"/>
      <c r="V2" s="301"/>
      <c r="W2" s="763"/>
      <c r="Z2" s="12" t="s">
        <v>222</v>
      </c>
      <c r="AB2" s="12" t="s">
        <v>222</v>
      </c>
    </row>
    <row r="3" spans="1:32" ht="17.100000000000001" customHeight="1" thickBot="1">
      <c r="A3" s="294">
        <f t="shared" si="0"/>
        <v>3</v>
      </c>
      <c r="B3" s="302"/>
      <c r="C3" s="772"/>
      <c r="D3" s="303"/>
      <c r="E3" s="775"/>
      <c r="F3" s="775"/>
      <c r="G3" s="775"/>
      <c r="H3" s="776"/>
      <c r="I3" s="304"/>
      <c r="J3" s="300"/>
      <c r="K3" s="300"/>
      <c r="L3" s="766" t="str">
        <f>'Sheet 1'!L3:S3</f>
        <v>( based on final process data )</v>
      </c>
      <c r="M3" s="766"/>
      <c r="N3" s="766"/>
      <c r="O3" s="766"/>
      <c r="P3" s="766"/>
      <c r="Q3" s="766"/>
      <c r="R3" s="766"/>
      <c r="S3" s="766"/>
      <c r="T3" s="766"/>
      <c r="U3" s="766"/>
      <c r="V3" s="301"/>
      <c r="W3" s="764"/>
      <c r="Z3" s="12" t="s">
        <v>14</v>
      </c>
      <c r="AB3" s="12" t="s">
        <v>14</v>
      </c>
    </row>
    <row r="4" spans="1:32" ht="17.100000000000001" customHeight="1">
      <c r="A4" s="294">
        <f t="shared" si="0"/>
        <v>4</v>
      </c>
      <c r="B4" s="110"/>
      <c r="C4" s="465" t="s">
        <v>223</v>
      </c>
      <c r="D4" s="471" t="s">
        <v>16</v>
      </c>
      <c r="E4" s="767">
        <f>'Sheet 1'!E4:I4</f>
        <v>0</v>
      </c>
      <c r="F4" s="767"/>
      <c r="G4" s="767"/>
      <c r="H4" s="768"/>
      <c r="I4" s="305"/>
      <c r="J4" s="306"/>
      <c r="K4" s="306"/>
      <c r="L4" s="305"/>
      <c r="M4" s="305"/>
      <c r="N4" s="305"/>
      <c r="O4" s="305"/>
      <c r="P4" s="305"/>
      <c r="Q4" s="305"/>
      <c r="R4" s="305"/>
      <c r="S4" s="305"/>
      <c r="T4" s="305"/>
      <c r="U4" s="305"/>
      <c r="V4" s="307"/>
      <c r="W4" s="24"/>
      <c r="Z4" s="25" t="s">
        <v>224</v>
      </c>
      <c r="AB4" s="25" t="s">
        <v>225</v>
      </c>
    </row>
    <row r="5" spans="1:32" ht="17.100000000000001" customHeight="1" thickBot="1">
      <c r="A5" s="294">
        <f t="shared" si="0"/>
        <v>5</v>
      </c>
      <c r="B5" s="308"/>
      <c r="C5" s="309" t="s">
        <v>226</v>
      </c>
      <c r="D5" s="283" t="s">
        <v>16</v>
      </c>
      <c r="E5" s="769" t="str">
        <f>IF('[6]Sheet 1'!O6=0,"",'[6]Sheet 1'!O6)</f>
        <v>VTA</v>
      </c>
      <c r="F5" s="769"/>
      <c r="G5" s="769"/>
      <c r="H5" s="770"/>
      <c r="I5" s="310"/>
      <c r="J5" s="310"/>
      <c r="K5" s="310"/>
      <c r="L5" s="310"/>
      <c r="M5" s="310"/>
      <c r="N5" s="310"/>
      <c r="O5" s="310"/>
      <c r="P5" s="311"/>
      <c r="Q5" s="311"/>
      <c r="R5" s="310"/>
      <c r="S5" s="310"/>
      <c r="T5" s="310"/>
      <c r="U5" s="310"/>
      <c r="V5" s="312"/>
      <c r="W5" s="30"/>
      <c r="Z5" s="46" t="s">
        <v>227</v>
      </c>
      <c r="AB5" s="31" t="s">
        <v>228</v>
      </c>
    </row>
    <row r="6" spans="1:32" ht="17.100000000000001" customHeight="1" thickBot="1">
      <c r="A6" s="8">
        <f>A5+1</f>
        <v>6</v>
      </c>
      <c r="B6" s="313"/>
      <c r="C6" s="610" t="s">
        <v>229</v>
      </c>
      <c r="D6" s="610"/>
      <c r="E6" s="610"/>
      <c r="F6" s="610"/>
      <c r="G6" s="611"/>
      <c r="H6" s="673" t="s">
        <v>230</v>
      </c>
      <c r="I6" s="610"/>
      <c r="J6" s="610"/>
      <c r="K6" s="610"/>
      <c r="L6" s="611"/>
      <c r="M6" s="673"/>
      <c r="N6" s="610"/>
      <c r="O6" s="610"/>
      <c r="P6" s="610"/>
      <c r="Q6" s="611"/>
      <c r="R6" s="673"/>
      <c r="S6" s="610"/>
      <c r="T6" s="610"/>
      <c r="U6" s="610"/>
      <c r="V6" s="611"/>
      <c r="W6" s="30"/>
      <c r="Z6" s="31" t="s">
        <v>231</v>
      </c>
    </row>
    <row r="7" spans="1:32" ht="17.100000000000001" customHeight="1" thickBot="1">
      <c r="A7" s="8">
        <f t="shared" si="0"/>
        <v>7</v>
      </c>
      <c r="B7" s="314"/>
      <c r="C7" s="757" t="s">
        <v>232</v>
      </c>
      <c r="D7" s="757"/>
      <c r="E7" s="757"/>
      <c r="F7" s="757"/>
      <c r="G7" s="758"/>
      <c r="H7" s="759"/>
      <c r="I7" s="760"/>
      <c r="J7" s="760"/>
      <c r="K7" s="760"/>
      <c r="L7" s="761"/>
      <c r="M7" s="759"/>
      <c r="N7" s="760"/>
      <c r="O7" s="760"/>
      <c r="P7" s="760"/>
      <c r="Q7" s="761"/>
      <c r="R7" s="759"/>
      <c r="S7" s="760"/>
      <c r="T7" s="760"/>
      <c r="U7" s="760"/>
      <c r="V7" s="761"/>
      <c r="W7" s="30"/>
    </row>
    <row r="8" spans="1:32" ht="17.100000000000001" customHeight="1" thickBot="1">
      <c r="A8" s="8">
        <f>A7+1</f>
        <v>8</v>
      </c>
      <c r="B8" s="315"/>
      <c r="C8" s="665" t="s">
        <v>233</v>
      </c>
      <c r="D8" s="780"/>
      <c r="E8" s="780"/>
      <c r="F8" s="780"/>
      <c r="G8" s="316"/>
      <c r="H8" s="781"/>
      <c r="I8" s="782"/>
      <c r="J8" s="782"/>
      <c r="K8" s="782"/>
      <c r="L8" s="783"/>
      <c r="M8" s="784"/>
      <c r="N8" s="784"/>
      <c r="O8" s="784"/>
      <c r="P8" s="784"/>
      <c r="Q8" s="785"/>
      <c r="R8" s="784"/>
      <c r="S8" s="784"/>
      <c r="T8" s="784"/>
      <c r="U8" s="784"/>
      <c r="V8" s="785"/>
      <c r="W8" s="30"/>
      <c r="Z8" s="12" t="s">
        <v>234</v>
      </c>
      <c r="AB8" s="12" t="s">
        <v>235</v>
      </c>
      <c r="AD8" s="12" t="s">
        <v>235</v>
      </c>
      <c r="AF8" s="12" t="s">
        <v>235</v>
      </c>
    </row>
    <row r="9" spans="1:32" ht="17.100000000000001" customHeight="1" thickBot="1">
      <c r="A9" s="8">
        <f>A8+1</f>
        <v>9</v>
      </c>
      <c r="B9" s="317"/>
      <c r="C9" s="610" t="s">
        <v>236</v>
      </c>
      <c r="D9" s="610"/>
      <c r="E9" s="610"/>
      <c r="F9" s="610"/>
      <c r="G9" s="611"/>
      <c r="H9" s="673" t="s">
        <v>237</v>
      </c>
      <c r="I9" s="610"/>
      <c r="J9" s="610"/>
      <c r="K9" s="610"/>
      <c r="L9" s="611"/>
      <c r="M9" s="673"/>
      <c r="N9" s="610"/>
      <c r="O9" s="610"/>
      <c r="P9" s="610"/>
      <c r="Q9" s="611"/>
      <c r="R9" s="673"/>
      <c r="S9" s="610"/>
      <c r="T9" s="610"/>
      <c r="U9" s="610"/>
      <c r="V9" s="611"/>
      <c r="W9" s="30"/>
      <c r="Z9" s="12" t="s">
        <v>14</v>
      </c>
      <c r="AA9" s="6">
        <v>1</v>
      </c>
      <c r="AB9" s="18" t="s">
        <v>14</v>
      </c>
      <c r="AD9" s="18" t="s">
        <v>14</v>
      </c>
      <c r="AF9" s="18" t="s">
        <v>14</v>
      </c>
    </row>
    <row r="10" spans="1:32" ht="17.100000000000001" customHeight="1">
      <c r="A10" s="8">
        <f>A9+1</f>
        <v>10</v>
      </c>
      <c r="B10" s="27"/>
      <c r="C10" s="47" t="s">
        <v>238</v>
      </c>
      <c r="D10" s="471"/>
      <c r="E10" s="318"/>
      <c r="F10" s="319"/>
      <c r="G10" s="320" t="s">
        <v>239</v>
      </c>
      <c r="H10" s="331"/>
      <c r="I10" s="455"/>
      <c r="J10" s="321" t="s">
        <v>240</v>
      </c>
      <c r="K10" s="469"/>
      <c r="L10" s="469"/>
      <c r="M10" s="777"/>
      <c r="N10" s="777"/>
      <c r="O10" s="322" t="s">
        <v>240</v>
      </c>
      <c r="P10" s="778"/>
      <c r="Q10" s="779"/>
      <c r="R10" s="777"/>
      <c r="S10" s="777"/>
      <c r="T10" s="322" t="s">
        <v>240</v>
      </c>
      <c r="U10" s="778"/>
      <c r="V10" s="779"/>
      <c r="W10" s="30"/>
      <c r="Y10" s="323" t="s">
        <v>241</v>
      </c>
      <c r="Z10" s="25" t="s">
        <v>242</v>
      </c>
      <c r="AA10" s="6">
        <v>2</v>
      </c>
      <c r="AB10" s="25" t="str">
        <f>IF(H$24=$Z$10,$Y$10&amp;AA9,IF(H$24=$Z$11,$Y$11&amp;AA9,IF(H$24=$Z$12,$Y$12&amp;AA9,"")))</f>
        <v>VS1</v>
      </c>
      <c r="AC10" s="6">
        <v>1</v>
      </c>
      <c r="AD10" s="25" t="str">
        <f>IF(M$24=$Z$10,$Y$10&amp;AC10,IF(M$24=$Z$11,$Y$11&amp;AC10,IF(M$24=$Z$12,$Y$12&amp;AC10,"")))</f>
        <v/>
      </c>
      <c r="AE10" s="6">
        <v>1</v>
      </c>
      <c r="AF10" s="25" t="str">
        <f>IF(R$24=$Z$10,$Y$10&amp;AE10,IF(R$24=$Z$11,$Y$11&amp;AE10,IF(R$24=$Z$12,$Y$12&amp;AE10,"")))</f>
        <v/>
      </c>
    </row>
    <row r="11" spans="1:32" ht="17.100000000000001" customHeight="1">
      <c r="A11" s="8">
        <f t="shared" si="0"/>
        <v>11</v>
      </c>
      <c r="B11" s="19"/>
      <c r="C11" s="466" t="s">
        <v>243</v>
      </c>
      <c r="D11" s="471"/>
      <c r="E11" s="325"/>
      <c r="F11" s="325"/>
      <c r="G11" s="35" t="s">
        <v>169</v>
      </c>
      <c r="H11" s="788" t="s">
        <v>18</v>
      </c>
      <c r="I11" s="789"/>
      <c r="J11" s="789"/>
      <c r="K11" s="789"/>
      <c r="L11" s="790"/>
      <c r="M11" s="786"/>
      <c r="N11" s="786"/>
      <c r="O11" s="786"/>
      <c r="P11" s="786"/>
      <c r="Q11" s="791"/>
      <c r="R11" s="786"/>
      <c r="S11" s="786"/>
      <c r="T11" s="786"/>
      <c r="U11" s="786"/>
      <c r="V11" s="791"/>
      <c r="W11" s="30"/>
      <c r="Y11" s="323" t="s">
        <v>244</v>
      </c>
      <c r="Z11" s="46" t="s">
        <v>245</v>
      </c>
      <c r="AA11" s="6">
        <v>3</v>
      </c>
      <c r="AB11" s="46" t="str">
        <f>IF(H$24=$Z$10,$Y$10&amp;AA10,IF(H$24=$Z$11,$Y$11&amp;AA10,IF(H$24=$Z$12,$Y$12&amp;AA10,"")))</f>
        <v>VS2</v>
      </c>
      <c r="AC11" s="6">
        <v>2</v>
      </c>
      <c r="AD11" s="46" t="str">
        <f>IF(M$24=$Z$10,$Y$10&amp;AC11,IF(M$24=$Z$11,$Y$11&amp;AC11,IF(M$24=$Z$12,$Y$12&amp;AC11,"")))</f>
        <v/>
      </c>
      <c r="AE11" s="6">
        <v>2</v>
      </c>
      <c r="AF11" s="46" t="str">
        <f>IF(R$24=$Z$10,$Y$10&amp;AE11,IF(R$24=$Z$11,$Y$11&amp;AE11,IF(R$24=$Z$12,$Y$12&amp;AE11,"")))</f>
        <v/>
      </c>
    </row>
    <row r="12" spans="1:32" ht="17.100000000000001" customHeight="1" thickBot="1">
      <c r="A12" s="8">
        <f t="shared" si="0"/>
        <v>12</v>
      </c>
      <c r="B12" s="27"/>
      <c r="C12" s="464" t="s">
        <v>246</v>
      </c>
      <c r="D12" s="471"/>
      <c r="E12" s="326"/>
      <c r="F12" s="327"/>
      <c r="G12" s="35" t="s">
        <v>169</v>
      </c>
      <c r="H12" s="328"/>
      <c r="I12" s="792">
        <f>IF('Sheet 1'!E13=0,"",'Sheet 1'!E13)</f>
        <v>12.540000000000001</v>
      </c>
      <c r="J12" s="792"/>
      <c r="K12" s="792"/>
      <c r="L12" s="329"/>
      <c r="M12" s="330"/>
      <c r="N12" s="792"/>
      <c r="O12" s="792"/>
      <c r="P12" s="792"/>
      <c r="Q12" s="331"/>
      <c r="R12" s="330"/>
      <c r="S12" s="792"/>
      <c r="T12" s="792"/>
      <c r="U12" s="792"/>
      <c r="V12" s="331"/>
      <c r="W12" s="30"/>
      <c r="Y12" s="323" t="s">
        <v>247</v>
      </c>
      <c r="Z12" s="31" t="s">
        <v>248</v>
      </c>
      <c r="AA12" s="6">
        <v>4</v>
      </c>
      <c r="AB12" s="46" t="str">
        <f>IF(H$24=$Z$10,$Y$10&amp;AA11,IF(H$24=$Z$11,$Y$11&amp;AA11,IF(H$24=$Z$12,$Y$12&amp;AA11,"")))</f>
        <v>VS3</v>
      </c>
      <c r="AC12" s="6">
        <v>3</v>
      </c>
      <c r="AD12" s="46" t="str">
        <f>IF(M$24=$Z$10,$Y$10&amp;AC12,IF(M$24=$Z$11,$Y$11&amp;AC12,IF(M$24=$Z$12,$Y$12&amp;AC12,"")))</f>
        <v/>
      </c>
      <c r="AE12" s="6">
        <v>3</v>
      </c>
      <c r="AF12" s="46" t="str">
        <f>IF(R$24=$Z$10,$Y$10&amp;AE12,IF(R$24=$Z$11,$Y$11&amp;AE12,IF(R$24=$Z$12,$Y$12&amp;AE12,"")))</f>
        <v/>
      </c>
    </row>
    <row r="13" spans="1:32" ht="17.100000000000001" customHeight="1">
      <c r="A13" s="8">
        <f t="shared" si="0"/>
        <v>13</v>
      </c>
      <c r="B13" s="19"/>
      <c r="C13" s="465" t="s">
        <v>249</v>
      </c>
      <c r="D13" s="326"/>
      <c r="E13" s="326"/>
      <c r="F13" s="327"/>
      <c r="G13" s="35" t="s">
        <v>179</v>
      </c>
      <c r="H13" s="328"/>
      <c r="I13" s="468"/>
      <c r="J13" s="793">
        <f>IF('Sheet 1'!S26=0,"",'Sheet 1'!S26)</f>
        <v>41.997450709467557</v>
      </c>
      <c r="K13" s="794"/>
      <c r="L13" s="329"/>
      <c r="M13" s="332"/>
      <c r="N13" s="786"/>
      <c r="O13" s="786"/>
      <c r="P13" s="786"/>
      <c r="Q13" s="469"/>
      <c r="R13" s="332"/>
      <c r="S13" s="786"/>
      <c r="T13" s="786"/>
      <c r="U13" s="786"/>
      <c r="V13" s="469"/>
      <c r="W13" s="30"/>
      <c r="AA13" s="6">
        <v>5</v>
      </c>
      <c r="AB13" s="46" t="str">
        <f>IF(H$24=$Z$10,$Y$10&amp;AA12,IF(H$24=$Z$11,$Y$11&amp;AA12,IF(H$24=$Z$12,$Y$12&amp;AA12,"")))</f>
        <v>VS4</v>
      </c>
      <c r="AC13" s="6">
        <v>4</v>
      </c>
      <c r="AD13" s="46" t="str">
        <f>IF(M$24=$Z$10,$Y$10&amp;AC13,IF(M$24=$Z$11,$Y$11&amp;AC13,IF(M$24=$Z$12,$Y$12&amp;AC13,"")))</f>
        <v/>
      </c>
      <c r="AE13" s="6">
        <v>4</v>
      </c>
      <c r="AF13" s="46" t="str">
        <f>IF(R$24=$Z$10,$Y$10&amp;AE13,IF(R$24=$Z$11,$Y$11&amp;AE13,IF(R$24=$Z$12,$Y$12&amp;AE13,"")))</f>
        <v/>
      </c>
    </row>
    <row r="14" spans="1:32" ht="17.100000000000001" customHeight="1">
      <c r="A14" s="8">
        <f t="shared" si="0"/>
        <v>14</v>
      </c>
      <c r="B14" s="19"/>
      <c r="C14" s="326" t="s">
        <v>250</v>
      </c>
      <c r="D14" s="471"/>
      <c r="E14" s="333"/>
      <c r="F14" s="327"/>
      <c r="G14" s="472" t="s">
        <v>251</v>
      </c>
      <c r="H14" s="328"/>
      <c r="I14" s="460"/>
      <c r="J14" s="795">
        <f>IF('Sheet 1'!S27=0,"",'Sheet 1'!S27)</f>
        <v>65</v>
      </c>
      <c r="K14" s="796"/>
      <c r="L14" s="329"/>
      <c r="M14" s="332"/>
      <c r="N14" s="786"/>
      <c r="O14" s="786"/>
      <c r="P14" s="786"/>
      <c r="Q14" s="475"/>
      <c r="R14" s="332"/>
      <c r="S14" s="787"/>
      <c r="T14" s="787"/>
      <c r="U14" s="787"/>
      <c r="V14" s="334"/>
      <c r="W14" s="30"/>
      <c r="Z14" s="296"/>
      <c r="AA14" s="6">
        <v>6</v>
      </c>
      <c r="AB14" s="46" t="str">
        <f>IF(H$24=$Z$10,$Y$10&amp;AA13,IF(H$24=$Z$11,$Y$11&amp;AA13,IF(H$24=$Z$12,$Y$12&amp;AA13,"")))</f>
        <v>VS5</v>
      </c>
      <c r="AC14" s="6">
        <v>5</v>
      </c>
      <c r="AD14" s="46" t="str">
        <f>IF(M$24=$Z$10,$Y$10&amp;AC14,IF(M$24=$Z$11,$Y$11&amp;AC14,IF(M$24=$Z$12,$Y$12&amp;AC14,"")))</f>
        <v/>
      </c>
      <c r="AE14" s="6">
        <v>5</v>
      </c>
      <c r="AF14" s="46" t="str">
        <f>IF(R$24=$Z$10,$Y$10&amp;AE14,IF(R$24=$Z$11,$Y$11&amp;AE14,IF(R$24=$Z$12,$Y$12&amp;AE14,"")))</f>
        <v/>
      </c>
    </row>
    <row r="15" spans="1:32" ht="17.100000000000001" customHeight="1" thickBot="1">
      <c r="A15" s="8">
        <f t="shared" si="0"/>
        <v>15</v>
      </c>
      <c r="B15" s="19"/>
      <c r="C15" s="465" t="s">
        <v>252</v>
      </c>
      <c r="D15" s="471"/>
      <c r="E15" s="326"/>
      <c r="F15" s="327"/>
      <c r="G15" s="35" t="s">
        <v>173</v>
      </c>
      <c r="H15" s="478"/>
      <c r="I15" s="805">
        <f>IF('Sheet 1'!S29=0,"",'Sheet 1'!S29)</f>
        <v>2.0071550865993992</v>
      </c>
      <c r="J15" s="805"/>
      <c r="K15" s="805"/>
      <c r="L15" s="335"/>
      <c r="M15" s="332"/>
      <c r="N15" s="786"/>
      <c r="O15" s="786"/>
      <c r="P15" s="786"/>
      <c r="Q15" s="475"/>
      <c r="R15" s="332"/>
      <c r="S15" s="787"/>
      <c r="T15" s="787"/>
      <c r="U15" s="787"/>
      <c r="V15" s="334"/>
      <c r="W15" s="30"/>
      <c r="Z15" s="303"/>
      <c r="AA15" s="6">
        <v>7</v>
      </c>
      <c r="AB15" s="46" t="str">
        <f>IF(H$24=$Z$10,$Y$10&amp;AA14,IF(H$24=$Z$11,"",IF(H$24=$Z$12,$Y$12&amp;AA14,"")))</f>
        <v>VS6</v>
      </c>
      <c r="AC15" s="6">
        <v>6</v>
      </c>
      <c r="AD15" s="46" t="str">
        <f>IF(M$24=$Z$10,$Y$10&amp;AC15,IF(M$24=$Z$11,"",IF(M$24=$Z$12,$Y$12&amp;AC15,"")))</f>
        <v/>
      </c>
      <c r="AE15" s="6">
        <v>6</v>
      </c>
      <c r="AF15" s="46" t="str">
        <f>IF(R$24=$Z$10,$Y$10&amp;AE15,IF(R$24=$Z$11,"",IF(R$24=$Z$12,$Y$12&amp;AE15,"")))</f>
        <v/>
      </c>
    </row>
    <row r="16" spans="1:32" ht="17.100000000000001" customHeight="1" thickBot="1">
      <c r="A16" s="8">
        <f t="shared" si="0"/>
        <v>16</v>
      </c>
      <c r="B16" s="19"/>
      <c r="C16" s="326" t="s">
        <v>253</v>
      </c>
      <c r="D16" s="471"/>
      <c r="E16" s="325"/>
      <c r="F16" s="325"/>
      <c r="G16" s="35" t="s">
        <v>169</v>
      </c>
      <c r="H16" s="802" t="s">
        <v>18</v>
      </c>
      <c r="I16" s="803"/>
      <c r="J16" s="803"/>
      <c r="K16" s="803"/>
      <c r="L16" s="804"/>
      <c r="M16" s="786"/>
      <c r="N16" s="786"/>
      <c r="O16" s="786"/>
      <c r="P16" s="786"/>
      <c r="Q16" s="791"/>
      <c r="R16" s="786"/>
      <c r="S16" s="786"/>
      <c r="T16" s="786"/>
      <c r="U16" s="786"/>
      <c r="V16" s="791"/>
      <c r="W16" s="30"/>
      <c r="AB16" s="31" t="str">
        <f>IF(H$24=$Z$10,"",IF(H$24=$Z$11,"",IF(H$24=$Z$12,$Y$12&amp;AA15,"")))</f>
        <v>VS7</v>
      </c>
      <c r="AC16" s="6">
        <v>7</v>
      </c>
      <c r="AD16" s="31" t="str">
        <f>IF(M$24=$Z$10,"",IF(M$24=$Z$11,"",IF(M$24=$Z$12,$Y$12&amp;AC16,"")))</f>
        <v/>
      </c>
      <c r="AE16" s="6">
        <v>7</v>
      </c>
      <c r="AF16" s="31" t="str">
        <f>IF(R$24=$Z$10,"",IF(R$24=$Z$11,"",IF(R$24=$Z$12,$Y$12&amp;AE16,"")))</f>
        <v/>
      </c>
    </row>
    <row r="17" spans="1:32" ht="17.100000000000001" customHeight="1" thickBot="1">
      <c r="A17" s="8">
        <f t="shared" si="0"/>
        <v>17</v>
      </c>
      <c r="B17" s="19"/>
      <c r="C17" s="466" t="s">
        <v>254</v>
      </c>
      <c r="D17" s="471"/>
      <c r="E17" s="336"/>
      <c r="F17" s="326"/>
      <c r="G17" s="35" t="s">
        <v>173</v>
      </c>
      <c r="H17" s="797" t="s">
        <v>18</v>
      </c>
      <c r="I17" s="798"/>
      <c r="J17" s="798"/>
      <c r="K17" s="798"/>
      <c r="L17" s="799"/>
      <c r="M17" s="800"/>
      <c r="N17" s="800"/>
      <c r="O17" s="800"/>
      <c r="P17" s="800"/>
      <c r="Q17" s="801"/>
      <c r="R17" s="800"/>
      <c r="S17" s="800"/>
      <c r="T17" s="800"/>
      <c r="U17" s="800"/>
      <c r="V17" s="801"/>
      <c r="W17" s="30"/>
      <c r="Z17" s="12" t="s">
        <v>255</v>
      </c>
    </row>
    <row r="18" spans="1:32" ht="17.100000000000001" customHeight="1" thickBot="1">
      <c r="A18" s="8">
        <f t="shared" si="0"/>
        <v>18</v>
      </c>
      <c r="B18" s="19"/>
      <c r="C18" s="466" t="s">
        <v>256</v>
      </c>
      <c r="D18" s="471"/>
      <c r="E18" s="336"/>
      <c r="F18" s="471"/>
      <c r="G18" s="35" t="s">
        <v>173</v>
      </c>
      <c r="H18" s="802" t="s">
        <v>18</v>
      </c>
      <c r="I18" s="803"/>
      <c r="J18" s="803"/>
      <c r="K18" s="803"/>
      <c r="L18" s="804"/>
      <c r="M18" s="786"/>
      <c r="N18" s="786"/>
      <c r="O18" s="786"/>
      <c r="P18" s="786"/>
      <c r="Q18" s="791"/>
      <c r="R18" s="786"/>
      <c r="S18" s="786"/>
      <c r="T18" s="786"/>
      <c r="U18" s="786"/>
      <c r="V18" s="791"/>
      <c r="W18" s="30"/>
      <c r="Z18" s="12" t="s">
        <v>14</v>
      </c>
      <c r="AB18" s="12" t="s">
        <v>255</v>
      </c>
    </row>
    <row r="19" spans="1:32" ht="17.100000000000001" customHeight="1" thickBot="1">
      <c r="A19" s="8">
        <f t="shared" si="0"/>
        <v>19</v>
      </c>
      <c r="B19" s="19"/>
      <c r="C19" s="326" t="s">
        <v>257</v>
      </c>
      <c r="D19" s="471"/>
      <c r="E19" s="333"/>
      <c r="F19" s="477" t="s">
        <v>258</v>
      </c>
      <c r="G19" s="338"/>
      <c r="H19" s="339">
        <v>0</v>
      </c>
      <c r="I19" s="254" t="s">
        <v>240</v>
      </c>
      <c r="J19" s="340">
        <v>0</v>
      </c>
      <c r="K19" s="234" t="s">
        <v>240</v>
      </c>
      <c r="L19" s="341">
        <v>0</v>
      </c>
      <c r="M19" s="342"/>
      <c r="N19" s="333" t="s">
        <v>240</v>
      </c>
      <c r="O19" s="343"/>
      <c r="P19" s="333" t="s">
        <v>240</v>
      </c>
      <c r="Q19" s="344"/>
      <c r="R19" s="342"/>
      <c r="S19" s="345" t="s">
        <v>240</v>
      </c>
      <c r="T19" s="473"/>
      <c r="U19" s="347" t="s">
        <v>240</v>
      </c>
      <c r="V19" s="474"/>
      <c r="W19" s="30"/>
      <c r="Z19" s="25" t="s">
        <v>259</v>
      </c>
      <c r="AB19" s="12" t="s">
        <v>14</v>
      </c>
    </row>
    <row r="20" spans="1:32" ht="17.100000000000001" customHeight="1">
      <c r="A20" s="8">
        <f t="shared" si="0"/>
        <v>20</v>
      </c>
      <c r="B20" s="349"/>
      <c r="C20" s="350" t="s">
        <v>260</v>
      </c>
      <c r="D20" s="351"/>
      <c r="E20" s="351"/>
      <c r="F20" s="351"/>
      <c r="G20" s="35" t="s">
        <v>179</v>
      </c>
      <c r="H20" s="352"/>
      <c r="I20" s="814">
        <f>IF('Sheet 1'!F3='Sheet 1'!O72,'Sheet 1'!O89,IF('Sheet 1'!F3='Sheet 1'!O73,'Sheet 1'!S89,""))</f>
        <v>3.0797239628211477</v>
      </c>
      <c r="J20" s="814"/>
      <c r="K20" s="814"/>
      <c r="L20" s="475" t="s">
        <v>69</v>
      </c>
      <c r="M20" s="815"/>
      <c r="N20" s="815"/>
      <c r="O20" s="815"/>
      <c r="P20" s="815"/>
      <c r="Q20" s="816"/>
      <c r="R20" s="815"/>
      <c r="S20" s="815"/>
      <c r="T20" s="815"/>
      <c r="U20" s="815"/>
      <c r="V20" s="816"/>
      <c r="W20" s="30"/>
      <c r="Z20" s="46" t="s">
        <v>261</v>
      </c>
      <c r="AB20" s="46" t="s">
        <v>261</v>
      </c>
      <c r="AF20" s="297"/>
    </row>
    <row r="21" spans="1:32" ht="17.100000000000001" customHeight="1" thickBot="1">
      <c r="A21" s="8">
        <f t="shared" si="0"/>
        <v>21</v>
      </c>
      <c r="B21" s="353"/>
      <c r="C21" s="817" t="s">
        <v>262</v>
      </c>
      <c r="D21" s="817"/>
      <c r="E21" s="817"/>
      <c r="F21" s="817"/>
      <c r="G21" s="35" t="s">
        <v>179</v>
      </c>
      <c r="H21" s="354"/>
      <c r="I21" s="814">
        <f>IF('Sheet 1'!F3='Sheet 1'!O72,'Sheet 1'!O90,IF('Sheet 1'!F3='Sheet 1'!O73,'Sheet 1'!S90,""))</f>
        <v>4.7797239628211479</v>
      </c>
      <c r="J21" s="814"/>
      <c r="K21" s="814"/>
      <c r="L21" s="186" t="s">
        <v>69</v>
      </c>
      <c r="M21" s="818"/>
      <c r="N21" s="818"/>
      <c r="O21" s="818"/>
      <c r="P21" s="818"/>
      <c r="Q21" s="819"/>
      <c r="R21" s="818"/>
      <c r="S21" s="818"/>
      <c r="T21" s="818"/>
      <c r="U21" s="818"/>
      <c r="V21" s="819"/>
      <c r="W21" s="30"/>
      <c r="Z21" s="46" t="s">
        <v>263</v>
      </c>
      <c r="AB21" s="46" t="s">
        <v>263</v>
      </c>
      <c r="AF21" s="303"/>
    </row>
    <row r="22" spans="1:32" ht="17.100000000000001" customHeight="1" thickBot="1">
      <c r="A22" s="294">
        <f t="shared" si="0"/>
        <v>22</v>
      </c>
      <c r="B22" s="302"/>
      <c r="C22" s="610" t="s">
        <v>264</v>
      </c>
      <c r="D22" s="610"/>
      <c r="E22" s="610"/>
      <c r="F22" s="610"/>
      <c r="G22" s="611"/>
      <c r="H22" s="673" t="s">
        <v>237</v>
      </c>
      <c r="I22" s="610"/>
      <c r="J22" s="610"/>
      <c r="K22" s="610"/>
      <c r="L22" s="611"/>
      <c r="M22" s="673"/>
      <c r="N22" s="610"/>
      <c r="O22" s="610"/>
      <c r="P22" s="610"/>
      <c r="Q22" s="611"/>
      <c r="R22" s="673"/>
      <c r="S22" s="610"/>
      <c r="T22" s="610"/>
      <c r="U22" s="610"/>
      <c r="V22" s="611"/>
      <c r="W22" s="30"/>
      <c r="Z22" s="31" t="s">
        <v>265</v>
      </c>
      <c r="AB22" s="31" t="s">
        <v>265</v>
      </c>
    </row>
    <row r="23" spans="1:32" ht="17.100000000000001" customHeight="1" thickBot="1">
      <c r="A23" s="294">
        <f t="shared" si="0"/>
        <v>23</v>
      </c>
      <c r="B23" s="355"/>
      <c r="C23" s="326" t="s">
        <v>266</v>
      </c>
      <c r="D23" s="471"/>
      <c r="E23" s="326"/>
      <c r="F23" s="326"/>
      <c r="G23" s="181"/>
      <c r="H23" s="806" t="s">
        <v>267</v>
      </c>
      <c r="I23" s="807"/>
      <c r="J23" s="807"/>
      <c r="K23" s="807"/>
      <c r="L23" s="808"/>
      <c r="M23" s="809"/>
      <c r="N23" s="809"/>
      <c r="O23" s="809"/>
      <c r="P23" s="809"/>
      <c r="Q23" s="810"/>
      <c r="R23" s="811"/>
      <c r="S23" s="812"/>
      <c r="T23" s="812"/>
      <c r="U23" s="812"/>
      <c r="V23" s="813"/>
      <c r="W23" s="30"/>
    </row>
    <row r="24" spans="1:32" ht="17.100000000000001" customHeight="1" thickBot="1">
      <c r="A24" s="294">
        <f t="shared" si="0"/>
        <v>24</v>
      </c>
      <c r="B24" s="110"/>
      <c r="C24" s="820" t="s">
        <v>268</v>
      </c>
      <c r="D24" s="820"/>
      <c r="E24" s="820"/>
      <c r="F24" s="820"/>
      <c r="G24" s="356"/>
      <c r="H24" s="821" t="s">
        <v>248</v>
      </c>
      <c r="I24" s="618"/>
      <c r="J24" s="618"/>
      <c r="K24" s="618"/>
      <c r="L24" s="619"/>
      <c r="M24" s="803"/>
      <c r="N24" s="803"/>
      <c r="O24" s="803"/>
      <c r="P24" s="803"/>
      <c r="Q24" s="804"/>
      <c r="R24" s="803"/>
      <c r="S24" s="803"/>
      <c r="T24" s="803"/>
      <c r="U24" s="803"/>
      <c r="V24" s="804"/>
      <c r="W24" s="30"/>
      <c r="Z24" s="12" t="s">
        <v>269</v>
      </c>
      <c r="AB24" s="12" t="s">
        <v>269</v>
      </c>
      <c r="AD24" s="12" t="s">
        <v>10</v>
      </c>
    </row>
    <row r="25" spans="1:32" ht="17.100000000000001" customHeight="1" thickBot="1">
      <c r="A25" s="294">
        <f t="shared" si="0"/>
        <v>25</v>
      </c>
      <c r="B25" s="110"/>
      <c r="C25" s="820" t="s">
        <v>270</v>
      </c>
      <c r="D25" s="820"/>
      <c r="E25" s="820"/>
      <c r="F25" s="820"/>
      <c r="G25" s="356"/>
      <c r="H25" s="822" t="s">
        <v>461</v>
      </c>
      <c r="I25" s="823"/>
      <c r="J25" s="823"/>
      <c r="K25" s="823"/>
      <c r="L25" s="823"/>
      <c r="M25" s="802"/>
      <c r="N25" s="803"/>
      <c r="O25" s="803"/>
      <c r="P25" s="803"/>
      <c r="Q25" s="804"/>
      <c r="R25" s="803"/>
      <c r="S25" s="803"/>
      <c r="T25" s="803"/>
      <c r="U25" s="803"/>
      <c r="V25" s="804"/>
      <c r="W25" s="30"/>
      <c r="Z25" s="12" t="s">
        <v>14</v>
      </c>
      <c r="AB25" s="12" t="s">
        <v>14</v>
      </c>
      <c r="AD25" s="17" t="s">
        <v>9</v>
      </c>
    </row>
    <row r="26" spans="1:32" ht="17.100000000000001" customHeight="1">
      <c r="A26" s="294">
        <f t="shared" si="0"/>
        <v>26</v>
      </c>
      <c r="B26" s="110"/>
      <c r="C26" s="820" t="s">
        <v>271</v>
      </c>
      <c r="D26" s="820"/>
      <c r="E26" s="820"/>
      <c r="F26" s="820"/>
      <c r="G26" s="356"/>
      <c r="H26" s="797" t="s">
        <v>261</v>
      </c>
      <c r="I26" s="798"/>
      <c r="J26" s="798"/>
      <c r="K26" s="798"/>
      <c r="L26" s="799"/>
      <c r="M26" s="803"/>
      <c r="N26" s="803"/>
      <c r="O26" s="803"/>
      <c r="P26" s="803"/>
      <c r="Q26" s="804"/>
      <c r="R26" s="803"/>
      <c r="S26" s="803"/>
      <c r="T26" s="803"/>
      <c r="U26" s="803"/>
      <c r="V26" s="804"/>
      <c r="W26" s="30"/>
      <c r="Z26" s="25" t="s">
        <v>259</v>
      </c>
      <c r="AB26" s="46" t="s">
        <v>272</v>
      </c>
      <c r="AD26" s="17" t="s">
        <v>453</v>
      </c>
    </row>
    <row r="27" spans="1:32" ht="17.100000000000001" customHeight="1" thickBot="1">
      <c r="A27" s="294">
        <f t="shared" si="0"/>
        <v>27</v>
      </c>
      <c r="B27" s="110"/>
      <c r="C27" s="820" t="s">
        <v>273</v>
      </c>
      <c r="D27" s="820"/>
      <c r="E27" s="820"/>
      <c r="F27" s="820"/>
      <c r="G27" s="356"/>
      <c r="H27" s="802" t="s">
        <v>272</v>
      </c>
      <c r="I27" s="803"/>
      <c r="J27" s="803"/>
      <c r="K27" s="803"/>
      <c r="L27" s="804"/>
      <c r="M27" s="803"/>
      <c r="N27" s="803"/>
      <c r="O27" s="803"/>
      <c r="P27" s="803"/>
      <c r="Q27" s="804"/>
      <c r="R27" s="803"/>
      <c r="S27" s="803"/>
      <c r="T27" s="803"/>
      <c r="U27" s="803"/>
      <c r="V27" s="804"/>
      <c r="W27" s="30"/>
      <c r="Z27" s="46" t="s">
        <v>272</v>
      </c>
      <c r="AB27" s="31" t="s">
        <v>274</v>
      </c>
      <c r="AD27" s="17" t="s">
        <v>22</v>
      </c>
    </row>
    <row r="28" spans="1:32" ht="17.100000000000001" customHeight="1" thickBot="1">
      <c r="A28" s="294">
        <f t="shared" si="0"/>
        <v>28</v>
      </c>
      <c r="B28" s="110"/>
      <c r="C28" s="326" t="s">
        <v>275</v>
      </c>
      <c r="D28" s="326"/>
      <c r="E28" s="326"/>
      <c r="F28" s="357"/>
      <c r="G28" s="358"/>
      <c r="H28" s="788" t="s">
        <v>276</v>
      </c>
      <c r="I28" s="789"/>
      <c r="J28" s="789"/>
      <c r="K28" s="789"/>
      <c r="L28" s="790"/>
      <c r="M28" s="800"/>
      <c r="N28" s="641"/>
      <c r="O28" s="641"/>
      <c r="P28" s="641"/>
      <c r="Q28" s="801"/>
      <c r="R28" s="800"/>
      <c r="S28" s="800"/>
      <c r="T28" s="800"/>
      <c r="U28" s="800"/>
      <c r="V28" s="801"/>
      <c r="W28" s="30"/>
      <c r="Z28" s="31" t="s">
        <v>274</v>
      </c>
      <c r="AD28" s="33" t="s">
        <v>3</v>
      </c>
    </row>
    <row r="29" spans="1:32" ht="17.100000000000001" customHeight="1">
      <c r="A29" s="294">
        <f t="shared" si="0"/>
        <v>29</v>
      </c>
      <c r="B29" s="110"/>
      <c r="C29" s="326" t="s">
        <v>277</v>
      </c>
      <c r="D29" s="326"/>
      <c r="E29" s="326"/>
      <c r="F29" s="357"/>
      <c r="G29" s="35" t="str">
        <f>IF('[6]Sheet 1'!$F$3='[6]Sheet 1'!$O$73,L2si,IF('[6]Sheet 1'!$F$3='[6]Sheet 1'!$O$74,L2us,""))</f>
        <v>mm</v>
      </c>
      <c r="H29" s="788" t="s">
        <v>267</v>
      </c>
      <c r="I29" s="789"/>
      <c r="J29" s="789"/>
      <c r="K29" s="789"/>
      <c r="L29" s="790"/>
      <c r="M29" s="467"/>
      <c r="N29" s="360" t="s">
        <v>240</v>
      </c>
      <c r="O29" s="361"/>
      <c r="P29" s="360" t="s">
        <v>240</v>
      </c>
      <c r="Q29" s="474"/>
      <c r="R29" s="467"/>
      <c r="S29" s="345" t="s">
        <v>240</v>
      </c>
      <c r="T29" s="343"/>
      <c r="U29" s="362" t="s">
        <v>240</v>
      </c>
      <c r="V29" s="476"/>
      <c r="W29" s="30"/>
    </row>
    <row r="30" spans="1:32" ht="17.100000000000001" customHeight="1">
      <c r="A30" s="294">
        <f t="shared" si="0"/>
        <v>30</v>
      </c>
      <c r="B30" s="110"/>
      <c r="C30" s="466" t="s">
        <v>278</v>
      </c>
      <c r="D30" s="333"/>
      <c r="E30" s="326"/>
      <c r="F30" s="357"/>
      <c r="G30" s="35" t="str">
        <f>IF('[6]Sheet 1'!$F$3='[6]Sheet 1'!$O$73,Prsi,IF('[6]Sheet 1'!$F$3='[6]Sheet 1'!$O$74,GPus,""))</f>
        <v>bara</v>
      </c>
      <c r="H30" s="788" t="s">
        <v>18</v>
      </c>
      <c r="I30" s="789"/>
      <c r="J30" s="789"/>
      <c r="K30" s="789"/>
      <c r="L30" s="790"/>
      <c r="M30" s="786"/>
      <c r="N30" s="800"/>
      <c r="O30" s="800"/>
      <c r="P30" s="800"/>
      <c r="Q30" s="791"/>
      <c r="R30" s="786"/>
      <c r="S30" s="786"/>
      <c r="T30" s="786"/>
      <c r="U30" s="786"/>
      <c r="V30" s="791"/>
      <c r="W30" s="30"/>
    </row>
    <row r="31" spans="1:32" ht="17.100000000000001" customHeight="1">
      <c r="A31" s="294">
        <f t="shared" si="0"/>
        <v>31</v>
      </c>
      <c r="B31" s="110"/>
      <c r="C31" s="466" t="s">
        <v>280</v>
      </c>
      <c r="D31" s="326"/>
      <c r="E31" s="326"/>
      <c r="F31" s="326"/>
      <c r="G31" s="35" t="str">
        <f>IF('[6]Sheet 1'!$F$3='[6]Sheet 1'!$O$73,Prsi,IF('[6]Sheet 1'!$F$3='[6]Sheet 1'!$O$74,GPus,""))</f>
        <v>bara</v>
      </c>
      <c r="H31" s="788" t="s">
        <v>18</v>
      </c>
      <c r="I31" s="789"/>
      <c r="J31" s="789"/>
      <c r="K31" s="789"/>
      <c r="L31" s="790"/>
      <c r="M31" s="786"/>
      <c r="N31" s="786"/>
      <c r="O31" s="786"/>
      <c r="P31" s="786"/>
      <c r="Q31" s="791"/>
      <c r="R31" s="786"/>
      <c r="S31" s="786"/>
      <c r="T31" s="786"/>
      <c r="U31" s="786"/>
      <c r="V31" s="791"/>
      <c r="W31" s="30"/>
    </row>
    <row r="32" spans="1:32" ht="30.75" customHeight="1" thickBot="1">
      <c r="A32" s="294">
        <f t="shared" si="0"/>
        <v>32</v>
      </c>
      <c r="B32" s="110"/>
      <c r="C32" s="824" t="str">
        <f>IF('[6]Sheet 1'!F3='[6]Sheet 1'!O73,"Suction specific speed with max. impellerdiameter at BEP  (m3/h - m - rpm )",IF('[6]Sheet 1'!F3='[6]Sheet 1'!O74,"Suction specific speed with max. impellerdiameter at BEP  (GPM - FT - rpm )",""))</f>
        <v>Suction specific speed with max. impellerdiameter at BEP  (m3/h - m - rpm )</v>
      </c>
      <c r="D32" s="824"/>
      <c r="E32" s="824"/>
      <c r="F32" s="824"/>
      <c r="G32" s="338"/>
      <c r="H32" s="788" t="str">
        <f>IF('[6]Sheet 1'!F3='[6]Sheet 1'!O73,"Less than 12800",IF('[6]Sheet 1'!F3='[6]Sheet 1'!O74,"Less than 11000",""))</f>
        <v>Less than 12800</v>
      </c>
      <c r="I32" s="789"/>
      <c r="J32" s="789"/>
      <c r="K32" s="789"/>
      <c r="L32" s="790"/>
      <c r="M32" s="786"/>
      <c r="N32" s="786"/>
      <c r="O32" s="786"/>
      <c r="P32" s="786"/>
      <c r="Q32" s="791"/>
      <c r="R32" s="786"/>
      <c r="S32" s="786"/>
      <c r="T32" s="786"/>
      <c r="U32" s="786"/>
      <c r="V32" s="791"/>
      <c r="W32" s="30"/>
    </row>
    <row r="33" spans="1:28" ht="17.100000000000001" customHeight="1" thickBot="1">
      <c r="A33" s="294">
        <f t="shared" si="0"/>
        <v>33</v>
      </c>
      <c r="B33" s="363"/>
      <c r="C33" s="674" t="s">
        <v>281</v>
      </c>
      <c r="D33" s="610"/>
      <c r="E33" s="610"/>
      <c r="F33" s="610"/>
      <c r="G33" s="611"/>
      <c r="H33" s="364"/>
      <c r="I33" s="365"/>
      <c r="J33" s="365"/>
      <c r="K33" s="365"/>
      <c r="L33" s="366"/>
      <c r="M33" s="365"/>
      <c r="N33" s="365"/>
      <c r="O33" s="365"/>
      <c r="P33" s="365"/>
      <c r="Q33" s="366"/>
      <c r="R33" s="674"/>
      <c r="S33" s="674"/>
      <c r="T33" s="674"/>
      <c r="U33" s="674"/>
      <c r="V33" s="675"/>
      <c r="W33" s="30"/>
    </row>
    <row r="34" spans="1:28" ht="17.100000000000001" customHeight="1" thickBot="1">
      <c r="A34" s="8">
        <f t="shared" si="0"/>
        <v>34</v>
      </c>
      <c r="B34" s="107"/>
      <c r="C34" s="834"/>
      <c r="D34" s="834"/>
      <c r="E34" s="834"/>
      <c r="F34" s="834"/>
      <c r="G34" s="835"/>
      <c r="H34" s="834"/>
      <c r="I34" s="834"/>
      <c r="J34" s="834"/>
      <c r="K34" s="834"/>
      <c r="L34" s="835"/>
      <c r="M34" s="834"/>
      <c r="N34" s="834"/>
      <c r="O34" s="834"/>
      <c r="P34" s="834"/>
      <c r="Q34" s="835"/>
      <c r="R34" s="834"/>
      <c r="S34" s="834"/>
      <c r="T34" s="834"/>
      <c r="U34" s="834"/>
      <c r="V34" s="835"/>
      <c r="W34" s="89"/>
      <c r="AB34" s="367"/>
    </row>
    <row r="35" spans="1:28" ht="17.100000000000001" customHeight="1" thickBot="1">
      <c r="A35" s="8">
        <f t="shared" si="0"/>
        <v>35</v>
      </c>
      <c r="B35" s="368"/>
      <c r="C35" s="674" t="s">
        <v>282</v>
      </c>
      <c r="D35" s="674"/>
      <c r="E35" s="674"/>
      <c r="F35" s="674"/>
      <c r="G35" s="675"/>
      <c r="H35" s="673" t="s">
        <v>230</v>
      </c>
      <c r="I35" s="610"/>
      <c r="J35" s="610"/>
      <c r="K35" s="610"/>
      <c r="L35" s="611"/>
      <c r="M35" s="673"/>
      <c r="N35" s="610"/>
      <c r="O35" s="610"/>
      <c r="P35" s="610"/>
      <c r="Q35" s="611"/>
      <c r="R35" s="673"/>
      <c r="S35" s="610"/>
      <c r="T35" s="610"/>
      <c r="U35" s="610"/>
      <c r="V35" s="611"/>
      <c r="W35" s="30"/>
    </row>
    <row r="36" spans="1:28" s="367" customFormat="1" ht="17.100000000000001" customHeight="1">
      <c r="A36" s="294">
        <f t="shared" si="0"/>
        <v>36</v>
      </c>
      <c r="B36" s="369"/>
      <c r="C36" s="825" t="s">
        <v>283</v>
      </c>
      <c r="D36" s="825"/>
      <c r="E36" s="825"/>
      <c r="F36" s="825"/>
      <c r="G36" s="356"/>
      <c r="H36" s="826" t="s">
        <v>449</v>
      </c>
      <c r="I36" s="827"/>
      <c r="J36" s="370" t="str">
        <f>"/"</f>
        <v>/</v>
      </c>
      <c r="K36" s="827" t="s">
        <v>284</v>
      </c>
      <c r="L36" s="828"/>
      <c r="M36" s="786"/>
      <c r="N36" s="786"/>
      <c r="O36" s="786"/>
      <c r="P36" s="786"/>
      <c r="Q36" s="791"/>
      <c r="R36" s="786"/>
      <c r="S36" s="786"/>
      <c r="T36" s="786"/>
      <c r="U36" s="786"/>
      <c r="V36" s="791"/>
      <c r="W36" s="30"/>
      <c r="AB36" s="6"/>
    </row>
    <row r="37" spans="1:28" ht="17.100000000000001" customHeight="1">
      <c r="A37" s="294">
        <f t="shared" si="0"/>
        <v>37</v>
      </c>
      <c r="B37" s="107"/>
      <c r="C37" s="464" t="s">
        <v>285</v>
      </c>
      <c r="D37" s="464"/>
      <c r="E37" s="464"/>
      <c r="F37" s="464"/>
      <c r="G37" s="371"/>
      <c r="H37" s="829" t="s">
        <v>286</v>
      </c>
      <c r="I37" s="830"/>
      <c r="J37" s="830"/>
      <c r="K37" s="830"/>
      <c r="L37" s="831"/>
      <c r="M37" s="467"/>
      <c r="N37" s="467"/>
      <c r="O37" s="467"/>
      <c r="P37" s="467"/>
      <c r="Q37" s="470"/>
      <c r="R37" s="832"/>
      <c r="S37" s="832"/>
      <c r="T37" s="832"/>
      <c r="U37" s="832"/>
      <c r="V37" s="833"/>
      <c r="W37" s="30"/>
      <c r="Y37" s="372" t="s">
        <v>285</v>
      </c>
      <c r="AA37" s="373" t="s">
        <v>287</v>
      </c>
    </row>
    <row r="38" spans="1:28" ht="17.100000000000001" customHeight="1">
      <c r="A38" s="294">
        <f t="shared" si="0"/>
        <v>38</v>
      </c>
      <c r="B38" s="107"/>
      <c r="C38" s="464" t="s">
        <v>288</v>
      </c>
      <c r="D38" s="464"/>
      <c r="E38" s="464"/>
      <c r="F38" s="464"/>
      <c r="G38" s="371"/>
      <c r="H38" s="829" t="s">
        <v>289</v>
      </c>
      <c r="I38" s="830"/>
      <c r="J38" s="830"/>
      <c r="K38" s="830"/>
      <c r="L38" s="831"/>
      <c r="M38" s="467"/>
      <c r="N38" s="467"/>
      <c r="O38" s="467"/>
      <c r="P38" s="467"/>
      <c r="Q38" s="470"/>
      <c r="R38" s="832"/>
      <c r="S38" s="832"/>
      <c r="T38" s="832"/>
      <c r="U38" s="832"/>
      <c r="V38" s="833"/>
      <c r="W38" s="30"/>
      <c r="Y38" s="372" t="s">
        <v>288</v>
      </c>
      <c r="AA38" s="373" t="s">
        <v>289</v>
      </c>
    </row>
    <row r="39" spans="1:28" ht="17.100000000000001" customHeight="1">
      <c r="A39" s="294">
        <f t="shared" si="0"/>
        <v>39</v>
      </c>
      <c r="B39" s="107"/>
      <c r="C39" s="464" t="s">
        <v>290</v>
      </c>
      <c r="D39" s="464"/>
      <c r="E39" s="464"/>
      <c r="F39" s="464"/>
      <c r="G39" s="371"/>
      <c r="H39" s="829" t="s">
        <v>291</v>
      </c>
      <c r="I39" s="830"/>
      <c r="J39" s="830"/>
      <c r="K39" s="830"/>
      <c r="L39" s="831"/>
      <c r="M39" s="467"/>
      <c r="N39" s="467"/>
      <c r="O39" s="467"/>
      <c r="P39" s="467"/>
      <c r="Q39" s="470"/>
      <c r="R39" s="832"/>
      <c r="S39" s="832"/>
      <c r="T39" s="832"/>
      <c r="U39" s="832"/>
      <c r="V39" s="833"/>
      <c r="W39" s="30"/>
      <c r="Y39" s="372" t="s">
        <v>290</v>
      </c>
      <c r="AA39" s="373" t="s">
        <v>291</v>
      </c>
    </row>
    <row r="40" spans="1:28" ht="17.100000000000001" customHeight="1">
      <c r="A40" s="294">
        <f t="shared" si="0"/>
        <v>40</v>
      </c>
      <c r="B40" s="107"/>
      <c r="C40" s="464" t="s">
        <v>292</v>
      </c>
      <c r="D40" s="464"/>
      <c r="E40" s="464"/>
      <c r="F40" s="464"/>
      <c r="G40" s="35"/>
      <c r="H40" s="829" t="s">
        <v>293</v>
      </c>
      <c r="I40" s="830"/>
      <c r="J40" s="830"/>
      <c r="K40" s="830"/>
      <c r="L40" s="831"/>
      <c r="M40" s="467"/>
      <c r="N40" s="467"/>
      <c r="O40" s="467"/>
      <c r="P40" s="467"/>
      <c r="Q40" s="470"/>
      <c r="R40" s="832"/>
      <c r="S40" s="832"/>
      <c r="T40" s="832"/>
      <c r="U40" s="832"/>
      <c r="V40" s="833"/>
      <c r="W40" s="30"/>
      <c r="Y40" s="372" t="s">
        <v>294</v>
      </c>
      <c r="AA40" s="373" t="s">
        <v>293</v>
      </c>
    </row>
    <row r="41" spans="1:28" ht="17.100000000000001" customHeight="1">
      <c r="A41" s="294">
        <f t="shared" si="0"/>
        <v>41</v>
      </c>
      <c r="B41" s="107"/>
      <c r="C41" s="464" t="s">
        <v>295</v>
      </c>
      <c r="D41" s="464"/>
      <c r="E41" s="464"/>
      <c r="F41" s="464"/>
      <c r="G41" s="371"/>
      <c r="H41" s="829" t="s">
        <v>286</v>
      </c>
      <c r="I41" s="830"/>
      <c r="J41" s="830"/>
      <c r="K41" s="830"/>
      <c r="L41" s="831"/>
      <c r="M41" s="467"/>
      <c r="N41" s="467"/>
      <c r="O41" s="467"/>
      <c r="P41" s="467"/>
      <c r="Q41" s="470"/>
      <c r="R41" s="832"/>
      <c r="S41" s="832"/>
      <c r="T41" s="832"/>
      <c r="U41" s="832"/>
      <c r="V41" s="833"/>
      <c r="W41" s="89"/>
      <c r="Y41" s="372" t="s">
        <v>296</v>
      </c>
      <c r="AA41" s="373" t="s">
        <v>293</v>
      </c>
    </row>
    <row r="42" spans="1:28" ht="17.100000000000001" customHeight="1">
      <c r="A42" s="294">
        <f t="shared" si="0"/>
        <v>42</v>
      </c>
      <c r="B42" s="107"/>
      <c r="C42" s="464" t="s">
        <v>297</v>
      </c>
      <c r="D42" s="464"/>
      <c r="E42" s="464"/>
      <c r="F42" s="464"/>
      <c r="G42" s="371"/>
      <c r="H42" s="829" t="s">
        <v>298</v>
      </c>
      <c r="I42" s="830"/>
      <c r="J42" s="830"/>
      <c r="K42" s="830"/>
      <c r="L42" s="831"/>
      <c r="M42" s="467"/>
      <c r="N42" s="467"/>
      <c r="O42" s="467"/>
      <c r="P42" s="467"/>
      <c r="Q42" s="470"/>
      <c r="R42" s="832"/>
      <c r="S42" s="832"/>
      <c r="T42" s="832"/>
      <c r="U42" s="832"/>
      <c r="V42" s="833"/>
      <c r="W42" s="89"/>
      <c r="Y42" s="372" t="s">
        <v>297</v>
      </c>
      <c r="AA42" s="373" t="s">
        <v>299</v>
      </c>
    </row>
    <row r="43" spans="1:28" ht="17.100000000000001" customHeight="1">
      <c r="A43" s="294">
        <f t="shared" si="0"/>
        <v>43</v>
      </c>
      <c r="B43" s="107"/>
      <c r="C43" s="464" t="s">
        <v>300</v>
      </c>
      <c r="D43" s="464"/>
      <c r="E43" s="464"/>
      <c r="F43" s="464"/>
      <c r="G43" s="371"/>
      <c r="H43" s="829" t="s">
        <v>286</v>
      </c>
      <c r="I43" s="830"/>
      <c r="J43" s="830"/>
      <c r="K43" s="830"/>
      <c r="L43" s="831"/>
      <c r="M43" s="467"/>
      <c r="N43" s="467"/>
      <c r="O43" s="467"/>
      <c r="P43" s="467"/>
      <c r="Q43" s="470"/>
      <c r="R43" s="832"/>
      <c r="S43" s="832"/>
      <c r="T43" s="832"/>
      <c r="U43" s="832"/>
      <c r="V43" s="833"/>
      <c r="W43" s="30"/>
      <c r="Y43" s="372" t="s">
        <v>300</v>
      </c>
      <c r="AA43" s="373" t="s">
        <v>286</v>
      </c>
    </row>
    <row r="44" spans="1:28" ht="17.100000000000001" customHeight="1">
      <c r="A44" s="294">
        <f t="shared" si="0"/>
        <v>44</v>
      </c>
      <c r="B44" s="374"/>
      <c r="C44" s="47" t="s">
        <v>301</v>
      </c>
      <c r="D44" s="375"/>
      <c r="E44" s="375"/>
      <c r="F44" s="375"/>
      <c r="G44" s="376"/>
      <c r="H44" s="829" t="s">
        <v>302</v>
      </c>
      <c r="I44" s="830"/>
      <c r="J44" s="830"/>
      <c r="K44" s="830"/>
      <c r="L44" s="831"/>
      <c r="M44" s="467"/>
      <c r="N44" s="467"/>
      <c r="O44" s="467"/>
      <c r="P44" s="467"/>
      <c r="Q44" s="470"/>
      <c r="R44" s="832"/>
      <c r="S44" s="832"/>
      <c r="T44" s="832"/>
      <c r="U44" s="832"/>
      <c r="V44" s="833"/>
      <c r="W44" s="30"/>
      <c r="Y44" s="377" t="s">
        <v>303</v>
      </c>
      <c r="AA44" s="373" t="s">
        <v>293</v>
      </c>
    </row>
    <row r="45" spans="1:28" ht="17.100000000000001" customHeight="1">
      <c r="A45" s="294">
        <f t="shared" si="0"/>
        <v>45</v>
      </c>
      <c r="B45" s="378"/>
      <c r="C45" s="47" t="s">
        <v>304</v>
      </c>
      <c r="D45" s="464"/>
      <c r="E45" s="47" t="s">
        <v>6</v>
      </c>
      <c r="F45" s="47" t="s">
        <v>6</v>
      </c>
      <c r="G45" s="371"/>
      <c r="H45" s="829" t="s">
        <v>289</v>
      </c>
      <c r="I45" s="830"/>
      <c r="J45" s="830"/>
      <c r="K45" s="830"/>
      <c r="L45" s="831"/>
      <c r="M45" s="467"/>
      <c r="N45" s="467"/>
      <c r="O45" s="467"/>
      <c r="P45" s="467"/>
      <c r="Q45" s="470"/>
      <c r="R45" s="832"/>
      <c r="S45" s="832"/>
      <c r="T45" s="832"/>
      <c r="U45" s="832"/>
      <c r="V45" s="833"/>
      <c r="W45" s="30"/>
      <c r="Y45" s="377" t="s">
        <v>305</v>
      </c>
      <c r="AA45" s="379" t="s">
        <v>306</v>
      </c>
    </row>
    <row r="46" spans="1:28" ht="17.100000000000001" customHeight="1">
      <c r="A46" s="294">
        <f t="shared" si="0"/>
        <v>46</v>
      </c>
      <c r="B46" s="378"/>
      <c r="C46" s="47" t="s">
        <v>307</v>
      </c>
      <c r="D46" s="464"/>
      <c r="E46" s="47"/>
      <c r="F46" s="47"/>
      <c r="G46" s="380"/>
      <c r="H46" s="829" t="s">
        <v>289</v>
      </c>
      <c r="I46" s="830"/>
      <c r="J46" s="830"/>
      <c r="K46" s="830"/>
      <c r="L46" s="831"/>
      <c r="M46" s="467"/>
      <c r="N46" s="467"/>
      <c r="O46" s="467"/>
      <c r="P46" s="467"/>
      <c r="Q46" s="470"/>
      <c r="R46" s="832"/>
      <c r="S46" s="832"/>
      <c r="T46" s="832"/>
      <c r="U46" s="832"/>
      <c r="V46" s="833"/>
      <c r="W46" s="30"/>
      <c r="Y46" s="377" t="s">
        <v>304</v>
      </c>
      <c r="AA46" s="373" t="s">
        <v>289</v>
      </c>
    </row>
    <row r="47" spans="1:28" ht="17.100000000000001" customHeight="1">
      <c r="A47" s="294">
        <f t="shared" si="0"/>
        <v>47</v>
      </c>
      <c r="B47" s="378"/>
      <c r="C47" s="47" t="s">
        <v>308</v>
      </c>
      <c r="D47" s="464"/>
      <c r="E47" s="47"/>
      <c r="F47" s="47"/>
      <c r="G47" s="380"/>
      <c r="H47" s="829" t="s">
        <v>289</v>
      </c>
      <c r="I47" s="830"/>
      <c r="J47" s="830"/>
      <c r="K47" s="830"/>
      <c r="L47" s="831"/>
      <c r="M47" s="467"/>
      <c r="N47" s="467"/>
      <c r="O47" s="467"/>
      <c r="P47" s="467"/>
      <c r="Q47" s="470"/>
      <c r="R47" s="832"/>
      <c r="S47" s="832"/>
      <c r="T47" s="832"/>
      <c r="U47" s="832"/>
      <c r="V47" s="833"/>
      <c r="W47" s="30"/>
      <c r="Y47" s="377" t="s">
        <v>309</v>
      </c>
      <c r="AA47" s="373" t="s">
        <v>289</v>
      </c>
    </row>
    <row r="48" spans="1:28" ht="17.100000000000001" customHeight="1">
      <c r="A48" s="294">
        <f t="shared" si="0"/>
        <v>48</v>
      </c>
      <c r="B48" s="378"/>
      <c r="C48" s="47" t="s">
        <v>310</v>
      </c>
      <c r="D48" s="464"/>
      <c r="E48" s="47"/>
      <c r="F48" s="47"/>
      <c r="G48" s="371"/>
      <c r="H48" s="829" t="s">
        <v>293</v>
      </c>
      <c r="I48" s="830"/>
      <c r="J48" s="830"/>
      <c r="K48" s="830"/>
      <c r="L48" s="831"/>
      <c r="M48" s="467"/>
      <c r="N48" s="467"/>
      <c r="O48" s="467"/>
      <c r="P48" s="467"/>
      <c r="Q48" s="470"/>
      <c r="R48" s="832"/>
      <c r="S48" s="832"/>
      <c r="T48" s="832"/>
      <c r="U48" s="832"/>
      <c r="V48" s="833"/>
      <c r="W48" s="30"/>
      <c r="Y48" s="377" t="s">
        <v>308</v>
      </c>
      <c r="AA48" s="373" t="s">
        <v>289</v>
      </c>
    </row>
    <row r="49" spans="1:28" ht="17.100000000000001" customHeight="1">
      <c r="A49" s="294">
        <f t="shared" si="0"/>
        <v>49</v>
      </c>
      <c r="B49" s="378"/>
      <c r="C49" s="47" t="s">
        <v>311</v>
      </c>
      <c r="D49" s="464"/>
      <c r="E49" s="47"/>
      <c r="F49" s="47"/>
      <c r="G49" s="371"/>
      <c r="H49" s="829" t="s">
        <v>312</v>
      </c>
      <c r="I49" s="830"/>
      <c r="J49" s="830"/>
      <c r="K49" s="830"/>
      <c r="L49" s="831"/>
      <c r="M49" s="467"/>
      <c r="N49" s="467"/>
      <c r="O49" s="467"/>
      <c r="P49" s="467"/>
      <c r="Q49" s="470"/>
      <c r="R49" s="832"/>
      <c r="S49" s="832"/>
      <c r="T49" s="832"/>
      <c r="U49" s="832"/>
      <c r="V49" s="833"/>
      <c r="W49" s="30"/>
      <c r="Y49" s="377" t="s">
        <v>310</v>
      </c>
      <c r="AA49" s="373" t="s">
        <v>293</v>
      </c>
    </row>
    <row r="50" spans="1:28" ht="17.100000000000001" customHeight="1">
      <c r="A50" s="294">
        <f t="shared" si="0"/>
        <v>50</v>
      </c>
      <c r="B50" s="378" t="s">
        <v>466</v>
      </c>
      <c r="C50" s="464" t="s">
        <v>313</v>
      </c>
      <c r="D50" s="464"/>
      <c r="E50" s="464"/>
      <c r="F50" s="464"/>
      <c r="G50" s="371"/>
      <c r="H50" s="829" t="s">
        <v>286</v>
      </c>
      <c r="I50" s="830"/>
      <c r="J50" s="830"/>
      <c r="K50" s="830"/>
      <c r="L50" s="831"/>
      <c r="M50" s="467"/>
      <c r="N50" s="467"/>
      <c r="O50" s="467"/>
      <c r="P50" s="467"/>
      <c r="Q50" s="470"/>
      <c r="R50" s="832"/>
      <c r="S50" s="832"/>
      <c r="T50" s="832"/>
      <c r="U50" s="832"/>
      <c r="V50" s="833"/>
      <c r="W50" s="30"/>
      <c r="Y50" s="372" t="s">
        <v>313</v>
      </c>
      <c r="AA50" s="373" t="s">
        <v>286</v>
      </c>
    </row>
    <row r="51" spans="1:28" ht="17.100000000000001" customHeight="1">
      <c r="A51" s="294">
        <f t="shared" si="0"/>
        <v>51</v>
      </c>
      <c r="B51" s="378"/>
      <c r="C51" s="464" t="s">
        <v>314</v>
      </c>
      <c r="D51" s="464"/>
      <c r="E51" s="47"/>
      <c r="F51" s="47" t="s">
        <v>6</v>
      </c>
      <c r="G51" s="371"/>
      <c r="H51" s="829" t="s">
        <v>289</v>
      </c>
      <c r="I51" s="830"/>
      <c r="J51" s="830"/>
      <c r="K51" s="830"/>
      <c r="L51" s="831"/>
      <c r="M51" s="467"/>
      <c r="N51" s="467"/>
      <c r="O51" s="467"/>
      <c r="P51" s="467"/>
      <c r="Q51" s="470"/>
      <c r="R51" s="832"/>
      <c r="S51" s="832"/>
      <c r="T51" s="832"/>
      <c r="U51" s="832"/>
      <c r="V51" s="833"/>
      <c r="W51" s="30"/>
      <c r="Y51" s="372" t="s">
        <v>311</v>
      </c>
      <c r="AA51" s="373" t="s">
        <v>312</v>
      </c>
    </row>
    <row r="52" spans="1:28" ht="17.100000000000001" customHeight="1">
      <c r="A52" s="294">
        <f t="shared" si="0"/>
        <v>52</v>
      </c>
      <c r="B52" s="378"/>
      <c r="C52" s="47" t="s">
        <v>315</v>
      </c>
      <c r="D52" s="464"/>
      <c r="E52" s="464"/>
      <c r="F52" s="464"/>
      <c r="G52" s="371"/>
      <c r="H52" s="829" t="s">
        <v>289</v>
      </c>
      <c r="I52" s="830"/>
      <c r="J52" s="830"/>
      <c r="K52" s="830"/>
      <c r="L52" s="831"/>
      <c r="M52" s="467"/>
      <c r="N52" s="467"/>
      <c r="O52" s="467"/>
      <c r="P52" s="467"/>
      <c r="Q52" s="470"/>
      <c r="R52" s="832"/>
      <c r="S52" s="832"/>
      <c r="T52" s="832"/>
      <c r="U52" s="832"/>
      <c r="V52" s="833"/>
      <c r="W52" s="30"/>
      <c r="Y52" s="372" t="s">
        <v>301</v>
      </c>
      <c r="AA52" s="373" t="s">
        <v>302</v>
      </c>
    </row>
    <row r="53" spans="1:28" ht="17.100000000000001" customHeight="1">
      <c r="A53" s="294">
        <f t="shared" si="0"/>
        <v>53</v>
      </c>
      <c r="B53" s="378"/>
      <c r="C53" s="464" t="s">
        <v>316</v>
      </c>
      <c r="D53" s="464"/>
      <c r="E53" s="464"/>
      <c r="F53" s="464"/>
      <c r="G53" s="371"/>
      <c r="H53" s="829" t="s">
        <v>317</v>
      </c>
      <c r="I53" s="830"/>
      <c r="J53" s="830"/>
      <c r="K53" s="830"/>
      <c r="L53" s="831"/>
      <c r="M53" s="467"/>
      <c r="N53" s="467"/>
      <c r="O53" s="467"/>
      <c r="P53" s="467"/>
      <c r="Q53" s="470"/>
      <c r="R53" s="832"/>
      <c r="S53" s="832"/>
      <c r="T53" s="832"/>
      <c r="U53" s="832"/>
      <c r="V53" s="833"/>
      <c r="W53" s="30"/>
      <c r="Y53" s="372" t="s">
        <v>314</v>
      </c>
      <c r="AA53" s="373" t="s">
        <v>289</v>
      </c>
      <c r="AB53" s="367"/>
    </row>
    <row r="54" spans="1:28" ht="17.100000000000001" customHeight="1">
      <c r="A54" s="294">
        <f t="shared" si="0"/>
        <v>54</v>
      </c>
      <c r="B54" s="378"/>
      <c r="C54" s="464" t="s">
        <v>318</v>
      </c>
      <c r="D54" s="464"/>
      <c r="E54" s="464"/>
      <c r="F54" s="464"/>
      <c r="G54" s="371"/>
      <c r="H54" s="829" t="s">
        <v>286</v>
      </c>
      <c r="I54" s="830"/>
      <c r="J54" s="830"/>
      <c r="K54" s="830"/>
      <c r="L54" s="831"/>
      <c r="M54" s="467"/>
      <c r="N54" s="467"/>
      <c r="O54" s="467"/>
      <c r="P54" s="467"/>
      <c r="Q54" s="470"/>
      <c r="R54" s="832"/>
      <c r="S54" s="832"/>
      <c r="T54" s="832"/>
      <c r="U54" s="832"/>
      <c r="V54" s="833"/>
      <c r="W54" s="30"/>
      <c r="Y54" s="377" t="s">
        <v>315</v>
      </c>
      <c r="AA54" s="373" t="s">
        <v>289</v>
      </c>
      <c r="AB54" s="367"/>
    </row>
    <row r="55" spans="1:28" s="367" customFormat="1" ht="17.100000000000001" customHeight="1" thickBot="1">
      <c r="A55" s="294">
        <f t="shared" si="0"/>
        <v>55</v>
      </c>
      <c r="B55" s="381"/>
      <c r="C55" s="464" t="s">
        <v>319</v>
      </c>
      <c r="D55" s="464"/>
      <c r="E55" s="464"/>
      <c r="F55" s="464"/>
      <c r="G55" s="371"/>
      <c r="H55" s="829" t="s">
        <v>289</v>
      </c>
      <c r="I55" s="830"/>
      <c r="J55" s="830"/>
      <c r="K55" s="830"/>
      <c r="L55" s="831"/>
      <c r="M55" s="467"/>
      <c r="N55" s="467"/>
      <c r="O55" s="467"/>
      <c r="P55" s="467"/>
      <c r="Q55" s="470"/>
      <c r="R55" s="832"/>
      <c r="S55" s="832"/>
      <c r="T55" s="832"/>
      <c r="U55" s="832"/>
      <c r="V55" s="833"/>
      <c r="W55" s="30"/>
      <c r="Y55" s="377" t="s">
        <v>320</v>
      </c>
      <c r="AA55" s="373" t="s">
        <v>293</v>
      </c>
    </row>
    <row r="56" spans="1:28" s="367" customFormat="1" ht="17.100000000000001" customHeight="1" thickBot="1">
      <c r="A56" s="8">
        <f t="shared" si="0"/>
        <v>56</v>
      </c>
      <c r="B56" s="382"/>
      <c r="C56" s="674" t="s">
        <v>321</v>
      </c>
      <c r="D56" s="674"/>
      <c r="E56" s="674"/>
      <c r="F56" s="674"/>
      <c r="G56" s="675"/>
      <c r="H56" s="673" t="s">
        <v>230</v>
      </c>
      <c r="I56" s="610"/>
      <c r="J56" s="610"/>
      <c r="K56" s="610"/>
      <c r="L56" s="611"/>
      <c r="M56" s="673"/>
      <c r="N56" s="610"/>
      <c r="O56" s="610"/>
      <c r="P56" s="610"/>
      <c r="Q56" s="611"/>
      <c r="R56" s="673"/>
      <c r="S56" s="610"/>
      <c r="T56" s="610"/>
      <c r="U56" s="610"/>
      <c r="V56" s="611"/>
      <c r="W56" s="30"/>
      <c r="Y56" s="377" t="s">
        <v>322</v>
      </c>
      <c r="AA56" s="373" t="s">
        <v>293</v>
      </c>
    </row>
    <row r="57" spans="1:28" s="367" customFormat="1" ht="17.100000000000001" customHeight="1">
      <c r="A57" s="8">
        <f t="shared" si="0"/>
        <v>57</v>
      </c>
      <c r="B57" s="383"/>
      <c r="C57" s="47" t="s">
        <v>323</v>
      </c>
      <c r="D57" s="384"/>
      <c r="E57" s="385"/>
      <c r="F57" s="386"/>
      <c r="G57" s="387"/>
      <c r="H57" s="842" t="s">
        <v>267</v>
      </c>
      <c r="I57" s="843"/>
      <c r="J57" s="843"/>
      <c r="K57" s="843"/>
      <c r="L57" s="844"/>
      <c r="M57" s="845"/>
      <c r="N57" s="845"/>
      <c r="O57" s="845"/>
      <c r="P57" s="845"/>
      <c r="Q57" s="846"/>
      <c r="R57" s="845"/>
      <c r="S57" s="845"/>
      <c r="T57" s="845"/>
      <c r="U57" s="845"/>
      <c r="V57" s="846"/>
      <c r="W57" s="30"/>
      <c r="Y57" s="377" t="s">
        <v>324</v>
      </c>
      <c r="AA57" s="373" t="s">
        <v>293</v>
      </c>
    </row>
    <row r="58" spans="1:28" s="367" customFormat="1" ht="17.100000000000001" customHeight="1" thickBot="1">
      <c r="A58" s="8">
        <f t="shared" si="0"/>
        <v>58</v>
      </c>
      <c r="B58" s="369"/>
      <c r="C58" s="47" t="s">
        <v>325</v>
      </c>
      <c r="D58" s="471"/>
      <c r="E58" s="319"/>
      <c r="F58" s="22"/>
      <c r="G58" s="388"/>
      <c r="H58" s="836" t="s">
        <v>267</v>
      </c>
      <c r="I58" s="837"/>
      <c r="J58" s="837"/>
      <c r="K58" s="837"/>
      <c r="L58" s="838"/>
      <c r="M58" s="832"/>
      <c r="N58" s="832"/>
      <c r="O58" s="832"/>
      <c r="P58" s="832"/>
      <c r="Q58" s="833"/>
      <c r="R58" s="832"/>
      <c r="S58" s="832"/>
      <c r="T58" s="832"/>
      <c r="U58" s="832"/>
      <c r="V58" s="833"/>
      <c r="W58" s="30"/>
      <c r="Y58" s="377" t="s">
        <v>326</v>
      </c>
      <c r="AA58" s="373" t="s">
        <v>293</v>
      </c>
    </row>
    <row r="59" spans="1:28" s="367" customFormat="1" ht="17.100000000000001" customHeight="1" thickBot="1">
      <c r="A59" s="8">
        <f t="shared" si="0"/>
        <v>59</v>
      </c>
      <c r="B59" s="673"/>
      <c r="C59" s="610"/>
      <c r="D59" s="610"/>
      <c r="E59" s="610"/>
      <c r="F59" s="610"/>
      <c r="G59" s="610"/>
      <c r="H59" s="610"/>
      <c r="I59" s="610"/>
      <c r="J59" s="610"/>
      <c r="K59" s="610"/>
      <c r="L59" s="610"/>
      <c r="M59" s="610"/>
      <c r="N59" s="610"/>
      <c r="O59" s="610"/>
      <c r="P59" s="610"/>
      <c r="Q59" s="610"/>
      <c r="R59" s="610"/>
      <c r="S59" s="610"/>
      <c r="T59" s="610"/>
      <c r="U59" s="610"/>
      <c r="V59" s="611"/>
      <c r="W59" s="30"/>
      <c r="Y59" s="372" t="s">
        <v>327</v>
      </c>
      <c r="AA59" s="373" t="s">
        <v>293</v>
      </c>
    </row>
    <row r="60" spans="1:28" s="367" customFormat="1" ht="16.5" customHeight="1">
      <c r="A60" s="8">
        <f t="shared" si="0"/>
        <v>60</v>
      </c>
      <c r="B60" s="389"/>
      <c r="C60" s="839"/>
      <c r="D60" s="839"/>
      <c r="E60" s="839"/>
      <c r="F60" s="839"/>
      <c r="G60" s="839"/>
      <c r="H60" s="839"/>
      <c r="I60" s="839"/>
      <c r="J60" s="839"/>
      <c r="K60" s="839"/>
      <c r="L60" s="839"/>
      <c r="M60" s="839"/>
      <c r="N60" s="839"/>
      <c r="O60" s="839"/>
      <c r="P60" s="839"/>
      <c r="Q60" s="839"/>
      <c r="R60" s="839"/>
      <c r="S60" s="839"/>
      <c r="T60" s="839"/>
      <c r="U60" s="839"/>
      <c r="V60" s="840"/>
      <c r="W60" s="390"/>
      <c r="Y60" s="372" t="s">
        <v>328</v>
      </c>
      <c r="AA60" s="373" t="s">
        <v>293</v>
      </c>
    </row>
    <row r="61" spans="1:28" s="367" customFormat="1" ht="16.5" customHeight="1">
      <c r="A61" s="8">
        <f t="shared" si="0"/>
        <v>61</v>
      </c>
      <c r="B61" s="389"/>
      <c r="C61" s="636"/>
      <c r="D61" s="636"/>
      <c r="E61" s="636"/>
      <c r="F61" s="636"/>
      <c r="G61" s="636"/>
      <c r="H61" s="636"/>
      <c r="I61" s="636"/>
      <c r="J61" s="636"/>
      <c r="K61" s="636"/>
      <c r="L61" s="636"/>
      <c r="M61" s="636"/>
      <c r="N61" s="636"/>
      <c r="O61" s="636"/>
      <c r="P61" s="636"/>
      <c r="Q61" s="636"/>
      <c r="R61" s="636"/>
      <c r="S61" s="636"/>
      <c r="T61" s="636"/>
      <c r="U61" s="636"/>
      <c r="V61" s="841"/>
      <c r="W61" s="390"/>
      <c r="Y61" s="372" t="s">
        <v>319</v>
      </c>
      <c r="AA61" s="373" t="s">
        <v>289</v>
      </c>
    </row>
    <row r="62" spans="1:28" s="367" customFormat="1" ht="16.5" customHeight="1" thickBot="1">
      <c r="A62" s="8">
        <f t="shared" si="0"/>
        <v>62</v>
      </c>
      <c r="B62" s="391"/>
      <c r="C62" s="857"/>
      <c r="D62" s="857"/>
      <c r="E62" s="857"/>
      <c r="F62" s="857"/>
      <c r="G62" s="857"/>
      <c r="H62" s="857"/>
      <c r="I62" s="857"/>
      <c r="J62" s="857"/>
      <c r="K62" s="857"/>
      <c r="L62" s="857"/>
      <c r="M62" s="857"/>
      <c r="N62" s="857"/>
      <c r="O62" s="857"/>
      <c r="P62" s="857"/>
      <c r="Q62" s="857"/>
      <c r="R62" s="857"/>
      <c r="S62" s="857"/>
      <c r="T62" s="857"/>
      <c r="U62" s="857"/>
      <c r="V62" s="858"/>
      <c r="W62" s="392"/>
      <c r="Y62" s="372" t="s">
        <v>329</v>
      </c>
      <c r="Z62" s="6"/>
      <c r="AA62" s="373" t="s">
        <v>330</v>
      </c>
    </row>
    <row r="63" spans="1:28" ht="17.100000000000001" customHeight="1" thickBot="1">
      <c r="A63" s="8">
        <f t="shared" si="0"/>
        <v>63</v>
      </c>
      <c r="B63" s="393"/>
      <c r="C63" s="859"/>
      <c r="D63" s="859"/>
      <c r="E63" s="859"/>
      <c r="F63" s="859"/>
      <c r="G63" s="859"/>
      <c r="H63" s="859"/>
      <c r="I63" s="859"/>
      <c r="J63" s="859"/>
      <c r="K63" s="859"/>
      <c r="L63" s="860"/>
      <c r="M63" s="861"/>
      <c r="N63" s="862"/>
      <c r="O63" s="862"/>
      <c r="P63" s="862"/>
      <c r="Q63" s="862"/>
      <c r="R63" s="862"/>
      <c r="S63" s="862"/>
      <c r="T63" s="862"/>
      <c r="U63" s="862"/>
      <c r="V63" s="863"/>
      <c r="W63" s="394"/>
      <c r="Y63" s="372" t="s">
        <v>331</v>
      </c>
      <c r="AA63" s="373" t="s">
        <v>286</v>
      </c>
    </row>
    <row r="64" spans="1:28" ht="42.75" customHeight="1">
      <c r="A64" s="8">
        <f t="shared" si="0"/>
        <v>64</v>
      </c>
      <c r="B64" s="97"/>
      <c r="C64" s="462" t="s">
        <v>155</v>
      </c>
      <c r="D64" s="140"/>
      <c r="E64" s="864" t="str">
        <f>'Sheet 1'!E65:K65</f>
        <v>KGIS</v>
      </c>
      <c r="F64" s="864"/>
      <c r="G64" s="864"/>
      <c r="H64" s="864"/>
      <c r="I64" s="864"/>
      <c r="J64" s="864"/>
      <c r="K64" s="864"/>
      <c r="L64" s="865"/>
      <c r="M64" s="866" t="s">
        <v>332</v>
      </c>
      <c r="N64" s="867"/>
      <c r="O64" s="868"/>
      <c r="P64" s="869" t="str">
        <f>IF(E2="","",E2)</f>
        <v>PBE -830</v>
      </c>
      <c r="Q64" s="870"/>
      <c r="R64" s="870"/>
      <c r="S64" s="870"/>
      <c r="T64" s="870"/>
      <c r="U64" s="870"/>
      <c r="V64" s="871"/>
      <c r="W64" s="479"/>
      <c r="X64" s="457"/>
      <c r="Y64" s="457"/>
      <c r="Z64" s="457"/>
    </row>
    <row r="65" spans="1:23" ht="17.100000000000001" customHeight="1" thickBot="1">
      <c r="A65" s="8">
        <f t="shared" si="0"/>
        <v>65</v>
      </c>
      <c r="B65" s="58"/>
      <c r="C65" s="142" t="s">
        <v>157</v>
      </c>
      <c r="D65" s="463"/>
      <c r="E65" s="847" t="str">
        <f>'Sheet 1'!E66:K66</f>
        <v>NIGERIAN PETROLEUM DEVELOPMENT COMPANY LIMITED (NPDC)</v>
      </c>
      <c r="F65" s="847"/>
      <c r="G65" s="847"/>
      <c r="H65" s="847"/>
      <c r="I65" s="847"/>
      <c r="J65" s="847"/>
      <c r="K65" s="847"/>
      <c r="L65" s="848"/>
      <c r="M65" s="849" t="s">
        <v>333</v>
      </c>
      <c r="N65" s="850"/>
      <c r="O65" s="851"/>
      <c r="P65" s="143"/>
      <c r="Q65" s="852" t="str">
        <f>IF('[6]Sheet 1'!O67=0,"",'[6]Sheet 1'!O67)</f>
        <v>N/A</v>
      </c>
      <c r="R65" s="852"/>
      <c r="S65" s="852"/>
      <c r="T65" s="852"/>
      <c r="U65" s="852"/>
      <c r="V65" s="853"/>
      <c r="W65" s="395"/>
    </row>
    <row r="66" spans="1:23" ht="17.100000000000001" customHeight="1" thickBot="1">
      <c r="A66" s="396"/>
      <c r="B66" s="281"/>
      <c r="C66" s="144"/>
      <c r="D66" s="144"/>
      <c r="E66" s="144"/>
      <c r="F66" s="144"/>
      <c r="G66" s="144"/>
      <c r="H66" s="144"/>
      <c r="I66" s="144"/>
      <c r="J66" s="144"/>
      <c r="K66" s="144"/>
      <c r="L66" s="144"/>
      <c r="M66" s="854" t="s">
        <v>334</v>
      </c>
      <c r="N66" s="855"/>
      <c r="O66" s="855"/>
      <c r="P66" s="855"/>
      <c r="Q66" s="855"/>
      <c r="R66" s="855"/>
      <c r="S66" s="855"/>
      <c r="T66" s="855"/>
      <c r="U66" s="855"/>
      <c r="V66" s="856"/>
      <c r="W66" s="148"/>
    </row>
    <row r="67" spans="1:23">
      <c r="W67" s="154"/>
    </row>
    <row r="68" spans="1:23">
      <c r="W68" s="154"/>
    </row>
    <row r="69" spans="1:23">
      <c r="W69" s="154"/>
    </row>
    <row r="70" spans="1:23">
      <c r="W70" s="154"/>
    </row>
    <row r="71" spans="1:23">
      <c r="W71" s="154"/>
    </row>
    <row r="72" spans="1:23">
      <c r="W72" s="154"/>
    </row>
    <row r="73" spans="1:23">
      <c r="W73" s="154"/>
    </row>
    <row r="74" spans="1:23">
      <c r="W74" s="154"/>
    </row>
    <row r="75" spans="1:23">
      <c r="W75" s="154"/>
    </row>
    <row r="76" spans="1:23">
      <c r="W76" s="154"/>
    </row>
    <row r="77" spans="1:23">
      <c r="W77" s="154"/>
    </row>
    <row r="78" spans="1:23">
      <c r="W78" s="154"/>
    </row>
    <row r="79" spans="1:23">
      <c r="W79" s="154"/>
    </row>
    <row r="80" spans="1:23">
      <c r="W80" s="154"/>
    </row>
    <row r="81" spans="23:23">
      <c r="W81" s="154"/>
    </row>
    <row r="82" spans="23:23">
      <c r="W82" s="154"/>
    </row>
    <row r="83" spans="23:23">
      <c r="W83" s="154"/>
    </row>
    <row r="84" spans="23:23">
      <c r="W84" s="154"/>
    </row>
    <row r="85" spans="23:23">
      <c r="W85" s="154"/>
    </row>
    <row r="86" spans="23:23">
      <c r="W86" s="154"/>
    </row>
    <row r="87" spans="23:23">
      <c r="W87" s="154"/>
    </row>
    <row r="88" spans="23:23">
      <c r="W88" s="154"/>
    </row>
    <row r="89" spans="23:23">
      <c r="W89" s="154"/>
    </row>
    <row r="90" spans="23:23">
      <c r="W90" s="154"/>
    </row>
    <row r="91" spans="23:23">
      <c r="W91" s="154"/>
    </row>
    <row r="92" spans="23:23">
      <c r="W92" s="154"/>
    </row>
    <row r="93" spans="23:23">
      <c r="W93" s="154"/>
    </row>
    <row r="94" spans="23:23">
      <c r="W94" s="154"/>
    </row>
    <row r="95" spans="23:23">
      <c r="W95" s="154"/>
    </row>
    <row r="96" spans="23:23">
      <c r="W96" s="154"/>
    </row>
    <row r="97" spans="23:23">
      <c r="W97" s="154"/>
    </row>
    <row r="98" spans="23:23">
      <c r="W98" s="154"/>
    </row>
    <row r="99" spans="23:23">
      <c r="W99" s="154"/>
    </row>
    <row r="100" spans="23:23">
      <c r="W100" s="154"/>
    </row>
    <row r="101" spans="23:23">
      <c r="W101" s="154"/>
    </row>
    <row r="102" spans="23:23">
      <c r="W102" s="154"/>
    </row>
    <row r="103" spans="23:23">
      <c r="W103" s="154"/>
    </row>
    <row r="104" spans="23:23">
      <c r="W104" s="154"/>
    </row>
    <row r="105" spans="23:23">
      <c r="W105" s="154"/>
    </row>
    <row r="106" spans="23:23">
      <c r="W106" s="154"/>
    </row>
    <row r="107" spans="23:23">
      <c r="W107" s="154"/>
    </row>
    <row r="108" spans="23:23">
      <c r="W108" s="154"/>
    </row>
    <row r="109" spans="23:23">
      <c r="W109" s="154"/>
    </row>
    <row r="110" spans="23:23">
      <c r="W110" s="154"/>
    </row>
    <row r="111" spans="23:23">
      <c r="W111" s="154"/>
    </row>
    <row r="112" spans="23:23">
      <c r="W112" s="154"/>
    </row>
    <row r="113" spans="23:23">
      <c r="W113" s="154"/>
    </row>
    <row r="114" spans="23:23">
      <c r="W114" s="154"/>
    </row>
    <row r="115" spans="23:23">
      <c r="W115" s="154"/>
    </row>
    <row r="116" spans="23:23">
      <c r="W116" s="154"/>
    </row>
    <row r="117" spans="23:23">
      <c r="W117" s="154"/>
    </row>
    <row r="118" spans="23:23">
      <c r="W118" s="154"/>
    </row>
    <row r="119" spans="23:23">
      <c r="W119" s="154"/>
    </row>
    <row r="120" spans="23:23">
      <c r="W120" s="154"/>
    </row>
    <row r="121" spans="23:23">
      <c r="W121" s="149"/>
    </row>
    <row r="122" spans="23:23">
      <c r="W122" s="149"/>
    </row>
    <row r="123" spans="23:23">
      <c r="W123" s="149"/>
    </row>
    <row r="124" spans="23:23">
      <c r="W124" s="149"/>
    </row>
    <row r="125" spans="23:23">
      <c r="W125" s="149"/>
    </row>
    <row r="126" spans="23:23">
      <c r="W126" s="149"/>
    </row>
    <row r="127" spans="23:23">
      <c r="W127" s="149"/>
    </row>
    <row r="128" spans="23:23">
      <c r="W128" s="149"/>
    </row>
    <row r="129" spans="23:23">
      <c r="W129" s="149"/>
    </row>
    <row r="130" spans="23:23">
      <c r="W130" s="149"/>
    </row>
    <row r="131" spans="23:23">
      <c r="W131" s="149"/>
    </row>
    <row r="132" spans="23:23">
      <c r="W132" s="149"/>
    </row>
    <row r="133" spans="23:23">
      <c r="W133" s="149"/>
    </row>
    <row r="134" spans="23:23">
      <c r="W134" s="149"/>
    </row>
    <row r="135" spans="23:23">
      <c r="W135" s="154"/>
    </row>
    <row r="136" spans="23:23">
      <c r="W136" s="154"/>
    </row>
    <row r="137" spans="23:23">
      <c r="W137" s="154"/>
    </row>
    <row r="138" spans="23:23">
      <c r="W138" s="154"/>
    </row>
    <row r="139" spans="23:23">
      <c r="W139" s="154"/>
    </row>
    <row r="140" spans="23:23">
      <c r="W140" s="154"/>
    </row>
    <row r="141" spans="23:23">
      <c r="W141" s="154"/>
    </row>
    <row r="142" spans="23:23">
      <c r="W142" s="154"/>
    </row>
    <row r="143" spans="23:23">
      <c r="W143" s="154"/>
    </row>
    <row r="144" spans="23:23">
      <c r="W144" s="154"/>
    </row>
    <row r="145" spans="23:23">
      <c r="W145" s="154"/>
    </row>
    <row r="146" spans="23:23">
      <c r="W146" s="154"/>
    </row>
    <row r="147" spans="23:23">
      <c r="W147" s="154"/>
    </row>
    <row r="148" spans="23:23">
      <c r="W148" s="154"/>
    </row>
    <row r="149" spans="23:23">
      <c r="W149" s="154"/>
    </row>
    <row r="150" spans="23:23">
      <c r="W150" s="154"/>
    </row>
    <row r="151" spans="23:23">
      <c r="W151" s="154"/>
    </row>
    <row r="152" spans="23:23">
      <c r="W152" s="154"/>
    </row>
    <row r="153" spans="23:23">
      <c r="W153" s="154"/>
    </row>
    <row r="154" spans="23:23">
      <c r="W154" s="154"/>
    </row>
    <row r="155" spans="23:23">
      <c r="W155" s="154"/>
    </row>
    <row r="156" spans="23:23">
      <c r="W156" s="154"/>
    </row>
    <row r="157" spans="23:23">
      <c r="W157" s="154"/>
    </row>
    <row r="158" spans="23:23">
      <c r="W158" s="154"/>
    </row>
    <row r="159" spans="23:23">
      <c r="W159" s="154"/>
    </row>
    <row r="160" spans="23:23">
      <c r="W160" s="154"/>
    </row>
    <row r="161" spans="23:23">
      <c r="W161" s="154"/>
    </row>
    <row r="162" spans="23:23">
      <c r="W162" s="154"/>
    </row>
    <row r="163" spans="23:23">
      <c r="W163" s="154"/>
    </row>
    <row r="164" spans="23:23">
      <c r="W164" s="154"/>
    </row>
    <row r="165" spans="23:23">
      <c r="W165" s="154"/>
    </row>
    <row r="166" spans="23:23">
      <c r="W166" s="154"/>
    </row>
    <row r="167" spans="23:23">
      <c r="W167" s="154"/>
    </row>
    <row r="168" spans="23:23">
      <c r="W168" s="154"/>
    </row>
    <row r="169" spans="23:23">
      <c r="W169" s="154"/>
    </row>
    <row r="170" spans="23:23">
      <c r="W170" s="154"/>
    </row>
    <row r="171" spans="23:23">
      <c r="W171" s="154"/>
    </row>
    <row r="172" spans="23:23">
      <c r="W172" s="154"/>
    </row>
    <row r="173" spans="23:23">
      <c r="W173" s="154"/>
    </row>
    <row r="174" spans="23:23">
      <c r="W174" s="154"/>
    </row>
    <row r="175" spans="23:23">
      <c r="W175" s="154"/>
    </row>
    <row r="176" spans="23:23">
      <c r="W176" s="154"/>
    </row>
    <row r="177" spans="23:23">
      <c r="W177" s="154"/>
    </row>
    <row r="178" spans="23:23">
      <c r="W178" s="154"/>
    </row>
    <row r="179" spans="23:23">
      <c r="W179" s="154"/>
    </row>
    <row r="180" spans="23:23">
      <c r="W180" s="154"/>
    </row>
    <row r="181" spans="23:23">
      <c r="W181" s="154"/>
    </row>
    <row r="182" spans="23:23">
      <c r="W182" s="154"/>
    </row>
    <row r="183" spans="23:23">
      <c r="W183" s="154"/>
    </row>
    <row r="184" spans="23:23">
      <c r="W184" s="154"/>
    </row>
    <row r="185" spans="23:23">
      <c r="W185" s="154"/>
    </row>
    <row r="186" spans="23:23">
      <c r="W186" s="154"/>
    </row>
    <row r="187" spans="23:23">
      <c r="W187" s="154"/>
    </row>
    <row r="188" spans="23:23">
      <c r="W188" s="154"/>
    </row>
    <row r="189" spans="23:23">
      <c r="W189" s="154"/>
    </row>
    <row r="190" spans="23:23">
      <c r="W190" s="154"/>
    </row>
    <row r="191" spans="23:23">
      <c r="W191" s="154"/>
    </row>
    <row r="192" spans="23:23">
      <c r="W192" s="154"/>
    </row>
    <row r="193" spans="23:23">
      <c r="W193" s="154"/>
    </row>
    <row r="194" spans="23:23">
      <c r="W194" s="154"/>
    </row>
    <row r="195" spans="23:23">
      <c r="W195" s="154"/>
    </row>
    <row r="196" spans="23:23">
      <c r="W196" s="154"/>
    </row>
    <row r="197" spans="23:23">
      <c r="W197" s="154"/>
    </row>
    <row r="198" spans="23:23">
      <c r="W198" s="154"/>
    </row>
    <row r="199" spans="23:23">
      <c r="W199" s="154"/>
    </row>
    <row r="200" spans="23:23">
      <c r="W200" s="154"/>
    </row>
    <row r="201" spans="23:23">
      <c r="W201" s="154"/>
    </row>
    <row r="202" spans="23:23">
      <c r="W202" s="154"/>
    </row>
    <row r="203" spans="23:23">
      <c r="W203" s="154"/>
    </row>
    <row r="204" spans="23:23">
      <c r="W204" s="154"/>
    </row>
    <row r="205" spans="23:23">
      <c r="W205" s="154"/>
    </row>
    <row r="206" spans="23:23">
      <c r="W206" s="154"/>
    </row>
    <row r="207" spans="23:23">
      <c r="W207" s="154"/>
    </row>
    <row r="208" spans="23:23">
      <c r="W208" s="154"/>
    </row>
    <row r="209" spans="23:23">
      <c r="W209" s="154"/>
    </row>
    <row r="210" spans="23:23">
      <c r="W210" s="154"/>
    </row>
    <row r="211" spans="23:23">
      <c r="W211" s="154"/>
    </row>
    <row r="212" spans="23:23">
      <c r="W212" s="154"/>
    </row>
    <row r="213" spans="23:23">
      <c r="W213" s="154"/>
    </row>
    <row r="214" spans="23:23">
      <c r="W214" s="154"/>
    </row>
    <row r="215" spans="23:23">
      <c r="W215" s="154"/>
    </row>
    <row r="216" spans="23:23">
      <c r="W216" s="154"/>
    </row>
    <row r="217" spans="23:23">
      <c r="W217" s="154"/>
    </row>
    <row r="218" spans="23:23">
      <c r="W218" s="154"/>
    </row>
    <row r="219" spans="23:23">
      <c r="W219" s="154"/>
    </row>
    <row r="220" spans="23:23">
      <c r="W220" s="154"/>
    </row>
    <row r="221" spans="23:23">
      <c r="W221" s="154"/>
    </row>
    <row r="222" spans="23:23">
      <c r="W222" s="154"/>
    </row>
    <row r="223" spans="23:23">
      <c r="W223" s="154"/>
    </row>
    <row r="224" spans="23:23">
      <c r="W224" s="154"/>
    </row>
    <row r="225" spans="23:23">
      <c r="W225" s="154"/>
    </row>
    <row r="226" spans="23:23">
      <c r="W226" s="154"/>
    </row>
    <row r="227" spans="23:23">
      <c r="W227" s="154"/>
    </row>
    <row r="228" spans="23:23">
      <c r="W228" s="154"/>
    </row>
    <row r="229" spans="23:23">
      <c r="W229" s="154"/>
    </row>
    <row r="230" spans="23:23">
      <c r="W230" s="154"/>
    </row>
    <row r="231" spans="23:23">
      <c r="W231" s="154"/>
    </row>
    <row r="232" spans="23:23">
      <c r="W232" s="154"/>
    </row>
    <row r="233" spans="23:23">
      <c r="W233" s="154"/>
    </row>
    <row r="234" spans="23:23">
      <c r="W234" s="154"/>
    </row>
    <row r="235" spans="23:23">
      <c r="W235" s="154"/>
    </row>
    <row r="236" spans="23:23">
      <c r="W236" s="154"/>
    </row>
    <row r="237" spans="23:23">
      <c r="W237" s="154"/>
    </row>
    <row r="238" spans="23:23">
      <c r="W238" s="154"/>
    </row>
    <row r="239" spans="23:23">
      <c r="W239" s="154"/>
    </row>
    <row r="240" spans="23:23">
      <c r="W240" s="154"/>
    </row>
    <row r="241" spans="23:23">
      <c r="W241" s="154"/>
    </row>
    <row r="242" spans="23:23">
      <c r="W242" s="154"/>
    </row>
    <row r="243" spans="23:23">
      <c r="W243" s="154"/>
    </row>
    <row r="244" spans="23:23">
      <c r="W244" s="154"/>
    </row>
    <row r="245" spans="23:23">
      <c r="W245" s="154"/>
    </row>
    <row r="246" spans="23:23">
      <c r="W246" s="154"/>
    </row>
    <row r="247" spans="23:23">
      <c r="W247" s="154"/>
    </row>
    <row r="248" spans="23:23">
      <c r="W248" s="154"/>
    </row>
    <row r="249" spans="23:23">
      <c r="W249" s="154"/>
    </row>
    <row r="250" spans="23:23">
      <c r="W250" s="154"/>
    </row>
    <row r="251" spans="23:23">
      <c r="W251" s="154"/>
    </row>
    <row r="252" spans="23:23">
      <c r="W252" s="154"/>
    </row>
    <row r="253" spans="23:23">
      <c r="W253" s="154"/>
    </row>
    <row r="254" spans="23:23">
      <c r="W254" s="154"/>
    </row>
    <row r="255" spans="23:23">
      <c r="W255" s="154"/>
    </row>
    <row r="256" spans="23:23">
      <c r="W256" s="154"/>
    </row>
    <row r="257" spans="23:23">
      <c r="W257" s="154"/>
    </row>
    <row r="258" spans="23:23">
      <c r="W258" s="154"/>
    </row>
    <row r="259" spans="23:23">
      <c r="W259" s="154"/>
    </row>
    <row r="260" spans="23:23">
      <c r="W260" s="154"/>
    </row>
    <row r="261" spans="23:23">
      <c r="W261" s="154"/>
    </row>
    <row r="262" spans="23:23">
      <c r="W262" s="154"/>
    </row>
    <row r="263" spans="23:23">
      <c r="W263" s="154"/>
    </row>
    <row r="264" spans="23:23">
      <c r="W264" s="154"/>
    </row>
    <row r="265" spans="23:23">
      <c r="W265" s="154"/>
    </row>
    <row r="266" spans="23:23">
      <c r="W266" s="154"/>
    </row>
    <row r="267" spans="23:23">
      <c r="W267" s="154"/>
    </row>
    <row r="268" spans="23:23">
      <c r="W268" s="154"/>
    </row>
    <row r="269" spans="23:23">
      <c r="W269" s="154"/>
    </row>
    <row r="270" spans="23:23">
      <c r="W270" s="154"/>
    </row>
    <row r="271" spans="23:23">
      <c r="W271" s="154"/>
    </row>
    <row r="272" spans="23:23">
      <c r="W272" s="154"/>
    </row>
    <row r="273" spans="23:23">
      <c r="W273" s="154"/>
    </row>
    <row r="274" spans="23:23">
      <c r="W274" s="154"/>
    </row>
    <row r="275" spans="23:23">
      <c r="W275" s="154"/>
    </row>
    <row r="276" spans="23:23">
      <c r="W276" s="154"/>
    </row>
    <row r="277" spans="23:23">
      <c r="W277" s="154"/>
    </row>
    <row r="278" spans="23:23">
      <c r="W278" s="154"/>
    </row>
    <row r="279" spans="23:23">
      <c r="W279" s="154"/>
    </row>
    <row r="280" spans="23:23">
      <c r="W280" s="154"/>
    </row>
    <row r="281" spans="23:23">
      <c r="W281" s="154"/>
    </row>
    <row r="282" spans="23:23">
      <c r="W282" s="154"/>
    </row>
    <row r="283" spans="23:23">
      <c r="W283" s="154"/>
    </row>
    <row r="284" spans="23:23">
      <c r="W284" s="154"/>
    </row>
    <row r="285" spans="23:23">
      <c r="W285" s="154"/>
    </row>
    <row r="286" spans="23:23">
      <c r="W286" s="154"/>
    </row>
    <row r="287" spans="23:23">
      <c r="W287" s="154"/>
    </row>
    <row r="288" spans="23:23">
      <c r="W288" s="154"/>
    </row>
    <row r="289" spans="23:23">
      <c r="W289" s="154"/>
    </row>
    <row r="290" spans="23:23">
      <c r="W290" s="154"/>
    </row>
    <row r="291" spans="23:23">
      <c r="W291" s="154"/>
    </row>
    <row r="292" spans="23:23">
      <c r="W292" s="154"/>
    </row>
    <row r="293" spans="23:23">
      <c r="W293" s="154"/>
    </row>
    <row r="294" spans="23:23">
      <c r="W294" s="154"/>
    </row>
    <row r="295" spans="23:23">
      <c r="W295" s="154"/>
    </row>
    <row r="296" spans="23:23">
      <c r="W296" s="154"/>
    </row>
    <row r="297" spans="23:23">
      <c r="W297" s="154"/>
    </row>
    <row r="298" spans="23:23">
      <c r="W298" s="154"/>
    </row>
    <row r="299" spans="23:23">
      <c r="W299" s="154"/>
    </row>
    <row r="300" spans="23:23">
      <c r="W300" s="154"/>
    </row>
    <row r="301" spans="23:23">
      <c r="W301" s="154"/>
    </row>
    <row r="302" spans="23:23">
      <c r="W302" s="154"/>
    </row>
    <row r="303" spans="23:23">
      <c r="W303" s="154"/>
    </row>
    <row r="304" spans="23:23">
      <c r="W304" s="154"/>
    </row>
    <row r="305" spans="23:23">
      <c r="W305" s="154"/>
    </row>
    <row r="306" spans="23:23">
      <c r="W306" s="154"/>
    </row>
    <row r="307" spans="23:23">
      <c r="W307" s="154"/>
    </row>
    <row r="308" spans="23:23">
      <c r="W308" s="154"/>
    </row>
    <row r="309" spans="23:23">
      <c r="W309" s="154"/>
    </row>
    <row r="310" spans="23:23">
      <c r="W310" s="154"/>
    </row>
    <row r="311" spans="23:23">
      <c r="W311" s="154"/>
    </row>
    <row r="312" spans="23:23">
      <c r="W312" s="154"/>
    </row>
    <row r="313" spans="23:23">
      <c r="W313" s="154"/>
    </row>
    <row r="314" spans="23:23">
      <c r="W314" s="154"/>
    </row>
    <row r="315" spans="23:23">
      <c r="W315" s="154"/>
    </row>
    <row r="316" spans="23:23">
      <c r="W316" s="154"/>
    </row>
    <row r="317" spans="23:23">
      <c r="W317" s="154"/>
    </row>
    <row r="318" spans="23:23">
      <c r="W318" s="154"/>
    </row>
    <row r="319" spans="23:23">
      <c r="W319" s="154"/>
    </row>
    <row r="320" spans="23:23">
      <c r="W320" s="154"/>
    </row>
    <row r="321" spans="23:23">
      <c r="W321" s="154"/>
    </row>
    <row r="322" spans="23:23">
      <c r="W322" s="154"/>
    </row>
    <row r="323" spans="23:23">
      <c r="W323" s="154"/>
    </row>
    <row r="324" spans="23:23">
      <c r="W324" s="154"/>
    </row>
    <row r="325" spans="23:23">
      <c r="W325" s="154"/>
    </row>
    <row r="326" spans="23:23">
      <c r="W326" s="154"/>
    </row>
    <row r="327" spans="23:23">
      <c r="W327" s="154"/>
    </row>
    <row r="328" spans="23:23">
      <c r="W328" s="154"/>
    </row>
    <row r="329" spans="23:23">
      <c r="W329" s="154"/>
    </row>
    <row r="330" spans="23:23">
      <c r="W330" s="154"/>
    </row>
    <row r="331" spans="23:23">
      <c r="W331" s="154"/>
    </row>
    <row r="332" spans="23:23">
      <c r="W332" s="154"/>
    </row>
    <row r="333" spans="23:23">
      <c r="W333" s="154"/>
    </row>
    <row r="334" spans="23:23">
      <c r="W334" s="154"/>
    </row>
    <row r="335" spans="23:23">
      <c r="W335" s="154"/>
    </row>
    <row r="336" spans="23:23">
      <c r="W336" s="154"/>
    </row>
    <row r="337" spans="23:23">
      <c r="W337" s="154"/>
    </row>
    <row r="338" spans="23:23">
      <c r="W338" s="154"/>
    </row>
    <row r="339" spans="23:23">
      <c r="W339" s="154"/>
    </row>
    <row r="340" spans="23:23">
      <c r="W340" s="154"/>
    </row>
    <row r="341" spans="23:23">
      <c r="W341" s="154"/>
    </row>
    <row r="342" spans="23:23">
      <c r="W342" s="154"/>
    </row>
    <row r="343" spans="23:23">
      <c r="W343" s="154"/>
    </row>
    <row r="344" spans="23:23">
      <c r="W344" s="154"/>
    </row>
    <row r="345" spans="23:23">
      <c r="W345" s="154"/>
    </row>
    <row r="346" spans="23:23">
      <c r="W346" s="154"/>
    </row>
    <row r="347" spans="23:23">
      <c r="W347" s="154"/>
    </row>
    <row r="348" spans="23:23">
      <c r="W348" s="154"/>
    </row>
    <row r="349" spans="23:23">
      <c r="W349" s="154"/>
    </row>
    <row r="350" spans="23:23">
      <c r="W350" s="154"/>
    </row>
    <row r="351" spans="23:23">
      <c r="W351" s="154"/>
    </row>
    <row r="352" spans="23:23">
      <c r="W352" s="154"/>
    </row>
    <row r="353" spans="23:23">
      <c r="W353" s="154"/>
    </row>
    <row r="354" spans="23:23">
      <c r="W354" s="154"/>
    </row>
    <row r="355" spans="23:23">
      <c r="W355" s="154"/>
    </row>
    <row r="356" spans="23:23">
      <c r="W356" s="154"/>
    </row>
    <row r="357" spans="23:23">
      <c r="W357" s="154"/>
    </row>
    <row r="358" spans="23:23">
      <c r="W358" s="154"/>
    </row>
    <row r="359" spans="23:23">
      <c r="W359" s="154"/>
    </row>
    <row r="360" spans="23:23">
      <c r="W360" s="154"/>
    </row>
    <row r="361" spans="23:23">
      <c r="W361" s="154"/>
    </row>
    <row r="362" spans="23:23">
      <c r="W362" s="154"/>
    </row>
    <row r="363" spans="23:23">
      <c r="W363" s="154"/>
    </row>
    <row r="364" spans="23:23">
      <c r="W364" s="154"/>
    </row>
    <row r="365" spans="23:23">
      <c r="W365" s="154"/>
    </row>
    <row r="366" spans="23:23">
      <c r="W366" s="154"/>
    </row>
    <row r="367" spans="23:23">
      <c r="W367" s="154"/>
    </row>
    <row r="368" spans="23:23">
      <c r="W368" s="154"/>
    </row>
    <row r="369" spans="23:23">
      <c r="W369" s="154"/>
    </row>
    <row r="370" spans="23:23">
      <c r="W370" s="154"/>
    </row>
    <row r="371" spans="23:23">
      <c r="W371" s="154"/>
    </row>
    <row r="372" spans="23:23">
      <c r="W372" s="154"/>
    </row>
    <row r="373" spans="23:23">
      <c r="W373" s="154"/>
    </row>
    <row r="374" spans="23:23">
      <c r="W374" s="154"/>
    </row>
    <row r="375" spans="23:23">
      <c r="W375" s="154"/>
    </row>
    <row r="376" spans="23:23">
      <c r="W376" s="154"/>
    </row>
    <row r="377" spans="23:23">
      <c r="W377" s="154"/>
    </row>
    <row r="378" spans="23:23">
      <c r="W378" s="154"/>
    </row>
    <row r="379" spans="23:23">
      <c r="W379" s="154"/>
    </row>
    <row r="380" spans="23:23">
      <c r="W380" s="154"/>
    </row>
    <row r="381" spans="23:23">
      <c r="W381" s="154"/>
    </row>
    <row r="382" spans="23:23">
      <c r="W382" s="154"/>
    </row>
    <row r="383" spans="23:23">
      <c r="W383" s="154"/>
    </row>
    <row r="384" spans="23:23">
      <c r="W384" s="154"/>
    </row>
    <row r="385" spans="23:23">
      <c r="W385" s="154"/>
    </row>
    <row r="386" spans="23:23">
      <c r="W386" s="154"/>
    </row>
    <row r="387" spans="23:23">
      <c r="W387" s="154"/>
    </row>
    <row r="388" spans="23:23">
      <c r="W388" s="154"/>
    </row>
    <row r="389" spans="23:23">
      <c r="W389" s="154"/>
    </row>
    <row r="390" spans="23:23">
      <c r="W390" s="154"/>
    </row>
    <row r="391" spans="23:23">
      <c r="W391" s="154"/>
    </row>
    <row r="392" spans="23:23">
      <c r="W392" s="154"/>
    </row>
    <row r="393" spans="23:23">
      <c r="W393" s="154"/>
    </row>
    <row r="394" spans="23:23">
      <c r="W394" s="154"/>
    </row>
    <row r="395" spans="23:23">
      <c r="W395" s="154"/>
    </row>
    <row r="396" spans="23:23">
      <c r="W396" s="154"/>
    </row>
    <row r="397" spans="23:23">
      <c r="W397" s="154"/>
    </row>
    <row r="398" spans="23:23">
      <c r="W398" s="154"/>
    </row>
    <row r="399" spans="23:23">
      <c r="W399" s="154"/>
    </row>
    <row r="400" spans="23:23">
      <c r="W400" s="154"/>
    </row>
    <row r="401" spans="23:23">
      <c r="W401" s="154"/>
    </row>
    <row r="402" spans="23:23">
      <c r="W402" s="154"/>
    </row>
    <row r="403" spans="23:23">
      <c r="W403" s="154"/>
    </row>
    <row r="404" spans="23:23">
      <c r="W404" s="154"/>
    </row>
    <row r="405" spans="23:23">
      <c r="W405" s="154"/>
    </row>
    <row r="406" spans="23:23">
      <c r="W406" s="154"/>
    </row>
    <row r="407" spans="23:23">
      <c r="W407" s="154"/>
    </row>
    <row r="408" spans="23:23">
      <c r="W408" s="154"/>
    </row>
    <row r="409" spans="23:23">
      <c r="W409" s="154"/>
    </row>
    <row r="410" spans="23:23">
      <c r="W410" s="154"/>
    </row>
    <row r="411" spans="23:23">
      <c r="W411" s="154"/>
    </row>
    <row r="412" spans="23:23">
      <c r="W412" s="154"/>
    </row>
    <row r="413" spans="23:23">
      <c r="W413" s="154"/>
    </row>
    <row r="414" spans="23:23">
      <c r="W414" s="154"/>
    </row>
    <row r="415" spans="23:23">
      <c r="W415" s="154"/>
    </row>
    <row r="416" spans="23:23">
      <c r="W416" s="154"/>
    </row>
    <row r="417" spans="23:23">
      <c r="W417" s="154"/>
    </row>
    <row r="418" spans="23:23">
      <c r="W418" s="154"/>
    </row>
    <row r="419" spans="23:23">
      <c r="W419" s="154"/>
    </row>
    <row r="420" spans="23:23">
      <c r="W420" s="154"/>
    </row>
    <row r="421" spans="23:23">
      <c r="W421" s="154"/>
    </row>
    <row r="422" spans="23:23">
      <c r="W422" s="154"/>
    </row>
    <row r="423" spans="23:23">
      <c r="W423" s="154"/>
    </row>
    <row r="424" spans="23:23">
      <c r="W424" s="154"/>
    </row>
    <row r="425" spans="23:23">
      <c r="W425" s="154"/>
    </row>
    <row r="426" spans="23:23">
      <c r="W426" s="154"/>
    </row>
    <row r="427" spans="23:23">
      <c r="W427" s="154"/>
    </row>
    <row r="428" spans="23:23">
      <c r="W428" s="154"/>
    </row>
    <row r="429" spans="23:23">
      <c r="W429" s="154"/>
    </row>
    <row r="430" spans="23:23">
      <c r="W430" s="154"/>
    </row>
    <row r="431" spans="23:23">
      <c r="W431" s="154"/>
    </row>
    <row r="432" spans="23:23">
      <c r="W432" s="154"/>
    </row>
    <row r="433" spans="23:23">
      <c r="W433" s="154"/>
    </row>
    <row r="434" spans="23:23">
      <c r="W434" s="154"/>
    </row>
    <row r="435" spans="23:23">
      <c r="W435" s="154"/>
    </row>
    <row r="436" spans="23:23">
      <c r="W436" s="154"/>
    </row>
    <row r="437" spans="23:23">
      <c r="W437" s="154"/>
    </row>
    <row r="438" spans="23:23">
      <c r="W438" s="154"/>
    </row>
    <row r="439" spans="23:23">
      <c r="W439" s="154"/>
    </row>
    <row r="440" spans="23:23">
      <c r="W440" s="154"/>
    </row>
    <row r="441" spans="23:23">
      <c r="W441" s="154"/>
    </row>
    <row r="442" spans="23:23">
      <c r="W442" s="154"/>
    </row>
    <row r="443" spans="23:23">
      <c r="W443" s="154"/>
    </row>
    <row r="444" spans="23:23">
      <c r="W444" s="154"/>
    </row>
    <row r="445" spans="23:23">
      <c r="W445" s="154"/>
    </row>
    <row r="446" spans="23:23">
      <c r="W446" s="154"/>
    </row>
    <row r="447" spans="23:23">
      <c r="W447" s="154"/>
    </row>
    <row r="448" spans="23:23">
      <c r="W448" s="154"/>
    </row>
    <row r="449" spans="23:23">
      <c r="W449" s="154"/>
    </row>
    <row r="450" spans="23:23">
      <c r="W450" s="154"/>
    </row>
    <row r="451" spans="23:23">
      <c r="W451" s="154"/>
    </row>
    <row r="452" spans="23:23">
      <c r="W452" s="154"/>
    </row>
    <row r="453" spans="23:23">
      <c r="W453" s="154"/>
    </row>
    <row r="454" spans="23:23">
      <c r="W454" s="154"/>
    </row>
    <row r="455" spans="23:23">
      <c r="W455" s="154"/>
    </row>
    <row r="456" spans="23:23">
      <c r="W456" s="154"/>
    </row>
    <row r="457" spans="23:23">
      <c r="W457" s="154"/>
    </row>
    <row r="458" spans="23:23">
      <c r="W458" s="154"/>
    </row>
    <row r="459" spans="23:23">
      <c r="W459" s="154"/>
    </row>
    <row r="460" spans="23:23">
      <c r="W460" s="154"/>
    </row>
    <row r="461" spans="23:23">
      <c r="W461" s="154"/>
    </row>
    <row r="462" spans="23:23">
      <c r="W462" s="154"/>
    </row>
    <row r="463" spans="23:23">
      <c r="W463" s="154"/>
    </row>
    <row r="464" spans="23:23">
      <c r="W464" s="154"/>
    </row>
    <row r="465" spans="23:23">
      <c r="W465" s="154"/>
    </row>
    <row r="466" spans="23:23">
      <c r="W466" s="154"/>
    </row>
    <row r="467" spans="23:23">
      <c r="W467" s="154"/>
    </row>
    <row r="468" spans="23:23">
      <c r="W468" s="154"/>
    </row>
    <row r="469" spans="23:23">
      <c r="W469" s="154"/>
    </row>
    <row r="470" spans="23:23">
      <c r="W470" s="154"/>
    </row>
    <row r="471" spans="23:23">
      <c r="W471" s="154"/>
    </row>
    <row r="472" spans="23:23">
      <c r="W472" s="154"/>
    </row>
    <row r="473" spans="23:23">
      <c r="W473" s="154"/>
    </row>
    <row r="474" spans="23:23">
      <c r="W474" s="154"/>
    </row>
    <row r="475" spans="23:23">
      <c r="W475" s="154"/>
    </row>
    <row r="476" spans="23:23">
      <c r="W476" s="154"/>
    </row>
    <row r="477" spans="23:23">
      <c r="W477" s="154"/>
    </row>
    <row r="478" spans="23:23">
      <c r="W478" s="154"/>
    </row>
    <row r="479" spans="23:23">
      <c r="W479" s="154"/>
    </row>
    <row r="480" spans="23:23">
      <c r="W480" s="154"/>
    </row>
    <row r="481" spans="23:23">
      <c r="W481" s="154"/>
    </row>
    <row r="482" spans="23:23">
      <c r="W482" s="154"/>
    </row>
    <row r="483" spans="23:23">
      <c r="W483" s="154"/>
    </row>
    <row r="484" spans="23:23">
      <c r="W484" s="154"/>
    </row>
    <row r="485" spans="23:23">
      <c r="W485" s="154"/>
    </row>
    <row r="486" spans="23:23">
      <c r="W486" s="154"/>
    </row>
    <row r="487" spans="23:23">
      <c r="W487" s="154"/>
    </row>
    <row r="488" spans="23:23">
      <c r="W488" s="154"/>
    </row>
    <row r="489" spans="23:23">
      <c r="W489" s="154"/>
    </row>
    <row r="490" spans="23:23">
      <c r="W490" s="154"/>
    </row>
    <row r="491" spans="23:23">
      <c r="W491" s="154"/>
    </row>
    <row r="492" spans="23:23">
      <c r="W492" s="154"/>
    </row>
    <row r="493" spans="23:23">
      <c r="W493" s="154"/>
    </row>
    <row r="494" spans="23:23">
      <c r="W494" s="154"/>
    </row>
    <row r="495" spans="23:23">
      <c r="W495" s="154"/>
    </row>
    <row r="496" spans="23:23">
      <c r="W496" s="154"/>
    </row>
    <row r="497" spans="23:23">
      <c r="W497" s="154"/>
    </row>
    <row r="498" spans="23:23">
      <c r="W498" s="154"/>
    </row>
    <row r="499" spans="23:23">
      <c r="W499" s="154"/>
    </row>
    <row r="500" spans="23:23">
      <c r="W500" s="154"/>
    </row>
    <row r="501" spans="23:23">
      <c r="W501" s="154"/>
    </row>
    <row r="502" spans="23:23">
      <c r="W502" s="154"/>
    </row>
    <row r="503" spans="23:23">
      <c r="W503" s="154"/>
    </row>
    <row r="504" spans="23:23">
      <c r="W504" s="154"/>
    </row>
    <row r="505" spans="23:23">
      <c r="W505" s="154"/>
    </row>
    <row r="506" spans="23:23">
      <c r="W506" s="154"/>
    </row>
    <row r="507" spans="23:23">
      <c r="W507" s="154"/>
    </row>
    <row r="508" spans="23:23">
      <c r="W508" s="154"/>
    </row>
    <row r="509" spans="23:23">
      <c r="W509" s="154"/>
    </row>
    <row r="510" spans="23:23">
      <c r="W510" s="154"/>
    </row>
    <row r="511" spans="23:23">
      <c r="W511" s="154"/>
    </row>
    <row r="512" spans="23:23">
      <c r="W512" s="154"/>
    </row>
    <row r="513" spans="23:23">
      <c r="W513" s="154"/>
    </row>
    <row r="514" spans="23:23">
      <c r="W514" s="154"/>
    </row>
    <row r="515" spans="23:23">
      <c r="W515" s="154"/>
    </row>
    <row r="516" spans="23:23">
      <c r="W516" s="154"/>
    </row>
    <row r="517" spans="23:23">
      <c r="W517" s="154"/>
    </row>
    <row r="518" spans="23:23">
      <c r="W518" s="154"/>
    </row>
  </sheetData>
  <mergeCells count="171">
    <mergeCell ref="E65:L65"/>
    <mergeCell ref="M65:O65"/>
    <mergeCell ref="Q65:V65"/>
    <mergeCell ref="M66:V66"/>
    <mergeCell ref="C62:V62"/>
    <mergeCell ref="C63:L63"/>
    <mergeCell ref="M63:V63"/>
    <mergeCell ref="E64:L64"/>
    <mergeCell ref="M64:O64"/>
    <mergeCell ref="P64:V64"/>
    <mergeCell ref="H58:L58"/>
    <mergeCell ref="M58:Q58"/>
    <mergeCell ref="R58:V58"/>
    <mergeCell ref="B59:V59"/>
    <mergeCell ref="C60:V60"/>
    <mergeCell ref="C61:V61"/>
    <mergeCell ref="C56:G56"/>
    <mergeCell ref="H56:L56"/>
    <mergeCell ref="M56:Q56"/>
    <mergeCell ref="R56:V56"/>
    <mergeCell ref="H57:L57"/>
    <mergeCell ref="M57:Q57"/>
    <mergeCell ref="R57:V57"/>
    <mergeCell ref="H53:L53"/>
    <mergeCell ref="R53:V53"/>
    <mergeCell ref="H54:L54"/>
    <mergeCell ref="R54:V54"/>
    <mergeCell ref="H55:L55"/>
    <mergeCell ref="R55:V55"/>
    <mergeCell ref="H50:L50"/>
    <mergeCell ref="R50:V50"/>
    <mergeCell ref="H51:L51"/>
    <mergeCell ref="R51:V51"/>
    <mergeCell ref="H52:L52"/>
    <mergeCell ref="R52:V52"/>
    <mergeCell ref="H47:L47"/>
    <mergeCell ref="R47:V47"/>
    <mergeCell ref="H48:L48"/>
    <mergeCell ref="R48:V48"/>
    <mergeCell ref="H49:L49"/>
    <mergeCell ref="R49:V49"/>
    <mergeCell ref="H44:L44"/>
    <mergeCell ref="R44:V44"/>
    <mergeCell ref="H45:L45"/>
    <mergeCell ref="R45:V45"/>
    <mergeCell ref="H46:L46"/>
    <mergeCell ref="R46:V46"/>
    <mergeCell ref="H41:L41"/>
    <mergeCell ref="R41:V41"/>
    <mergeCell ref="H42:L42"/>
    <mergeCell ref="R42:V42"/>
    <mergeCell ref="H43:L43"/>
    <mergeCell ref="R43:V43"/>
    <mergeCell ref="H38:L38"/>
    <mergeCell ref="R38:V38"/>
    <mergeCell ref="H39:L39"/>
    <mergeCell ref="R39:V39"/>
    <mergeCell ref="H40:L40"/>
    <mergeCell ref="R40:V40"/>
    <mergeCell ref="C36:F36"/>
    <mergeCell ref="H36:I36"/>
    <mergeCell ref="K36:L36"/>
    <mergeCell ref="M36:Q36"/>
    <mergeCell ref="R36:V36"/>
    <mergeCell ref="H37:L37"/>
    <mergeCell ref="R37:V37"/>
    <mergeCell ref="C33:G33"/>
    <mergeCell ref="R33:V33"/>
    <mergeCell ref="R34:V34"/>
    <mergeCell ref="C35:G35"/>
    <mergeCell ref="H35:L35"/>
    <mergeCell ref="M35:Q35"/>
    <mergeCell ref="R35:V35"/>
    <mergeCell ref="C34:G34"/>
    <mergeCell ref="H34:L34"/>
    <mergeCell ref="M34:Q34"/>
    <mergeCell ref="H31:L31"/>
    <mergeCell ref="M31:Q31"/>
    <mergeCell ref="R31:V31"/>
    <mergeCell ref="C32:F32"/>
    <mergeCell ref="H32:L32"/>
    <mergeCell ref="M32:Q32"/>
    <mergeCell ref="R32:V32"/>
    <mergeCell ref="H28:L28"/>
    <mergeCell ref="M28:Q28"/>
    <mergeCell ref="R28:V28"/>
    <mergeCell ref="H29:L29"/>
    <mergeCell ref="H30:L30"/>
    <mergeCell ref="M30:Q30"/>
    <mergeCell ref="R30:V30"/>
    <mergeCell ref="C26:F26"/>
    <mergeCell ref="H26:L26"/>
    <mergeCell ref="M26:Q26"/>
    <mergeCell ref="R26:V26"/>
    <mergeCell ref="C27:F27"/>
    <mergeCell ref="H27:L27"/>
    <mergeCell ref="M27:Q27"/>
    <mergeCell ref="R27:V27"/>
    <mergeCell ref="C24:F24"/>
    <mergeCell ref="H24:L24"/>
    <mergeCell ref="M24:Q24"/>
    <mergeCell ref="R24:V24"/>
    <mergeCell ref="C25:F25"/>
    <mergeCell ref="H25:L25"/>
    <mergeCell ref="M25:Q25"/>
    <mergeCell ref="R25:V25"/>
    <mergeCell ref="C22:G22"/>
    <mergeCell ref="H22:L22"/>
    <mergeCell ref="M22:Q22"/>
    <mergeCell ref="R22:V22"/>
    <mergeCell ref="H23:L23"/>
    <mergeCell ref="M23:Q23"/>
    <mergeCell ref="R23:V23"/>
    <mergeCell ref="I20:K20"/>
    <mergeCell ref="M20:Q20"/>
    <mergeCell ref="R20:V20"/>
    <mergeCell ref="C21:F21"/>
    <mergeCell ref="I21:K21"/>
    <mergeCell ref="M21:Q21"/>
    <mergeCell ref="R21:V21"/>
    <mergeCell ref="H17:L17"/>
    <mergeCell ref="M17:Q17"/>
    <mergeCell ref="R17:V17"/>
    <mergeCell ref="H18:L18"/>
    <mergeCell ref="M18:Q18"/>
    <mergeCell ref="R18:V18"/>
    <mergeCell ref="I15:K15"/>
    <mergeCell ref="N15:P15"/>
    <mergeCell ref="S15:U15"/>
    <mergeCell ref="H16:L16"/>
    <mergeCell ref="M16:Q16"/>
    <mergeCell ref="R16:V16"/>
    <mergeCell ref="N13:P13"/>
    <mergeCell ref="S13:U13"/>
    <mergeCell ref="N14:P14"/>
    <mergeCell ref="S14:U14"/>
    <mergeCell ref="H11:L11"/>
    <mergeCell ref="M11:Q11"/>
    <mergeCell ref="R11:V11"/>
    <mergeCell ref="I12:K12"/>
    <mergeCell ref="N12:P12"/>
    <mergeCell ref="S12:U12"/>
    <mergeCell ref="J13:K13"/>
    <mergeCell ref="J14:K14"/>
    <mergeCell ref="M10:N10"/>
    <mergeCell ref="P10:Q10"/>
    <mergeCell ref="R10:S10"/>
    <mergeCell ref="U10:V10"/>
    <mergeCell ref="C8:F8"/>
    <mergeCell ref="H8:L8"/>
    <mergeCell ref="M8:Q8"/>
    <mergeCell ref="R8:V8"/>
    <mergeCell ref="C9:G9"/>
    <mergeCell ref="H9:L9"/>
    <mergeCell ref="M9:Q9"/>
    <mergeCell ref="R9:V9"/>
    <mergeCell ref="C6:G6"/>
    <mergeCell ref="H6:L6"/>
    <mergeCell ref="M6:Q6"/>
    <mergeCell ref="R6:V6"/>
    <mergeCell ref="C7:G7"/>
    <mergeCell ref="H7:L7"/>
    <mergeCell ref="M7:Q7"/>
    <mergeCell ref="R7:V7"/>
    <mergeCell ref="W1:W3"/>
    <mergeCell ref="L2:U2"/>
    <mergeCell ref="L3:U3"/>
    <mergeCell ref="E4:H4"/>
    <mergeCell ref="E5:H5"/>
    <mergeCell ref="C2:C3"/>
    <mergeCell ref="E2:H3"/>
  </mergeCells>
  <phoneticPr fontId="120" type="noConversion"/>
  <conditionalFormatting sqref="E4:H5 H37:L55 AA46:AA63 AA37:AA44 E64:L65 Q65:V65 I15:K15">
    <cfRule type="cellIs" dxfId="15" priority="7" stopIfTrue="1" operator="equal">
      <formula>""</formula>
    </cfRule>
  </conditionalFormatting>
  <conditionalFormatting sqref="G28">
    <cfRule type="cellIs" dxfId="14" priority="5" stopIfTrue="1" operator="equal">
      <formula>"s"</formula>
    </cfRule>
    <cfRule type="cellIs" dxfId="13" priority="6" stopIfTrue="1" operator="equal">
      <formula>"d"</formula>
    </cfRule>
  </conditionalFormatting>
  <conditionalFormatting sqref="G36 J2 G24:G27">
    <cfRule type="cellIs" dxfId="12" priority="4" stopIfTrue="1" operator="equal">
      <formula>"?"</formula>
    </cfRule>
  </conditionalFormatting>
  <conditionalFormatting sqref="H19 J19 L19">
    <cfRule type="cellIs" dxfId="11" priority="3" stopIfTrue="1" operator="equal">
      <formula>0</formula>
    </cfRule>
  </conditionalFormatting>
  <conditionalFormatting sqref="L2:U3">
    <cfRule type="cellIs" dxfId="10" priority="2" stopIfTrue="1" operator="equal">
      <formula>""</formula>
    </cfRule>
  </conditionalFormatting>
  <conditionalFormatting sqref="H24:V27 H7:V7">
    <cfRule type="cellIs" dxfId="9" priority="1" stopIfTrue="1" operator="equal">
      <formula>"?"</formula>
    </cfRule>
  </conditionalFormatting>
  <dataValidations disablePrompts="1" count="11">
    <dataValidation type="list" allowBlank="1" showInputMessage="1" showErrorMessage="1" errorTitle="Procurement Procedure" error="Enter selection from drop-down list" sqref="H7:L7 WVP983047:WVT983047 WLT983047:WLX983047 WBX983047:WCB983047 VSB983047:VSF983047 VIF983047:VIJ983047 UYJ983047:UYN983047 UON983047:UOR983047 UER983047:UEV983047 TUV983047:TUZ983047 TKZ983047:TLD983047 TBD983047:TBH983047 SRH983047:SRL983047 SHL983047:SHP983047 RXP983047:RXT983047 RNT983047:RNX983047 RDX983047:REB983047 QUB983047:QUF983047 QKF983047:QKJ983047 QAJ983047:QAN983047 PQN983047:PQR983047 PGR983047:PGV983047 OWV983047:OWZ983047 OMZ983047:OND983047 ODD983047:ODH983047 NTH983047:NTL983047 NJL983047:NJP983047 MZP983047:MZT983047 MPT983047:MPX983047 MFX983047:MGB983047 LWB983047:LWF983047 LMF983047:LMJ983047 LCJ983047:LCN983047 KSN983047:KSR983047 KIR983047:KIV983047 JYV983047:JYZ983047 JOZ983047:JPD983047 JFD983047:JFH983047 IVH983047:IVL983047 ILL983047:ILP983047 IBP983047:IBT983047 HRT983047:HRX983047 HHX983047:HIB983047 GYB983047:GYF983047 GOF983047:GOJ983047 GEJ983047:GEN983047 FUN983047:FUR983047 FKR983047:FKV983047 FAV983047:FAZ983047 EQZ983047:ERD983047 EHD983047:EHH983047 DXH983047:DXL983047 DNL983047:DNP983047 DDP983047:DDT983047 CTT983047:CTX983047 CJX983047:CKB983047 CAB983047:CAF983047 BQF983047:BQJ983047 BGJ983047:BGN983047 AWN983047:AWR983047 AMR983047:AMV983047 ACV983047:ACZ983047 SZ983047:TD983047 JD983047:JH983047 H983047:L983047 WVP917511:WVT917511 WLT917511:WLX917511 WBX917511:WCB917511 VSB917511:VSF917511 VIF917511:VIJ917511 UYJ917511:UYN917511 UON917511:UOR917511 UER917511:UEV917511 TUV917511:TUZ917511 TKZ917511:TLD917511 TBD917511:TBH917511 SRH917511:SRL917511 SHL917511:SHP917511 RXP917511:RXT917511 RNT917511:RNX917511 RDX917511:REB917511 QUB917511:QUF917511 QKF917511:QKJ917511 QAJ917511:QAN917511 PQN917511:PQR917511 PGR917511:PGV917511 OWV917511:OWZ917511 OMZ917511:OND917511 ODD917511:ODH917511 NTH917511:NTL917511 NJL917511:NJP917511 MZP917511:MZT917511 MPT917511:MPX917511 MFX917511:MGB917511 LWB917511:LWF917511 LMF917511:LMJ917511 LCJ917511:LCN917511 KSN917511:KSR917511 KIR917511:KIV917511 JYV917511:JYZ917511 JOZ917511:JPD917511 JFD917511:JFH917511 IVH917511:IVL917511 ILL917511:ILP917511 IBP917511:IBT917511 HRT917511:HRX917511 HHX917511:HIB917511 GYB917511:GYF917511 GOF917511:GOJ917511 GEJ917511:GEN917511 FUN917511:FUR917511 FKR917511:FKV917511 FAV917511:FAZ917511 EQZ917511:ERD917511 EHD917511:EHH917511 DXH917511:DXL917511 DNL917511:DNP917511 DDP917511:DDT917511 CTT917511:CTX917511 CJX917511:CKB917511 CAB917511:CAF917511 BQF917511:BQJ917511 BGJ917511:BGN917511 AWN917511:AWR917511 AMR917511:AMV917511 ACV917511:ACZ917511 SZ917511:TD917511 JD917511:JH917511 H917511:L917511 WVP851975:WVT851975 WLT851975:WLX851975 WBX851975:WCB851975 VSB851975:VSF851975 VIF851975:VIJ851975 UYJ851975:UYN851975 UON851975:UOR851975 UER851975:UEV851975 TUV851975:TUZ851975 TKZ851975:TLD851975 TBD851975:TBH851975 SRH851975:SRL851975 SHL851975:SHP851975 RXP851975:RXT851975 RNT851975:RNX851975 RDX851975:REB851975 QUB851975:QUF851975 QKF851975:QKJ851975 QAJ851975:QAN851975 PQN851975:PQR851975 PGR851975:PGV851975 OWV851975:OWZ851975 OMZ851975:OND851975 ODD851975:ODH851975 NTH851975:NTL851975 NJL851975:NJP851975 MZP851975:MZT851975 MPT851975:MPX851975 MFX851975:MGB851975 LWB851975:LWF851975 LMF851975:LMJ851975 LCJ851975:LCN851975 KSN851975:KSR851975 KIR851975:KIV851975 JYV851975:JYZ851975 JOZ851975:JPD851975 JFD851975:JFH851975 IVH851975:IVL851975 ILL851975:ILP851975 IBP851975:IBT851975 HRT851975:HRX851975 HHX851975:HIB851975 GYB851975:GYF851975 GOF851975:GOJ851975 GEJ851975:GEN851975 FUN851975:FUR851975 FKR851975:FKV851975 FAV851975:FAZ851975 EQZ851975:ERD851975 EHD851975:EHH851975 DXH851975:DXL851975 DNL851975:DNP851975 DDP851975:DDT851975 CTT851975:CTX851975 CJX851975:CKB851975 CAB851975:CAF851975 BQF851975:BQJ851975 BGJ851975:BGN851975 AWN851975:AWR851975 AMR851975:AMV851975 ACV851975:ACZ851975 SZ851975:TD851975 JD851975:JH851975 H851975:L851975 WVP786439:WVT786439 WLT786439:WLX786439 WBX786439:WCB786439 VSB786439:VSF786439 VIF786439:VIJ786439 UYJ786439:UYN786439 UON786439:UOR786439 UER786439:UEV786439 TUV786439:TUZ786439 TKZ786439:TLD786439 TBD786439:TBH786439 SRH786439:SRL786439 SHL786439:SHP786439 RXP786439:RXT786439 RNT786439:RNX786439 RDX786439:REB786439 QUB786439:QUF786439 QKF786439:QKJ786439 QAJ786439:QAN786439 PQN786439:PQR786439 PGR786439:PGV786439 OWV786439:OWZ786439 OMZ786439:OND786439 ODD786439:ODH786439 NTH786439:NTL786439 NJL786439:NJP786439 MZP786439:MZT786439 MPT786439:MPX786439 MFX786439:MGB786439 LWB786439:LWF786439 LMF786439:LMJ786439 LCJ786439:LCN786439 KSN786439:KSR786439 KIR786439:KIV786439 JYV786439:JYZ786439 JOZ786439:JPD786439 JFD786439:JFH786439 IVH786439:IVL786439 ILL786439:ILP786439 IBP786439:IBT786439 HRT786439:HRX786439 HHX786439:HIB786439 GYB786439:GYF786439 GOF786439:GOJ786439 GEJ786439:GEN786439 FUN786439:FUR786439 FKR786439:FKV786439 FAV786439:FAZ786439 EQZ786439:ERD786439 EHD786439:EHH786439 DXH786439:DXL786439 DNL786439:DNP786439 DDP786439:DDT786439 CTT786439:CTX786439 CJX786439:CKB786439 CAB786439:CAF786439 BQF786439:BQJ786439 BGJ786439:BGN786439 AWN786439:AWR786439 AMR786439:AMV786439 ACV786439:ACZ786439 SZ786439:TD786439 JD786439:JH786439 H786439:L786439 WVP720903:WVT720903 WLT720903:WLX720903 WBX720903:WCB720903 VSB720903:VSF720903 VIF720903:VIJ720903 UYJ720903:UYN720903 UON720903:UOR720903 UER720903:UEV720903 TUV720903:TUZ720903 TKZ720903:TLD720903 TBD720903:TBH720903 SRH720903:SRL720903 SHL720903:SHP720903 RXP720903:RXT720903 RNT720903:RNX720903 RDX720903:REB720903 QUB720903:QUF720903 QKF720903:QKJ720903 QAJ720903:QAN720903 PQN720903:PQR720903 PGR720903:PGV720903 OWV720903:OWZ720903 OMZ720903:OND720903 ODD720903:ODH720903 NTH720903:NTL720903 NJL720903:NJP720903 MZP720903:MZT720903 MPT720903:MPX720903 MFX720903:MGB720903 LWB720903:LWF720903 LMF720903:LMJ720903 LCJ720903:LCN720903 KSN720903:KSR720903 KIR720903:KIV720903 JYV720903:JYZ720903 JOZ720903:JPD720903 JFD720903:JFH720903 IVH720903:IVL720903 ILL720903:ILP720903 IBP720903:IBT720903 HRT720903:HRX720903 HHX720903:HIB720903 GYB720903:GYF720903 GOF720903:GOJ720903 GEJ720903:GEN720903 FUN720903:FUR720903 FKR720903:FKV720903 FAV720903:FAZ720903 EQZ720903:ERD720903 EHD720903:EHH720903 DXH720903:DXL720903 DNL720903:DNP720903 DDP720903:DDT720903 CTT720903:CTX720903 CJX720903:CKB720903 CAB720903:CAF720903 BQF720903:BQJ720903 BGJ720903:BGN720903 AWN720903:AWR720903 AMR720903:AMV720903 ACV720903:ACZ720903 SZ720903:TD720903 JD720903:JH720903 H720903:L720903 WVP655367:WVT655367 WLT655367:WLX655367 WBX655367:WCB655367 VSB655367:VSF655367 VIF655367:VIJ655367 UYJ655367:UYN655367 UON655367:UOR655367 UER655367:UEV655367 TUV655367:TUZ655367 TKZ655367:TLD655367 TBD655367:TBH655367 SRH655367:SRL655367 SHL655367:SHP655367 RXP655367:RXT655367 RNT655367:RNX655367 RDX655367:REB655367 QUB655367:QUF655367 QKF655367:QKJ655367 QAJ655367:QAN655367 PQN655367:PQR655367 PGR655367:PGV655367 OWV655367:OWZ655367 OMZ655367:OND655367 ODD655367:ODH655367 NTH655367:NTL655367 NJL655367:NJP655367 MZP655367:MZT655367 MPT655367:MPX655367 MFX655367:MGB655367 LWB655367:LWF655367 LMF655367:LMJ655367 LCJ655367:LCN655367 KSN655367:KSR655367 KIR655367:KIV655367 JYV655367:JYZ655367 JOZ655367:JPD655367 JFD655367:JFH655367 IVH655367:IVL655367 ILL655367:ILP655367 IBP655367:IBT655367 HRT655367:HRX655367 HHX655367:HIB655367 GYB655367:GYF655367 GOF655367:GOJ655367 GEJ655367:GEN655367 FUN655367:FUR655367 FKR655367:FKV655367 FAV655367:FAZ655367 EQZ655367:ERD655367 EHD655367:EHH655367 DXH655367:DXL655367 DNL655367:DNP655367 DDP655367:DDT655367 CTT655367:CTX655367 CJX655367:CKB655367 CAB655367:CAF655367 BQF655367:BQJ655367 BGJ655367:BGN655367 AWN655367:AWR655367 AMR655367:AMV655367 ACV655367:ACZ655367 SZ655367:TD655367 JD655367:JH655367 H655367:L655367 WVP589831:WVT589831 WLT589831:WLX589831 WBX589831:WCB589831 VSB589831:VSF589831 VIF589831:VIJ589831 UYJ589831:UYN589831 UON589831:UOR589831 UER589831:UEV589831 TUV589831:TUZ589831 TKZ589831:TLD589831 TBD589831:TBH589831 SRH589831:SRL589831 SHL589831:SHP589831 RXP589831:RXT589831 RNT589831:RNX589831 RDX589831:REB589831 QUB589831:QUF589831 QKF589831:QKJ589831 QAJ589831:QAN589831 PQN589831:PQR589831 PGR589831:PGV589831 OWV589831:OWZ589831 OMZ589831:OND589831 ODD589831:ODH589831 NTH589831:NTL589831 NJL589831:NJP589831 MZP589831:MZT589831 MPT589831:MPX589831 MFX589831:MGB589831 LWB589831:LWF589831 LMF589831:LMJ589831 LCJ589831:LCN589831 KSN589831:KSR589831 KIR589831:KIV589831 JYV589831:JYZ589831 JOZ589831:JPD589831 JFD589831:JFH589831 IVH589831:IVL589831 ILL589831:ILP589831 IBP589831:IBT589831 HRT589831:HRX589831 HHX589831:HIB589831 GYB589831:GYF589831 GOF589831:GOJ589831 GEJ589831:GEN589831 FUN589831:FUR589831 FKR589831:FKV589831 FAV589831:FAZ589831 EQZ589831:ERD589831 EHD589831:EHH589831 DXH589831:DXL589831 DNL589831:DNP589831 DDP589831:DDT589831 CTT589831:CTX589831 CJX589831:CKB589831 CAB589831:CAF589831 BQF589831:BQJ589831 BGJ589831:BGN589831 AWN589831:AWR589831 AMR589831:AMV589831 ACV589831:ACZ589831 SZ589831:TD589831 JD589831:JH589831 H589831:L589831 WVP524295:WVT524295 WLT524295:WLX524295 WBX524295:WCB524295 VSB524295:VSF524295 VIF524295:VIJ524295 UYJ524295:UYN524295 UON524295:UOR524295 UER524295:UEV524295 TUV524295:TUZ524295 TKZ524295:TLD524295 TBD524295:TBH524295 SRH524295:SRL524295 SHL524295:SHP524295 RXP524295:RXT524295 RNT524295:RNX524295 RDX524295:REB524295 QUB524295:QUF524295 QKF524295:QKJ524295 QAJ524295:QAN524295 PQN524295:PQR524295 PGR524295:PGV524295 OWV524295:OWZ524295 OMZ524295:OND524295 ODD524295:ODH524295 NTH524295:NTL524295 NJL524295:NJP524295 MZP524295:MZT524295 MPT524295:MPX524295 MFX524295:MGB524295 LWB524295:LWF524295 LMF524295:LMJ524295 LCJ524295:LCN524295 KSN524295:KSR524295 KIR524295:KIV524295 JYV524295:JYZ524295 JOZ524295:JPD524295 JFD524295:JFH524295 IVH524295:IVL524295 ILL524295:ILP524295 IBP524295:IBT524295 HRT524295:HRX524295 HHX524295:HIB524295 GYB524295:GYF524295 GOF524295:GOJ524295 GEJ524295:GEN524295 FUN524295:FUR524295 FKR524295:FKV524295 FAV524295:FAZ524295 EQZ524295:ERD524295 EHD524295:EHH524295 DXH524295:DXL524295 DNL524295:DNP524295 DDP524295:DDT524295 CTT524295:CTX524295 CJX524295:CKB524295 CAB524295:CAF524295 BQF524295:BQJ524295 BGJ524295:BGN524295 AWN524295:AWR524295 AMR524295:AMV524295 ACV524295:ACZ524295 SZ524295:TD524295 JD524295:JH524295 H524295:L524295 WVP458759:WVT458759 WLT458759:WLX458759 WBX458759:WCB458759 VSB458759:VSF458759 VIF458759:VIJ458759 UYJ458759:UYN458759 UON458759:UOR458759 UER458759:UEV458759 TUV458759:TUZ458759 TKZ458759:TLD458759 TBD458759:TBH458759 SRH458759:SRL458759 SHL458759:SHP458759 RXP458759:RXT458759 RNT458759:RNX458759 RDX458759:REB458759 QUB458759:QUF458759 QKF458759:QKJ458759 QAJ458759:QAN458759 PQN458759:PQR458759 PGR458759:PGV458759 OWV458759:OWZ458759 OMZ458759:OND458759 ODD458759:ODH458759 NTH458759:NTL458759 NJL458759:NJP458759 MZP458759:MZT458759 MPT458759:MPX458759 MFX458759:MGB458759 LWB458759:LWF458759 LMF458759:LMJ458759 LCJ458759:LCN458759 KSN458759:KSR458759 KIR458759:KIV458759 JYV458759:JYZ458759 JOZ458759:JPD458759 JFD458759:JFH458759 IVH458759:IVL458759 ILL458759:ILP458759 IBP458759:IBT458759 HRT458759:HRX458759 HHX458759:HIB458759 GYB458759:GYF458759 GOF458759:GOJ458759 GEJ458759:GEN458759 FUN458759:FUR458759 FKR458759:FKV458759 FAV458759:FAZ458759 EQZ458759:ERD458759 EHD458759:EHH458759 DXH458759:DXL458759 DNL458759:DNP458759 DDP458759:DDT458759 CTT458759:CTX458759 CJX458759:CKB458759 CAB458759:CAF458759 BQF458759:BQJ458759 BGJ458759:BGN458759 AWN458759:AWR458759 AMR458759:AMV458759 ACV458759:ACZ458759 SZ458759:TD458759 JD458759:JH458759 H458759:L458759 WVP393223:WVT393223 WLT393223:WLX393223 WBX393223:WCB393223 VSB393223:VSF393223 VIF393223:VIJ393223 UYJ393223:UYN393223 UON393223:UOR393223 UER393223:UEV393223 TUV393223:TUZ393223 TKZ393223:TLD393223 TBD393223:TBH393223 SRH393223:SRL393223 SHL393223:SHP393223 RXP393223:RXT393223 RNT393223:RNX393223 RDX393223:REB393223 QUB393223:QUF393223 QKF393223:QKJ393223 QAJ393223:QAN393223 PQN393223:PQR393223 PGR393223:PGV393223 OWV393223:OWZ393223 OMZ393223:OND393223 ODD393223:ODH393223 NTH393223:NTL393223 NJL393223:NJP393223 MZP393223:MZT393223 MPT393223:MPX393223 MFX393223:MGB393223 LWB393223:LWF393223 LMF393223:LMJ393223 LCJ393223:LCN393223 KSN393223:KSR393223 KIR393223:KIV393223 JYV393223:JYZ393223 JOZ393223:JPD393223 JFD393223:JFH393223 IVH393223:IVL393223 ILL393223:ILP393223 IBP393223:IBT393223 HRT393223:HRX393223 HHX393223:HIB393223 GYB393223:GYF393223 GOF393223:GOJ393223 GEJ393223:GEN393223 FUN393223:FUR393223 FKR393223:FKV393223 FAV393223:FAZ393223 EQZ393223:ERD393223 EHD393223:EHH393223 DXH393223:DXL393223 DNL393223:DNP393223 DDP393223:DDT393223 CTT393223:CTX393223 CJX393223:CKB393223 CAB393223:CAF393223 BQF393223:BQJ393223 BGJ393223:BGN393223 AWN393223:AWR393223 AMR393223:AMV393223 ACV393223:ACZ393223 SZ393223:TD393223 JD393223:JH393223 H393223:L393223 WVP327687:WVT327687 WLT327687:WLX327687 WBX327687:WCB327687 VSB327687:VSF327687 VIF327687:VIJ327687 UYJ327687:UYN327687 UON327687:UOR327687 UER327687:UEV327687 TUV327687:TUZ327687 TKZ327687:TLD327687 TBD327687:TBH327687 SRH327687:SRL327687 SHL327687:SHP327687 RXP327687:RXT327687 RNT327687:RNX327687 RDX327687:REB327687 QUB327687:QUF327687 QKF327687:QKJ327687 QAJ327687:QAN327687 PQN327687:PQR327687 PGR327687:PGV327687 OWV327687:OWZ327687 OMZ327687:OND327687 ODD327687:ODH327687 NTH327687:NTL327687 NJL327687:NJP327687 MZP327687:MZT327687 MPT327687:MPX327687 MFX327687:MGB327687 LWB327687:LWF327687 LMF327687:LMJ327687 LCJ327687:LCN327687 KSN327687:KSR327687 KIR327687:KIV327687 JYV327687:JYZ327687 JOZ327687:JPD327687 JFD327687:JFH327687 IVH327687:IVL327687 ILL327687:ILP327687 IBP327687:IBT327687 HRT327687:HRX327687 HHX327687:HIB327687 GYB327687:GYF327687 GOF327687:GOJ327687 GEJ327687:GEN327687 FUN327687:FUR327687 FKR327687:FKV327687 FAV327687:FAZ327687 EQZ327687:ERD327687 EHD327687:EHH327687 DXH327687:DXL327687 DNL327687:DNP327687 DDP327687:DDT327687 CTT327687:CTX327687 CJX327687:CKB327687 CAB327687:CAF327687 BQF327687:BQJ327687 BGJ327687:BGN327687 AWN327687:AWR327687 AMR327687:AMV327687 ACV327687:ACZ327687 SZ327687:TD327687 JD327687:JH327687 H327687:L327687 WVP262151:WVT262151 WLT262151:WLX262151 WBX262151:WCB262151 VSB262151:VSF262151 VIF262151:VIJ262151 UYJ262151:UYN262151 UON262151:UOR262151 UER262151:UEV262151 TUV262151:TUZ262151 TKZ262151:TLD262151 TBD262151:TBH262151 SRH262151:SRL262151 SHL262151:SHP262151 RXP262151:RXT262151 RNT262151:RNX262151 RDX262151:REB262151 QUB262151:QUF262151 QKF262151:QKJ262151 QAJ262151:QAN262151 PQN262151:PQR262151 PGR262151:PGV262151 OWV262151:OWZ262151 OMZ262151:OND262151 ODD262151:ODH262151 NTH262151:NTL262151 NJL262151:NJP262151 MZP262151:MZT262151 MPT262151:MPX262151 MFX262151:MGB262151 LWB262151:LWF262151 LMF262151:LMJ262151 LCJ262151:LCN262151 KSN262151:KSR262151 KIR262151:KIV262151 JYV262151:JYZ262151 JOZ262151:JPD262151 JFD262151:JFH262151 IVH262151:IVL262151 ILL262151:ILP262151 IBP262151:IBT262151 HRT262151:HRX262151 HHX262151:HIB262151 GYB262151:GYF262151 GOF262151:GOJ262151 GEJ262151:GEN262151 FUN262151:FUR262151 FKR262151:FKV262151 FAV262151:FAZ262151 EQZ262151:ERD262151 EHD262151:EHH262151 DXH262151:DXL262151 DNL262151:DNP262151 DDP262151:DDT262151 CTT262151:CTX262151 CJX262151:CKB262151 CAB262151:CAF262151 BQF262151:BQJ262151 BGJ262151:BGN262151 AWN262151:AWR262151 AMR262151:AMV262151 ACV262151:ACZ262151 SZ262151:TD262151 JD262151:JH262151 H262151:L262151 WVP196615:WVT196615 WLT196615:WLX196615 WBX196615:WCB196615 VSB196615:VSF196615 VIF196615:VIJ196615 UYJ196615:UYN196615 UON196615:UOR196615 UER196615:UEV196615 TUV196615:TUZ196615 TKZ196615:TLD196615 TBD196615:TBH196615 SRH196615:SRL196615 SHL196615:SHP196615 RXP196615:RXT196615 RNT196615:RNX196615 RDX196615:REB196615 QUB196615:QUF196615 QKF196615:QKJ196615 QAJ196615:QAN196615 PQN196615:PQR196615 PGR196615:PGV196615 OWV196615:OWZ196615 OMZ196615:OND196615 ODD196615:ODH196615 NTH196615:NTL196615 NJL196615:NJP196615 MZP196615:MZT196615 MPT196615:MPX196615 MFX196615:MGB196615 LWB196615:LWF196615 LMF196615:LMJ196615 LCJ196615:LCN196615 KSN196615:KSR196615 KIR196615:KIV196615 JYV196615:JYZ196615 JOZ196615:JPD196615 JFD196615:JFH196615 IVH196615:IVL196615 ILL196615:ILP196615 IBP196615:IBT196615 HRT196615:HRX196615 HHX196615:HIB196615 GYB196615:GYF196615 GOF196615:GOJ196615 GEJ196615:GEN196615 FUN196615:FUR196615 FKR196615:FKV196615 FAV196615:FAZ196615 EQZ196615:ERD196615 EHD196615:EHH196615 DXH196615:DXL196615 DNL196615:DNP196615 DDP196615:DDT196615 CTT196615:CTX196615 CJX196615:CKB196615 CAB196615:CAF196615 BQF196615:BQJ196615 BGJ196615:BGN196615 AWN196615:AWR196615 AMR196615:AMV196615 ACV196615:ACZ196615 SZ196615:TD196615 JD196615:JH196615 H196615:L196615 WVP131079:WVT131079 WLT131079:WLX131079 WBX131079:WCB131079 VSB131079:VSF131079 VIF131079:VIJ131079 UYJ131079:UYN131079 UON131079:UOR131079 UER131079:UEV131079 TUV131079:TUZ131079 TKZ131079:TLD131079 TBD131079:TBH131079 SRH131079:SRL131079 SHL131079:SHP131079 RXP131079:RXT131079 RNT131079:RNX131079 RDX131079:REB131079 QUB131079:QUF131079 QKF131079:QKJ131079 QAJ131079:QAN131079 PQN131079:PQR131079 PGR131079:PGV131079 OWV131079:OWZ131079 OMZ131079:OND131079 ODD131079:ODH131079 NTH131079:NTL131079 NJL131079:NJP131079 MZP131079:MZT131079 MPT131079:MPX131079 MFX131079:MGB131079 LWB131079:LWF131079 LMF131079:LMJ131079 LCJ131079:LCN131079 KSN131079:KSR131079 KIR131079:KIV131079 JYV131079:JYZ131079 JOZ131079:JPD131079 JFD131079:JFH131079 IVH131079:IVL131079 ILL131079:ILP131079 IBP131079:IBT131079 HRT131079:HRX131079 HHX131079:HIB131079 GYB131079:GYF131079 GOF131079:GOJ131079 GEJ131079:GEN131079 FUN131079:FUR131079 FKR131079:FKV131079 FAV131079:FAZ131079 EQZ131079:ERD131079 EHD131079:EHH131079 DXH131079:DXL131079 DNL131079:DNP131079 DDP131079:DDT131079 CTT131079:CTX131079 CJX131079:CKB131079 CAB131079:CAF131079 BQF131079:BQJ131079 BGJ131079:BGN131079 AWN131079:AWR131079 AMR131079:AMV131079 ACV131079:ACZ131079 SZ131079:TD131079 JD131079:JH131079 H131079:L131079 WVP65543:WVT65543 WLT65543:WLX65543 WBX65543:WCB65543 VSB65543:VSF65543 VIF65543:VIJ65543 UYJ65543:UYN65543 UON65543:UOR65543 UER65543:UEV65543 TUV65543:TUZ65543 TKZ65543:TLD65543 TBD65543:TBH65543 SRH65543:SRL65543 SHL65543:SHP65543 RXP65543:RXT65543 RNT65543:RNX65543 RDX65543:REB65543 QUB65543:QUF65543 QKF65543:QKJ65543 QAJ65543:QAN65543 PQN65543:PQR65543 PGR65543:PGV65543 OWV65543:OWZ65543 OMZ65543:OND65543 ODD65543:ODH65543 NTH65543:NTL65543 NJL65543:NJP65543 MZP65543:MZT65543 MPT65543:MPX65543 MFX65543:MGB65543 LWB65543:LWF65543 LMF65543:LMJ65543 LCJ65543:LCN65543 KSN65543:KSR65543 KIR65543:KIV65543 JYV65543:JYZ65543 JOZ65543:JPD65543 JFD65543:JFH65543 IVH65543:IVL65543 ILL65543:ILP65543 IBP65543:IBT65543 HRT65543:HRX65543 HHX65543:HIB65543 GYB65543:GYF65543 GOF65543:GOJ65543 GEJ65543:GEN65543 FUN65543:FUR65543 FKR65543:FKV65543 FAV65543:FAZ65543 EQZ65543:ERD65543 EHD65543:EHH65543 DXH65543:DXL65543 DNL65543:DNP65543 DDP65543:DDT65543 CTT65543:CTX65543 CJX65543:CKB65543 CAB65543:CAF65543 BQF65543:BQJ65543 BGJ65543:BGN65543 AWN65543:AWR65543 AMR65543:AMV65543 ACV65543:ACZ65543 SZ65543:TD65543 JD65543:JH65543 H65543:L65543 WVP7:WVT7 WLT7:WLX7 WBX7:WCB7 VSB7:VSF7 VIF7:VIJ7 UYJ7:UYN7 UON7:UOR7 UER7:UEV7 TUV7:TUZ7 TKZ7:TLD7 TBD7:TBH7 SRH7:SRL7 SHL7:SHP7 RXP7:RXT7 RNT7:RNX7 RDX7:REB7 QUB7:QUF7 QKF7:QKJ7 QAJ7:QAN7 PQN7:PQR7 PGR7:PGV7 OWV7:OWZ7 OMZ7:OND7 ODD7:ODH7 NTH7:NTL7 NJL7:NJP7 MZP7:MZT7 MPT7:MPX7 MFX7:MGB7 LWB7:LWF7 LMF7:LMJ7 LCJ7:LCN7 KSN7:KSR7 KIR7:KIV7 JYV7:JYZ7 JOZ7:JPD7 JFD7:JFH7 IVH7:IVL7 ILL7:ILP7 IBP7:IBT7 HRT7:HRX7 HHX7:HIB7 GYB7:GYF7 GOF7:GOJ7 GEJ7:GEN7 FUN7:FUR7 FKR7:FKV7 FAV7:FAZ7 EQZ7:ERD7 EHD7:EHH7 DXH7:DXL7 DNL7:DNP7 DDP7:DDT7 CTT7:CTX7 CJX7:CKB7 CAB7:CAF7 BQF7:BQJ7 BGJ7:BGN7 AWN7:AWR7 AMR7:AMV7 ACV7:ACZ7 SZ7:TD7 JD7:JH7">
      <formula1>$AB$3:$AB$5</formula1>
    </dataValidation>
    <dataValidation type="list" allowBlank="1" showErrorMessage="1" errorTitle="Volute / Diffuser" error="Select from drop-down list" sqref="M26:V26 WVU983066:WWD983066 WLY983066:WMH983066 WCC983066:WCL983066 VSG983066:VSP983066 VIK983066:VIT983066 UYO983066:UYX983066 UOS983066:UPB983066 UEW983066:UFF983066 TVA983066:TVJ983066 TLE983066:TLN983066 TBI983066:TBR983066 SRM983066:SRV983066 SHQ983066:SHZ983066 RXU983066:RYD983066 RNY983066:ROH983066 REC983066:REL983066 QUG983066:QUP983066 QKK983066:QKT983066 QAO983066:QAX983066 PQS983066:PRB983066 PGW983066:PHF983066 OXA983066:OXJ983066 ONE983066:ONN983066 ODI983066:ODR983066 NTM983066:NTV983066 NJQ983066:NJZ983066 MZU983066:NAD983066 MPY983066:MQH983066 MGC983066:MGL983066 LWG983066:LWP983066 LMK983066:LMT983066 LCO983066:LCX983066 KSS983066:KTB983066 KIW983066:KJF983066 JZA983066:JZJ983066 JPE983066:JPN983066 JFI983066:JFR983066 IVM983066:IVV983066 ILQ983066:ILZ983066 IBU983066:ICD983066 HRY983066:HSH983066 HIC983066:HIL983066 GYG983066:GYP983066 GOK983066:GOT983066 GEO983066:GEX983066 FUS983066:FVB983066 FKW983066:FLF983066 FBA983066:FBJ983066 ERE983066:ERN983066 EHI983066:EHR983066 DXM983066:DXV983066 DNQ983066:DNZ983066 DDU983066:DED983066 CTY983066:CUH983066 CKC983066:CKL983066 CAG983066:CAP983066 BQK983066:BQT983066 BGO983066:BGX983066 AWS983066:AXB983066 AMW983066:ANF983066 ADA983066:ADJ983066 TE983066:TN983066 JI983066:JR983066 M983066:V983066 WVU917530:WWD917530 WLY917530:WMH917530 WCC917530:WCL917530 VSG917530:VSP917530 VIK917530:VIT917530 UYO917530:UYX917530 UOS917530:UPB917530 UEW917530:UFF917530 TVA917530:TVJ917530 TLE917530:TLN917530 TBI917530:TBR917530 SRM917530:SRV917530 SHQ917530:SHZ917530 RXU917530:RYD917530 RNY917530:ROH917530 REC917530:REL917530 QUG917530:QUP917530 QKK917530:QKT917530 QAO917530:QAX917530 PQS917530:PRB917530 PGW917530:PHF917530 OXA917530:OXJ917530 ONE917530:ONN917530 ODI917530:ODR917530 NTM917530:NTV917530 NJQ917530:NJZ917530 MZU917530:NAD917530 MPY917530:MQH917530 MGC917530:MGL917530 LWG917530:LWP917530 LMK917530:LMT917530 LCO917530:LCX917530 KSS917530:KTB917530 KIW917530:KJF917530 JZA917530:JZJ917530 JPE917530:JPN917530 JFI917530:JFR917530 IVM917530:IVV917530 ILQ917530:ILZ917530 IBU917530:ICD917530 HRY917530:HSH917530 HIC917530:HIL917530 GYG917530:GYP917530 GOK917530:GOT917530 GEO917530:GEX917530 FUS917530:FVB917530 FKW917530:FLF917530 FBA917530:FBJ917530 ERE917530:ERN917530 EHI917530:EHR917530 DXM917530:DXV917530 DNQ917530:DNZ917530 DDU917530:DED917530 CTY917530:CUH917530 CKC917530:CKL917530 CAG917530:CAP917530 BQK917530:BQT917530 BGO917530:BGX917530 AWS917530:AXB917530 AMW917530:ANF917530 ADA917530:ADJ917530 TE917530:TN917530 JI917530:JR917530 M917530:V917530 WVU851994:WWD851994 WLY851994:WMH851994 WCC851994:WCL851994 VSG851994:VSP851994 VIK851994:VIT851994 UYO851994:UYX851994 UOS851994:UPB851994 UEW851994:UFF851994 TVA851994:TVJ851994 TLE851994:TLN851994 TBI851994:TBR851994 SRM851994:SRV851994 SHQ851994:SHZ851994 RXU851994:RYD851994 RNY851994:ROH851994 REC851994:REL851994 QUG851994:QUP851994 QKK851994:QKT851994 QAO851994:QAX851994 PQS851994:PRB851994 PGW851994:PHF851994 OXA851994:OXJ851994 ONE851994:ONN851994 ODI851994:ODR851994 NTM851994:NTV851994 NJQ851994:NJZ851994 MZU851994:NAD851994 MPY851994:MQH851994 MGC851994:MGL851994 LWG851994:LWP851994 LMK851994:LMT851994 LCO851994:LCX851994 KSS851994:KTB851994 KIW851994:KJF851994 JZA851994:JZJ851994 JPE851994:JPN851994 JFI851994:JFR851994 IVM851994:IVV851994 ILQ851994:ILZ851994 IBU851994:ICD851994 HRY851994:HSH851994 HIC851994:HIL851994 GYG851994:GYP851994 GOK851994:GOT851994 GEO851994:GEX851994 FUS851994:FVB851994 FKW851994:FLF851994 FBA851994:FBJ851994 ERE851994:ERN851994 EHI851994:EHR851994 DXM851994:DXV851994 DNQ851994:DNZ851994 DDU851994:DED851994 CTY851994:CUH851994 CKC851994:CKL851994 CAG851994:CAP851994 BQK851994:BQT851994 BGO851994:BGX851994 AWS851994:AXB851994 AMW851994:ANF851994 ADA851994:ADJ851994 TE851994:TN851994 JI851994:JR851994 M851994:V851994 WVU786458:WWD786458 WLY786458:WMH786458 WCC786458:WCL786458 VSG786458:VSP786458 VIK786458:VIT786458 UYO786458:UYX786458 UOS786458:UPB786458 UEW786458:UFF786458 TVA786458:TVJ786458 TLE786458:TLN786458 TBI786458:TBR786458 SRM786458:SRV786458 SHQ786458:SHZ786458 RXU786458:RYD786458 RNY786458:ROH786458 REC786458:REL786458 QUG786458:QUP786458 QKK786458:QKT786458 QAO786458:QAX786458 PQS786458:PRB786458 PGW786458:PHF786458 OXA786458:OXJ786458 ONE786458:ONN786458 ODI786458:ODR786458 NTM786458:NTV786458 NJQ786458:NJZ786458 MZU786458:NAD786458 MPY786458:MQH786458 MGC786458:MGL786458 LWG786458:LWP786458 LMK786458:LMT786458 LCO786458:LCX786458 KSS786458:KTB786458 KIW786458:KJF786458 JZA786458:JZJ786458 JPE786458:JPN786458 JFI786458:JFR786458 IVM786458:IVV786458 ILQ786458:ILZ786458 IBU786458:ICD786458 HRY786458:HSH786458 HIC786458:HIL786458 GYG786458:GYP786458 GOK786458:GOT786458 GEO786458:GEX786458 FUS786458:FVB786458 FKW786458:FLF786458 FBA786458:FBJ786458 ERE786458:ERN786458 EHI786458:EHR786458 DXM786458:DXV786458 DNQ786458:DNZ786458 DDU786458:DED786458 CTY786458:CUH786458 CKC786458:CKL786458 CAG786458:CAP786458 BQK786458:BQT786458 BGO786458:BGX786458 AWS786458:AXB786458 AMW786458:ANF786458 ADA786458:ADJ786458 TE786458:TN786458 JI786458:JR786458 M786458:V786458 WVU720922:WWD720922 WLY720922:WMH720922 WCC720922:WCL720922 VSG720922:VSP720922 VIK720922:VIT720922 UYO720922:UYX720922 UOS720922:UPB720922 UEW720922:UFF720922 TVA720922:TVJ720922 TLE720922:TLN720922 TBI720922:TBR720922 SRM720922:SRV720922 SHQ720922:SHZ720922 RXU720922:RYD720922 RNY720922:ROH720922 REC720922:REL720922 QUG720922:QUP720922 QKK720922:QKT720922 QAO720922:QAX720922 PQS720922:PRB720922 PGW720922:PHF720922 OXA720922:OXJ720922 ONE720922:ONN720922 ODI720922:ODR720922 NTM720922:NTV720922 NJQ720922:NJZ720922 MZU720922:NAD720922 MPY720922:MQH720922 MGC720922:MGL720922 LWG720922:LWP720922 LMK720922:LMT720922 LCO720922:LCX720922 KSS720922:KTB720922 KIW720922:KJF720922 JZA720922:JZJ720922 JPE720922:JPN720922 JFI720922:JFR720922 IVM720922:IVV720922 ILQ720922:ILZ720922 IBU720922:ICD720922 HRY720922:HSH720922 HIC720922:HIL720922 GYG720922:GYP720922 GOK720922:GOT720922 GEO720922:GEX720922 FUS720922:FVB720922 FKW720922:FLF720922 FBA720922:FBJ720922 ERE720922:ERN720922 EHI720922:EHR720922 DXM720922:DXV720922 DNQ720922:DNZ720922 DDU720922:DED720922 CTY720922:CUH720922 CKC720922:CKL720922 CAG720922:CAP720922 BQK720922:BQT720922 BGO720922:BGX720922 AWS720922:AXB720922 AMW720922:ANF720922 ADA720922:ADJ720922 TE720922:TN720922 JI720922:JR720922 M720922:V720922 WVU655386:WWD655386 WLY655386:WMH655386 WCC655386:WCL655386 VSG655386:VSP655386 VIK655386:VIT655386 UYO655386:UYX655386 UOS655386:UPB655386 UEW655386:UFF655386 TVA655386:TVJ655386 TLE655386:TLN655386 TBI655386:TBR655386 SRM655386:SRV655386 SHQ655386:SHZ655386 RXU655386:RYD655386 RNY655386:ROH655386 REC655386:REL655386 QUG655386:QUP655386 QKK655386:QKT655386 QAO655386:QAX655386 PQS655386:PRB655386 PGW655386:PHF655386 OXA655386:OXJ655386 ONE655386:ONN655386 ODI655386:ODR655386 NTM655386:NTV655386 NJQ655386:NJZ655386 MZU655386:NAD655386 MPY655386:MQH655386 MGC655386:MGL655386 LWG655386:LWP655386 LMK655386:LMT655386 LCO655386:LCX655386 KSS655386:KTB655386 KIW655386:KJF655386 JZA655386:JZJ655386 JPE655386:JPN655386 JFI655386:JFR655386 IVM655386:IVV655386 ILQ655386:ILZ655386 IBU655386:ICD655386 HRY655386:HSH655386 HIC655386:HIL655386 GYG655386:GYP655386 GOK655386:GOT655386 GEO655386:GEX655386 FUS655386:FVB655386 FKW655386:FLF655386 FBA655386:FBJ655386 ERE655386:ERN655386 EHI655386:EHR655386 DXM655386:DXV655386 DNQ655386:DNZ655386 DDU655386:DED655386 CTY655386:CUH655386 CKC655386:CKL655386 CAG655386:CAP655386 BQK655386:BQT655386 BGO655386:BGX655386 AWS655386:AXB655386 AMW655386:ANF655386 ADA655386:ADJ655386 TE655386:TN655386 JI655386:JR655386 M655386:V655386 WVU589850:WWD589850 WLY589850:WMH589850 WCC589850:WCL589850 VSG589850:VSP589850 VIK589850:VIT589850 UYO589850:UYX589850 UOS589850:UPB589850 UEW589850:UFF589850 TVA589850:TVJ589850 TLE589850:TLN589850 TBI589850:TBR589850 SRM589850:SRV589850 SHQ589850:SHZ589850 RXU589850:RYD589850 RNY589850:ROH589850 REC589850:REL589850 QUG589850:QUP589850 QKK589850:QKT589850 QAO589850:QAX589850 PQS589850:PRB589850 PGW589850:PHF589850 OXA589850:OXJ589850 ONE589850:ONN589850 ODI589850:ODR589850 NTM589850:NTV589850 NJQ589850:NJZ589850 MZU589850:NAD589850 MPY589850:MQH589850 MGC589850:MGL589850 LWG589850:LWP589850 LMK589850:LMT589850 LCO589850:LCX589850 KSS589850:KTB589850 KIW589850:KJF589850 JZA589850:JZJ589850 JPE589850:JPN589850 JFI589850:JFR589850 IVM589850:IVV589850 ILQ589850:ILZ589850 IBU589850:ICD589850 HRY589850:HSH589850 HIC589850:HIL589850 GYG589850:GYP589850 GOK589850:GOT589850 GEO589850:GEX589850 FUS589850:FVB589850 FKW589850:FLF589850 FBA589850:FBJ589850 ERE589850:ERN589850 EHI589850:EHR589850 DXM589850:DXV589850 DNQ589850:DNZ589850 DDU589850:DED589850 CTY589850:CUH589850 CKC589850:CKL589850 CAG589850:CAP589850 BQK589850:BQT589850 BGO589850:BGX589850 AWS589850:AXB589850 AMW589850:ANF589850 ADA589850:ADJ589850 TE589850:TN589850 JI589850:JR589850 M589850:V589850 WVU524314:WWD524314 WLY524314:WMH524314 WCC524314:WCL524314 VSG524314:VSP524314 VIK524314:VIT524314 UYO524314:UYX524314 UOS524314:UPB524314 UEW524314:UFF524314 TVA524314:TVJ524314 TLE524314:TLN524314 TBI524314:TBR524314 SRM524314:SRV524314 SHQ524314:SHZ524314 RXU524314:RYD524314 RNY524314:ROH524314 REC524314:REL524314 QUG524314:QUP524314 QKK524314:QKT524314 QAO524314:QAX524314 PQS524314:PRB524314 PGW524314:PHF524314 OXA524314:OXJ524314 ONE524314:ONN524314 ODI524314:ODR524314 NTM524314:NTV524314 NJQ524314:NJZ524314 MZU524314:NAD524314 MPY524314:MQH524314 MGC524314:MGL524314 LWG524314:LWP524314 LMK524314:LMT524314 LCO524314:LCX524314 KSS524314:KTB524314 KIW524314:KJF524314 JZA524314:JZJ524314 JPE524314:JPN524314 JFI524314:JFR524314 IVM524314:IVV524314 ILQ524314:ILZ524314 IBU524314:ICD524314 HRY524314:HSH524314 HIC524314:HIL524314 GYG524314:GYP524314 GOK524314:GOT524314 GEO524314:GEX524314 FUS524314:FVB524314 FKW524314:FLF524314 FBA524314:FBJ524314 ERE524314:ERN524314 EHI524314:EHR524314 DXM524314:DXV524314 DNQ524314:DNZ524314 DDU524314:DED524314 CTY524314:CUH524314 CKC524314:CKL524314 CAG524314:CAP524314 BQK524314:BQT524314 BGO524314:BGX524314 AWS524314:AXB524314 AMW524314:ANF524314 ADA524314:ADJ524314 TE524314:TN524314 JI524314:JR524314 M524314:V524314 WVU458778:WWD458778 WLY458778:WMH458778 WCC458778:WCL458778 VSG458778:VSP458778 VIK458778:VIT458778 UYO458778:UYX458778 UOS458778:UPB458778 UEW458778:UFF458778 TVA458778:TVJ458778 TLE458778:TLN458778 TBI458778:TBR458778 SRM458778:SRV458778 SHQ458778:SHZ458778 RXU458778:RYD458778 RNY458778:ROH458778 REC458778:REL458778 QUG458778:QUP458778 QKK458778:QKT458778 QAO458778:QAX458778 PQS458778:PRB458778 PGW458778:PHF458778 OXA458778:OXJ458778 ONE458778:ONN458778 ODI458778:ODR458778 NTM458778:NTV458778 NJQ458778:NJZ458778 MZU458778:NAD458778 MPY458778:MQH458778 MGC458778:MGL458778 LWG458778:LWP458778 LMK458778:LMT458778 LCO458778:LCX458778 KSS458778:KTB458778 KIW458778:KJF458778 JZA458778:JZJ458778 JPE458778:JPN458778 JFI458778:JFR458778 IVM458778:IVV458778 ILQ458778:ILZ458778 IBU458778:ICD458778 HRY458778:HSH458778 HIC458778:HIL458778 GYG458778:GYP458778 GOK458778:GOT458778 GEO458778:GEX458778 FUS458778:FVB458778 FKW458778:FLF458778 FBA458778:FBJ458778 ERE458778:ERN458778 EHI458778:EHR458778 DXM458778:DXV458778 DNQ458778:DNZ458778 DDU458778:DED458778 CTY458778:CUH458778 CKC458778:CKL458778 CAG458778:CAP458778 BQK458778:BQT458778 BGO458778:BGX458778 AWS458778:AXB458778 AMW458778:ANF458778 ADA458778:ADJ458778 TE458778:TN458778 JI458778:JR458778 M458778:V458778 WVU393242:WWD393242 WLY393242:WMH393242 WCC393242:WCL393242 VSG393242:VSP393242 VIK393242:VIT393242 UYO393242:UYX393242 UOS393242:UPB393242 UEW393242:UFF393242 TVA393242:TVJ393242 TLE393242:TLN393242 TBI393242:TBR393242 SRM393242:SRV393242 SHQ393242:SHZ393242 RXU393242:RYD393242 RNY393242:ROH393242 REC393242:REL393242 QUG393242:QUP393242 QKK393242:QKT393242 QAO393242:QAX393242 PQS393242:PRB393242 PGW393242:PHF393242 OXA393242:OXJ393242 ONE393242:ONN393242 ODI393242:ODR393242 NTM393242:NTV393242 NJQ393242:NJZ393242 MZU393242:NAD393242 MPY393242:MQH393242 MGC393242:MGL393242 LWG393242:LWP393242 LMK393242:LMT393242 LCO393242:LCX393242 KSS393242:KTB393242 KIW393242:KJF393242 JZA393242:JZJ393242 JPE393242:JPN393242 JFI393242:JFR393242 IVM393242:IVV393242 ILQ393242:ILZ393242 IBU393242:ICD393242 HRY393242:HSH393242 HIC393242:HIL393242 GYG393242:GYP393242 GOK393242:GOT393242 GEO393242:GEX393242 FUS393242:FVB393242 FKW393242:FLF393242 FBA393242:FBJ393242 ERE393242:ERN393242 EHI393242:EHR393242 DXM393242:DXV393242 DNQ393242:DNZ393242 DDU393242:DED393242 CTY393242:CUH393242 CKC393242:CKL393242 CAG393242:CAP393242 BQK393242:BQT393242 BGO393242:BGX393242 AWS393242:AXB393242 AMW393242:ANF393242 ADA393242:ADJ393242 TE393242:TN393242 JI393242:JR393242 M393242:V393242 WVU327706:WWD327706 WLY327706:WMH327706 WCC327706:WCL327706 VSG327706:VSP327706 VIK327706:VIT327706 UYO327706:UYX327706 UOS327706:UPB327706 UEW327706:UFF327706 TVA327706:TVJ327706 TLE327706:TLN327706 TBI327706:TBR327706 SRM327706:SRV327706 SHQ327706:SHZ327706 RXU327706:RYD327706 RNY327706:ROH327706 REC327706:REL327706 QUG327706:QUP327706 QKK327706:QKT327706 QAO327706:QAX327706 PQS327706:PRB327706 PGW327706:PHF327706 OXA327706:OXJ327706 ONE327706:ONN327706 ODI327706:ODR327706 NTM327706:NTV327706 NJQ327706:NJZ327706 MZU327706:NAD327706 MPY327706:MQH327706 MGC327706:MGL327706 LWG327706:LWP327706 LMK327706:LMT327706 LCO327706:LCX327706 KSS327706:KTB327706 KIW327706:KJF327706 JZA327706:JZJ327706 JPE327706:JPN327706 JFI327706:JFR327706 IVM327706:IVV327706 ILQ327706:ILZ327706 IBU327706:ICD327706 HRY327706:HSH327706 HIC327706:HIL327706 GYG327706:GYP327706 GOK327706:GOT327706 GEO327706:GEX327706 FUS327706:FVB327706 FKW327706:FLF327706 FBA327706:FBJ327706 ERE327706:ERN327706 EHI327706:EHR327706 DXM327706:DXV327706 DNQ327706:DNZ327706 DDU327706:DED327706 CTY327706:CUH327706 CKC327706:CKL327706 CAG327706:CAP327706 BQK327706:BQT327706 BGO327706:BGX327706 AWS327706:AXB327706 AMW327706:ANF327706 ADA327706:ADJ327706 TE327706:TN327706 JI327706:JR327706 M327706:V327706 WVU262170:WWD262170 WLY262170:WMH262170 WCC262170:WCL262170 VSG262170:VSP262170 VIK262170:VIT262170 UYO262170:UYX262170 UOS262170:UPB262170 UEW262170:UFF262170 TVA262170:TVJ262170 TLE262170:TLN262170 TBI262170:TBR262170 SRM262170:SRV262170 SHQ262170:SHZ262170 RXU262170:RYD262170 RNY262170:ROH262170 REC262170:REL262170 QUG262170:QUP262170 QKK262170:QKT262170 QAO262170:QAX262170 PQS262170:PRB262170 PGW262170:PHF262170 OXA262170:OXJ262170 ONE262170:ONN262170 ODI262170:ODR262170 NTM262170:NTV262170 NJQ262170:NJZ262170 MZU262170:NAD262170 MPY262170:MQH262170 MGC262170:MGL262170 LWG262170:LWP262170 LMK262170:LMT262170 LCO262170:LCX262170 KSS262170:KTB262170 KIW262170:KJF262170 JZA262170:JZJ262170 JPE262170:JPN262170 JFI262170:JFR262170 IVM262170:IVV262170 ILQ262170:ILZ262170 IBU262170:ICD262170 HRY262170:HSH262170 HIC262170:HIL262170 GYG262170:GYP262170 GOK262170:GOT262170 GEO262170:GEX262170 FUS262170:FVB262170 FKW262170:FLF262170 FBA262170:FBJ262170 ERE262170:ERN262170 EHI262170:EHR262170 DXM262170:DXV262170 DNQ262170:DNZ262170 DDU262170:DED262170 CTY262170:CUH262170 CKC262170:CKL262170 CAG262170:CAP262170 BQK262170:BQT262170 BGO262170:BGX262170 AWS262170:AXB262170 AMW262170:ANF262170 ADA262170:ADJ262170 TE262170:TN262170 JI262170:JR262170 M262170:V262170 WVU196634:WWD196634 WLY196634:WMH196634 WCC196634:WCL196634 VSG196634:VSP196634 VIK196634:VIT196634 UYO196634:UYX196634 UOS196634:UPB196634 UEW196634:UFF196634 TVA196634:TVJ196634 TLE196634:TLN196634 TBI196634:TBR196634 SRM196634:SRV196634 SHQ196634:SHZ196634 RXU196634:RYD196634 RNY196634:ROH196634 REC196634:REL196634 QUG196634:QUP196634 QKK196634:QKT196634 QAO196634:QAX196634 PQS196634:PRB196634 PGW196634:PHF196634 OXA196634:OXJ196634 ONE196634:ONN196634 ODI196634:ODR196634 NTM196634:NTV196634 NJQ196634:NJZ196634 MZU196634:NAD196634 MPY196634:MQH196634 MGC196634:MGL196634 LWG196634:LWP196634 LMK196634:LMT196634 LCO196634:LCX196634 KSS196634:KTB196634 KIW196634:KJF196634 JZA196634:JZJ196634 JPE196634:JPN196634 JFI196634:JFR196634 IVM196634:IVV196634 ILQ196634:ILZ196634 IBU196634:ICD196634 HRY196634:HSH196634 HIC196634:HIL196634 GYG196634:GYP196634 GOK196634:GOT196634 GEO196634:GEX196634 FUS196634:FVB196634 FKW196634:FLF196634 FBA196634:FBJ196634 ERE196634:ERN196634 EHI196634:EHR196634 DXM196634:DXV196634 DNQ196634:DNZ196634 DDU196634:DED196634 CTY196634:CUH196634 CKC196634:CKL196634 CAG196634:CAP196634 BQK196634:BQT196634 BGO196634:BGX196634 AWS196634:AXB196634 AMW196634:ANF196634 ADA196634:ADJ196634 TE196634:TN196634 JI196634:JR196634 M196634:V196634 WVU131098:WWD131098 WLY131098:WMH131098 WCC131098:WCL131098 VSG131098:VSP131098 VIK131098:VIT131098 UYO131098:UYX131098 UOS131098:UPB131098 UEW131098:UFF131098 TVA131098:TVJ131098 TLE131098:TLN131098 TBI131098:TBR131098 SRM131098:SRV131098 SHQ131098:SHZ131098 RXU131098:RYD131098 RNY131098:ROH131098 REC131098:REL131098 QUG131098:QUP131098 QKK131098:QKT131098 QAO131098:QAX131098 PQS131098:PRB131098 PGW131098:PHF131098 OXA131098:OXJ131098 ONE131098:ONN131098 ODI131098:ODR131098 NTM131098:NTV131098 NJQ131098:NJZ131098 MZU131098:NAD131098 MPY131098:MQH131098 MGC131098:MGL131098 LWG131098:LWP131098 LMK131098:LMT131098 LCO131098:LCX131098 KSS131098:KTB131098 KIW131098:KJF131098 JZA131098:JZJ131098 JPE131098:JPN131098 JFI131098:JFR131098 IVM131098:IVV131098 ILQ131098:ILZ131098 IBU131098:ICD131098 HRY131098:HSH131098 HIC131098:HIL131098 GYG131098:GYP131098 GOK131098:GOT131098 GEO131098:GEX131098 FUS131098:FVB131098 FKW131098:FLF131098 FBA131098:FBJ131098 ERE131098:ERN131098 EHI131098:EHR131098 DXM131098:DXV131098 DNQ131098:DNZ131098 DDU131098:DED131098 CTY131098:CUH131098 CKC131098:CKL131098 CAG131098:CAP131098 BQK131098:BQT131098 BGO131098:BGX131098 AWS131098:AXB131098 AMW131098:ANF131098 ADA131098:ADJ131098 TE131098:TN131098 JI131098:JR131098 M131098:V131098 WVU65562:WWD65562 WLY65562:WMH65562 WCC65562:WCL65562 VSG65562:VSP65562 VIK65562:VIT65562 UYO65562:UYX65562 UOS65562:UPB65562 UEW65562:UFF65562 TVA65562:TVJ65562 TLE65562:TLN65562 TBI65562:TBR65562 SRM65562:SRV65562 SHQ65562:SHZ65562 RXU65562:RYD65562 RNY65562:ROH65562 REC65562:REL65562 QUG65562:QUP65562 QKK65562:QKT65562 QAO65562:QAX65562 PQS65562:PRB65562 PGW65562:PHF65562 OXA65562:OXJ65562 ONE65562:ONN65562 ODI65562:ODR65562 NTM65562:NTV65562 NJQ65562:NJZ65562 MZU65562:NAD65562 MPY65562:MQH65562 MGC65562:MGL65562 LWG65562:LWP65562 LMK65562:LMT65562 LCO65562:LCX65562 KSS65562:KTB65562 KIW65562:KJF65562 JZA65562:JZJ65562 JPE65562:JPN65562 JFI65562:JFR65562 IVM65562:IVV65562 ILQ65562:ILZ65562 IBU65562:ICD65562 HRY65562:HSH65562 HIC65562:HIL65562 GYG65562:GYP65562 GOK65562:GOT65562 GEO65562:GEX65562 FUS65562:FVB65562 FKW65562:FLF65562 FBA65562:FBJ65562 ERE65562:ERN65562 EHI65562:EHR65562 DXM65562:DXV65562 DNQ65562:DNZ65562 DDU65562:DED65562 CTY65562:CUH65562 CKC65562:CKL65562 CAG65562:CAP65562 BQK65562:BQT65562 BGO65562:BGX65562 AWS65562:AXB65562 AMW65562:ANF65562 ADA65562:ADJ65562 TE65562:TN65562 JI65562:JR65562 M65562:V65562 WVU26:WWD26 WLY26:WMH26 WCC26:WCL26 VSG26:VSP26 VIK26:VIT26 UYO26:UYX26 UOS26:UPB26 UEW26:UFF26 TVA26:TVJ26 TLE26:TLN26 TBI26:TBR26 SRM26:SRV26 SHQ26:SHZ26 RXU26:RYD26 RNY26:ROH26 REC26:REL26 QUG26:QUP26 QKK26:QKT26 QAO26:QAX26 PQS26:PRB26 PGW26:PHF26 OXA26:OXJ26 ONE26:ONN26 ODI26:ODR26 NTM26:NTV26 NJQ26:NJZ26 MZU26:NAD26 MPY26:MQH26 MGC26:MGL26 LWG26:LWP26 LMK26:LMT26 LCO26:LCX26 KSS26:KTB26 KIW26:KJF26 JZA26:JZJ26 JPE26:JPN26 JFI26:JFR26 IVM26:IVV26 ILQ26:ILZ26 IBU26:ICD26 HRY26:HSH26 HIC26:HIL26 GYG26:GYP26 GOK26:GOT26 GEO26:GEX26 FUS26:FVB26 FKW26:FLF26 FBA26:FBJ26 ERE26:ERN26 EHI26:EHR26 DXM26:DXV26 DNQ26:DNZ26 DDU26:DED26 CTY26:CUH26 CKC26:CKL26 CAG26:CAP26 BQK26:BQT26 BGO26:BGX26 AWS26:AXB26 AMW26:ANF26 ADA26:ADJ26 TE26:TN26 JI26:JR26">
      <formula1>$AB$19:$AB$22</formula1>
    </dataValidation>
    <dataValidation type="list" allowBlank="1" showInputMessage="1" showErrorMessage="1" sqref="R25:V25 WVZ983065:WWD983065 WMD983065:WMH983065 WCH983065:WCL983065 VSL983065:VSP983065 VIP983065:VIT983065 UYT983065:UYX983065 UOX983065:UPB983065 UFB983065:UFF983065 TVF983065:TVJ983065 TLJ983065:TLN983065 TBN983065:TBR983065 SRR983065:SRV983065 SHV983065:SHZ983065 RXZ983065:RYD983065 ROD983065:ROH983065 REH983065:REL983065 QUL983065:QUP983065 QKP983065:QKT983065 QAT983065:QAX983065 PQX983065:PRB983065 PHB983065:PHF983065 OXF983065:OXJ983065 ONJ983065:ONN983065 ODN983065:ODR983065 NTR983065:NTV983065 NJV983065:NJZ983065 MZZ983065:NAD983065 MQD983065:MQH983065 MGH983065:MGL983065 LWL983065:LWP983065 LMP983065:LMT983065 LCT983065:LCX983065 KSX983065:KTB983065 KJB983065:KJF983065 JZF983065:JZJ983065 JPJ983065:JPN983065 JFN983065:JFR983065 IVR983065:IVV983065 ILV983065:ILZ983065 IBZ983065:ICD983065 HSD983065:HSH983065 HIH983065:HIL983065 GYL983065:GYP983065 GOP983065:GOT983065 GET983065:GEX983065 FUX983065:FVB983065 FLB983065:FLF983065 FBF983065:FBJ983065 ERJ983065:ERN983065 EHN983065:EHR983065 DXR983065:DXV983065 DNV983065:DNZ983065 DDZ983065:DED983065 CUD983065:CUH983065 CKH983065:CKL983065 CAL983065:CAP983065 BQP983065:BQT983065 BGT983065:BGX983065 AWX983065:AXB983065 ANB983065:ANF983065 ADF983065:ADJ983065 TJ983065:TN983065 JN983065:JR983065 R983065:V983065 WVZ917529:WWD917529 WMD917529:WMH917529 WCH917529:WCL917529 VSL917529:VSP917529 VIP917529:VIT917529 UYT917529:UYX917529 UOX917529:UPB917529 UFB917529:UFF917529 TVF917529:TVJ917529 TLJ917529:TLN917529 TBN917529:TBR917529 SRR917529:SRV917529 SHV917529:SHZ917529 RXZ917529:RYD917529 ROD917529:ROH917529 REH917529:REL917529 QUL917529:QUP917529 QKP917529:QKT917529 QAT917529:QAX917529 PQX917529:PRB917529 PHB917529:PHF917529 OXF917529:OXJ917529 ONJ917529:ONN917529 ODN917529:ODR917529 NTR917529:NTV917529 NJV917529:NJZ917529 MZZ917529:NAD917529 MQD917529:MQH917529 MGH917529:MGL917529 LWL917529:LWP917529 LMP917529:LMT917529 LCT917529:LCX917529 KSX917529:KTB917529 KJB917529:KJF917529 JZF917529:JZJ917529 JPJ917529:JPN917529 JFN917529:JFR917529 IVR917529:IVV917529 ILV917529:ILZ917529 IBZ917529:ICD917529 HSD917529:HSH917529 HIH917529:HIL917529 GYL917529:GYP917529 GOP917529:GOT917529 GET917529:GEX917529 FUX917529:FVB917529 FLB917529:FLF917529 FBF917529:FBJ917529 ERJ917529:ERN917529 EHN917529:EHR917529 DXR917529:DXV917529 DNV917529:DNZ917529 DDZ917529:DED917529 CUD917529:CUH917529 CKH917529:CKL917529 CAL917529:CAP917529 BQP917529:BQT917529 BGT917529:BGX917529 AWX917529:AXB917529 ANB917529:ANF917529 ADF917529:ADJ917529 TJ917529:TN917529 JN917529:JR917529 R917529:V917529 WVZ851993:WWD851993 WMD851993:WMH851993 WCH851993:WCL851993 VSL851993:VSP851993 VIP851993:VIT851993 UYT851993:UYX851993 UOX851993:UPB851993 UFB851993:UFF851993 TVF851993:TVJ851993 TLJ851993:TLN851993 TBN851993:TBR851993 SRR851993:SRV851993 SHV851993:SHZ851993 RXZ851993:RYD851993 ROD851993:ROH851993 REH851993:REL851993 QUL851993:QUP851993 QKP851993:QKT851993 QAT851993:QAX851993 PQX851993:PRB851993 PHB851993:PHF851993 OXF851993:OXJ851993 ONJ851993:ONN851993 ODN851993:ODR851993 NTR851993:NTV851993 NJV851993:NJZ851993 MZZ851993:NAD851993 MQD851993:MQH851993 MGH851993:MGL851993 LWL851993:LWP851993 LMP851993:LMT851993 LCT851993:LCX851993 KSX851993:KTB851993 KJB851993:KJF851993 JZF851993:JZJ851993 JPJ851993:JPN851993 JFN851993:JFR851993 IVR851993:IVV851993 ILV851993:ILZ851993 IBZ851993:ICD851993 HSD851993:HSH851993 HIH851993:HIL851993 GYL851993:GYP851993 GOP851993:GOT851993 GET851993:GEX851993 FUX851993:FVB851993 FLB851993:FLF851993 FBF851993:FBJ851993 ERJ851993:ERN851993 EHN851993:EHR851993 DXR851993:DXV851993 DNV851993:DNZ851993 DDZ851993:DED851993 CUD851993:CUH851993 CKH851993:CKL851993 CAL851993:CAP851993 BQP851993:BQT851993 BGT851993:BGX851993 AWX851993:AXB851993 ANB851993:ANF851993 ADF851993:ADJ851993 TJ851993:TN851993 JN851993:JR851993 R851993:V851993 WVZ786457:WWD786457 WMD786457:WMH786457 WCH786457:WCL786457 VSL786457:VSP786457 VIP786457:VIT786457 UYT786457:UYX786457 UOX786457:UPB786457 UFB786457:UFF786457 TVF786457:TVJ786457 TLJ786457:TLN786457 TBN786457:TBR786457 SRR786457:SRV786457 SHV786457:SHZ786457 RXZ786457:RYD786457 ROD786457:ROH786457 REH786457:REL786457 QUL786457:QUP786457 QKP786457:QKT786457 QAT786457:QAX786457 PQX786457:PRB786457 PHB786457:PHF786457 OXF786457:OXJ786457 ONJ786457:ONN786457 ODN786457:ODR786457 NTR786457:NTV786457 NJV786457:NJZ786457 MZZ786457:NAD786457 MQD786457:MQH786457 MGH786457:MGL786457 LWL786457:LWP786457 LMP786457:LMT786457 LCT786457:LCX786457 KSX786457:KTB786457 KJB786457:KJF786457 JZF786457:JZJ786457 JPJ786457:JPN786457 JFN786457:JFR786457 IVR786457:IVV786457 ILV786457:ILZ786457 IBZ786457:ICD786457 HSD786457:HSH786457 HIH786457:HIL786457 GYL786457:GYP786457 GOP786457:GOT786457 GET786457:GEX786457 FUX786457:FVB786457 FLB786457:FLF786457 FBF786457:FBJ786457 ERJ786457:ERN786457 EHN786457:EHR786457 DXR786457:DXV786457 DNV786457:DNZ786457 DDZ786457:DED786457 CUD786457:CUH786457 CKH786457:CKL786457 CAL786457:CAP786457 BQP786457:BQT786457 BGT786457:BGX786457 AWX786457:AXB786457 ANB786457:ANF786457 ADF786457:ADJ786457 TJ786457:TN786457 JN786457:JR786457 R786457:V786457 WVZ720921:WWD720921 WMD720921:WMH720921 WCH720921:WCL720921 VSL720921:VSP720921 VIP720921:VIT720921 UYT720921:UYX720921 UOX720921:UPB720921 UFB720921:UFF720921 TVF720921:TVJ720921 TLJ720921:TLN720921 TBN720921:TBR720921 SRR720921:SRV720921 SHV720921:SHZ720921 RXZ720921:RYD720921 ROD720921:ROH720921 REH720921:REL720921 QUL720921:QUP720921 QKP720921:QKT720921 QAT720921:QAX720921 PQX720921:PRB720921 PHB720921:PHF720921 OXF720921:OXJ720921 ONJ720921:ONN720921 ODN720921:ODR720921 NTR720921:NTV720921 NJV720921:NJZ720921 MZZ720921:NAD720921 MQD720921:MQH720921 MGH720921:MGL720921 LWL720921:LWP720921 LMP720921:LMT720921 LCT720921:LCX720921 KSX720921:KTB720921 KJB720921:KJF720921 JZF720921:JZJ720921 JPJ720921:JPN720921 JFN720921:JFR720921 IVR720921:IVV720921 ILV720921:ILZ720921 IBZ720921:ICD720921 HSD720921:HSH720921 HIH720921:HIL720921 GYL720921:GYP720921 GOP720921:GOT720921 GET720921:GEX720921 FUX720921:FVB720921 FLB720921:FLF720921 FBF720921:FBJ720921 ERJ720921:ERN720921 EHN720921:EHR720921 DXR720921:DXV720921 DNV720921:DNZ720921 DDZ720921:DED720921 CUD720921:CUH720921 CKH720921:CKL720921 CAL720921:CAP720921 BQP720921:BQT720921 BGT720921:BGX720921 AWX720921:AXB720921 ANB720921:ANF720921 ADF720921:ADJ720921 TJ720921:TN720921 JN720921:JR720921 R720921:V720921 WVZ655385:WWD655385 WMD655385:WMH655385 WCH655385:WCL655385 VSL655385:VSP655385 VIP655385:VIT655385 UYT655385:UYX655385 UOX655385:UPB655385 UFB655385:UFF655385 TVF655385:TVJ655385 TLJ655385:TLN655385 TBN655385:TBR655385 SRR655385:SRV655385 SHV655385:SHZ655385 RXZ655385:RYD655385 ROD655385:ROH655385 REH655385:REL655385 QUL655385:QUP655385 QKP655385:QKT655385 QAT655385:QAX655385 PQX655385:PRB655385 PHB655385:PHF655385 OXF655385:OXJ655385 ONJ655385:ONN655385 ODN655385:ODR655385 NTR655385:NTV655385 NJV655385:NJZ655385 MZZ655385:NAD655385 MQD655385:MQH655385 MGH655385:MGL655385 LWL655385:LWP655385 LMP655385:LMT655385 LCT655385:LCX655385 KSX655385:KTB655385 KJB655385:KJF655385 JZF655385:JZJ655385 JPJ655385:JPN655385 JFN655385:JFR655385 IVR655385:IVV655385 ILV655385:ILZ655385 IBZ655385:ICD655385 HSD655385:HSH655385 HIH655385:HIL655385 GYL655385:GYP655385 GOP655385:GOT655385 GET655385:GEX655385 FUX655385:FVB655385 FLB655385:FLF655385 FBF655385:FBJ655385 ERJ655385:ERN655385 EHN655385:EHR655385 DXR655385:DXV655385 DNV655385:DNZ655385 DDZ655385:DED655385 CUD655385:CUH655385 CKH655385:CKL655385 CAL655385:CAP655385 BQP655385:BQT655385 BGT655385:BGX655385 AWX655385:AXB655385 ANB655385:ANF655385 ADF655385:ADJ655385 TJ655385:TN655385 JN655385:JR655385 R655385:V655385 WVZ589849:WWD589849 WMD589849:WMH589849 WCH589849:WCL589849 VSL589849:VSP589849 VIP589849:VIT589849 UYT589849:UYX589849 UOX589849:UPB589849 UFB589849:UFF589849 TVF589849:TVJ589849 TLJ589849:TLN589849 TBN589849:TBR589849 SRR589849:SRV589849 SHV589849:SHZ589849 RXZ589849:RYD589849 ROD589849:ROH589849 REH589849:REL589849 QUL589849:QUP589849 QKP589849:QKT589849 QAT589849:QAX589849 PQX589849:PRB589849 PHB589849:PHF589849 OXF589849:OXJ589849 ONJ589849:ONN589849 ODN589849:ODR589849 NTR589849:NTV589849 NJV589849:NJZ589849 MZZ589849:NAD589849 MQD589849:MQH589849 MGH589849:MGL589849 LWL589849:LWP589849 LMP589849:LMT589849 LCT589849:LCX589849 KSX589849:KTB589849 KJB589849:KJF589849 JZF589849:JZJ589849 JPJ589849:JPN589849 JFN589849:JFR589849 IVR589849:IVV589849 ILV589849:ILZ589849 IBZ589849:ICD589849 HSD589849:HSH589849 HIH589849:HIL589849 GYL589849:GYP589849 GOP589849:GOT589849 GET589849:GEX589849 FUX589849:FVB589849 FLB589849:FLF589849 FBF589849:FBJ589849 ERJ589849:ERN589849 EHN589849:EHR589849 DXR589849:DXV589849 DNV589849:DNZ589849 DDZ589849:DED589849 CUD589849:CUH589849 CKH589849:CKL589849 CAL589849:CAP589849 BQP589849:BQT589849 BGT589849:BGX589849 AWX589849:AXB589849 ANB589849:ANF589849 ADF589849:ADJ589849 TJ589849:TN589849 JN589849:JR589849 R589849:V589849 WVZ524313:WWD524313 WMD524313:WMH524313 WCH524313:WCL524313 VSL524313:VSP524313 VIP524313:VIT524313 UYT524313:UYX524313 UOX524313:UPB524313 UFB524313:UFF524313 TVF524313:TVJ524313 TLJ524313:TLN524313 TBN524313:TBR524313 SRR524313:SRV524313 SHV524313:SHZ524313 RXZ524313:RYD524313 ROD524313:ROH524313 REH524313:REL524313 QUL524313:QUP524313 QKP524313:QKT524313 QAT524313:QAX524313 PQX524313:PRB524313 PHB524313:PHF524313 OXF524313:OXJ524313 ONJ524313:ONN524313 ODN524313:ODR524313 NTR524313:NTV524313 NJV524313:NJZ524313 MZZ524313:NAD524313 MQD524313:MQH524313 MGH524313:MGL524313 LWL524313:LWP524313 LMP524313:LMT524313 LCT524313:LCX524313 KSX524313:KTB524313 KJB524313:KJF524313 JZF524313:JZJ524313 JPJ524313:JPN524313 JFN524313:JFR524313 IVR524313:IVV524313 ILV524313:ILZ524313 IBZ524313:ICD524313 HSD524313:HSH524313 HIH524313:HIL524313 GYL524313:GYP524313 GOP524313:GOT524313 GET524313:GEX524313 FUX524313:FVB524313 FLB524313:FLF524313 FBF524313:FBJ524313 ERJ524313:ERN524313 EHN524313:EHR524313 DXR524313:DXV524313 DNV524313:DNZ524313 DDZ524313:DED524313 CUD524313:CUH524313 CKH524313:CKL524313 CAL524313:CAP524313 BQP524313:BQT524313 BGT524313:BGX524313 AWX524313:AXB524313 ANB524313:ANF524313 ADF524313:ADJ524313 TJ524313:TN524313 JN524313:JR524313 R524313:V524313 WVZ458777:WWD458777 WMD458777:WMH458777 WCH458777:WCL458777 VSL458777:VSP458777 VIP458777:VIT458777 UYT458777:UYX458777 UOX458777:UPB458777 UFB458777:UFF458777 TVF458777:TVJ458777 TLJ458777:TLN458777 TBN458777:TBR458777 SRR458777:SRV458777 SHV458777:SHZ458777 RXZ458777:RYD458777 ROD458777:ROH458777 REH458777:REL458777 QUL458777:QUP458777 QKP458777:QKT458777 QAT458777:QAX458777 PQX458777:PRB458777 PHB458777:PHF458777 OXF458777:OXJ458777 ONJ458777:ONN458777 ODN458777:ODR458777 NTR458777:NTV458777 NJV458777:NJZ458777 MZZ458777:NAD458777 MQD458777:MQH458777 MGH458777:MGL458777 LWL458777:LWP458777 LMP458777:LMT458777 LCT458777:LCX458777 KSX458777:KTB458777 KJB458777:KJF458777 JZF458777:JZJ458777 JPJ458777:JPN458777 JFN458777:JFR458777 IVR458777:IVV458777 ILV458777:ILZ458777 IBZ458777:ICD458777 HSD458777:HSH458777 HIH458777:HIL458777 GYL458777:GYP458777 GOP458777:GOT458777 GET458777:GEX458777 FUX458777:FVB458777 FLB458777:FLF458777 FBF458777:FBJ458777 ERJ458777:ERN458777 EHN458777:EHR458777 DXR458777:DXV458777 DNV458777:DNZ458777 DDZ458777:DED458777 CUD458777:CUH458777 CKH458777:CKL458777 CAL458777:CAP458777 BQP458777:BQT458777 BGT458777:BGX458777 AWX458777:AXB458777 ANB458777:ANF458777 ADF458777:ADJ458777 TJ458777:TN458777 JN458777:JR458777 R458777:V458777 WVZ393241:WWD393241 WMD393241:WMH393241 WCH393241:WCL393241 VSL393241:VSP393241 VIP393241:VIT393241 UYT393241:UYX393241 UOX393241:UPB393241 UFB393241:UFF393241 TVF393241:TVJ393241 TLJ393241:TLN393241 TBN393241:TBR393241 SRR393241:SRV393241 SHV393241:SHZ393241 RXZ393241:RYD393241 ROD393241:ROH393241 REH393241:REL393241 QUL393241:QUP393241 QKP393241:QKT393241 QAT393241:QAX393241 PQX393241:PRB393241 PHB393241:PHF393241 OXF393241:OXJ393241 ONJ393241:ONN393241 ODN393241:ODR393241 NTR393241:NTV393241 NJV393241:NJZ393241 MZZ393241:NAD393241 MQD393241:MQH393241 MGH393241:MGL393241 LWL393241:LWP393241 LMP393241:LMT393241 LCT393241:LCX393241 KSX393241:KTB393241 KJB393241:KJF393241 JZF393241:JZJ393241 JPJ393241:JPN393241 JFN393241:JFR393241 IVR393241:IVV393241 ILV393241:ILZ393241 IBZ393241:ICD393241 HSD393241:HSH393241 HIH393241:HIL393241 GYL393241:GYP393241 GOP393241:GOT393241 GET393241:GEX393241 FUX393241:FVB393241 FLB393241:FLF393241 FBF393241:FBJ393241 ERJ393241:ERN393241 EHN393241:EHR393241 DXR393241:DXV393241 DNV393241:DNZ393241 DDZ393241:DED393241 CUD393241:CUH393241 CKH393241:CKL393241 CAL393241:CAP393241 BQP393241:BQT393241 BGT393241:BGX393241 AWX393241:AXB393241 ANB393241:ANF393241 ADF393241:ADJ393241 TJ393241:TN393241 JN393241:JR393241 R393241:V393241 WVZ327705:WWD327705 WMD327705:WMH327705 WCH327705:WCL327705 VSL327705:VSP327705 VIP327705:VIT327705 UYT327705:UYX327705 UOX327705:UPB327705 UFB327705:UFF327705 TVF327705:TVJ327705 TLJ327705:TLN327705 TBN327705:TBR327705 SRR327705:SRV327705 SHV327705:SHZ327705 RXZ327705:RYD327705 ROD327705:ROH327705 REH327705:REL327705 QUL327705:QUP327705 QKP327705:QKT327705 QAT327705:QAX327705 PQX327705:PRB327705 PHB327705:PHF327705 OXF327705:OXJ327705 ONJ327705:ONN327705 ODN327705:ODR327705 NTR327705:NTV327705 NJV327705:NJZ327705 MZZ327705:NAD327705 MQD327705:MQH327705 MGH327705:MGL327705 LWL327705:LWP327705 LMP327705:LMT327705 LCT327705:LCX327705 KSX327705:KTB327705 KJB327705:KJF327705 JZF327705:JZJ327705 JPJ327705:JPN327705 JFN327705:JFR327705 IVR327705:IVV327705 ILV327705:ILZ327705 IBZ327705:ICD327705 HSD327705:HSH327705 HIH327705:HIL327705 GYL327705:GYP327705 GOP327705:GOT327705 GET327705:GEX327705 FUX327705:FVB327705 FLB327705:FLF327705 FBF327705:FBJ327705 ERJ327705:ERN327705 EHN327705:EHR327705 DXR327705:DXV327705 DNV327705:DNZ327705 DDZ327705:DED327705 CUD327705:CUH327705 CKH327705:CKL327705 CAL327705:CAP327705 BQP327705:BQT327705 BGT327705:BGX327705 AWX327705:AXB327705 ANB327705:ANF327705 ADF327705:ADJ327705 TJ327705:TN327705 JN327705:JR327705 R327705:V327705 WVZ262169:WWD262169 WMD262169:WMH262169 WCH262169:WCL262169 VSL262169:VSP262169 VIP262169:VIT262169 UYT262169:UYX262169 UOX262169:UPB262169 UFB262169:UFF262169 TVF262169:TVJ262169 TLJ262169:TLN262169 TBN262169:TBR262169 SRR262169:SRV262169 SHV262169:SHZ262169 RXZ262169:RYD262169 ROD262169:ROH262169 REH262169:REL262169 QUL262169:QUP262169 QKP262169:QKT262169 QAT262169:QAX262169 PQX262169:PRB262169 PHB262169:PHF262169 OXF262169:OXJ262169 ONJ262169:ONN262169 ODN262169:ODR262169 NTR262169:NTV262169 NJV262169:NJZ262169 MZZ262169:NAD262169 MQD262169:MQH262169 MGH262169:MGL262169 LWL262169:LWP262169 LMP262169:LMT262169 LCT262169:LCX262169 KSX262169:KTB262169 KJB262169:KJF262169 JZF262169:JZJ262169 JPJ262169:JPN262169 JFN262169:JFR262169 IVR262169:IVV262169 ILV262169:ILZ262169 IBZ262169:ICD262169 HSD262169:HSH262169 HIH262169:HIL262169 GYL262169:GYP262169 GOP262169:GOT262169 GET262169:GEX262169 FUX262169:FVB262169 FLB262169:FLF262169 FBF262169:FBJ262169 ERJ262169:ERN262169 EHN262169:EHR262169 DXR262169:DXV262169 DNV262169:DNZ262169 DDZ262169:DED262169 CUD262169:CUH262169 CKH262169:CKL262169 CAL262169:CAP262169 BQP262169:BQT262169 BGT262169:BGX262169 AWX262169:AXB262169 ANB262169:ANF262169 ADF262169:ADJ262169 TJ262169:TN262169 JN262169:JR262169 R262169:V262169 WVZ196633:WWD196633 WMD196633:WMH196633 WCH196633:WCL196633 VSL196633:VSP196633 VIP196633:VIT196633 UYT196633:UYX196633 UOX196633:UPB196633 UFB196633:UFF196633 TVF196633:TVJ196633 TLJ196633:TLN196633 TBN196633:TBR196633 SRR196633:SRV196633 SHV196633:SHZ196633 RXZ196633:RYD196633 ROD196633:ROH196633 REH196633:REL196633 QUL196633:QUP196633 QKP196633:QKT196633 QAT196633:QAX196633 PQX196633:PRB196633 PHB196633:PHF196633 OXF196633:OXJ196633 ONJ196633:ONN196633 ODN196633:ODR196633 NTR196633:NTV196633 NJV196633:NJZ196633 MZZ196633:NAD196633 MQD196633:MQH196633 MGH196633:MGL196633 LWL196633:LWP196633 LMP196633:LMT196633 LCT196633:LCX196633 KSX196633:KTB196633 KJB196633:KJF196633 JZF196633:JZJ196633 JPJ196633:JPN196633 JFN196633:JFR196633 IVR196633:IVV196633 ILV196633:ILZ196633 IBZ196633:ICD196633 HSD196633:HSH196633 HIH196633:HIL196633 GYL196633:GYP196633 GOP196633:GOT196633 GET196633:GEX196633 FUX196633:FVB196633 FLB196633:FLF196633 FBF196633:FBJ196633 ERJ196633:ERN196633 EHN196633:EHR196633 DXR196633:DXV196633 DNV196633:DNZ196633 DDZ196633:DED196633 CUD196633:CUH196633 CKH196633:CKL196633 CAL196633:CAP196633 BQP196633:BQT196633 BGT196633:BGX196633 AWX196633:AXB196633 ANB196633:ANF196633 ADF196633:ADJ196633 TJ196633:TN196633 JN196633:JR196633 R196633:V196633 WVZ131097:WWD131097 WMD131097:WMH131097 WCH131097:WCL131097 VSL131097:VSP131097 VIP131097:VIT131097 UYT131097:UYX131097 UOX131097:UPB131097 UFB131097:UFF131097 TVF131097:TVJ131097 TLJ131097:TLN131097 TBN131097:TBR131097 SRR131097:SRV131097 SHV131097:SHZ131097 RXZ131097:RYD131097 ROD131097:ROH131097 REH131097:REL131097 QUL131097:QUP131097 QKP131097:QKT131097 QAT131097:QAX131097 PQX131097:PRB131097 PHB131097:PHF131097 OXF131097:OXJ131097 ONJ131097:ONN131097 ODN131097:ODR131097 NTR131097:NTV131097 NJV131097:NJZ131097 MZZ131097:NAD131097 MQD131097:MQH131097 MGH131097:MGL131097 LWL131097:LWP131097 LMP131097:LMT131097 LCT131097:LCX131097 KSX131097:KTB131097 KJB131097:KJF131097 JZF131097:JZJ131097 JPJ131097:JPN131097 JFN131097:JFR131097 IVR131097:IVV131097 ILV131097:ILZ131097 IBZ131097:ICD131097 HSD131097:HSH131097 HIH131097:HIL131097 GYL131097:GYP131097 GOP131097:GOT131097 GET131097:GEX131097 FUX131097:FVB131097 FLB131097:FLF131097 FBF131097:FBJ131097 ERJ131097:ERN131097 EHN131097:EHR131097 DXR131097:DXV131097 DNV131097:DNZ131097 DDZ131097:DED131097 CUD131097:CUH131097 CKH131097:CKL131097 CAL131097:CAP131097 BQP131097:BQT131097 BGT131097:BGX131097 AWX131097:AXB131097 ANB131097:ANF131097 ADF131097:ADJ131097 TJ131097:TN131097 JN131097:JR131097 R131097:V131097 WVZ65561:WWD65561 WMD65561:WMH65561 WCH65561:WCL65561 VSL65561:VSP65561 VIP65561:VIT65561 UYT65561:UYX65561 UOX65561:UPB65561 UFB65561:UFF65561 TVF65561:TVJ65561 TLJ65561:TLN65561 TBN65561:TBR65561 SRR65561:SRV65561 SHV65561:SHZ65561 RXZ65561:RYD65561 ROD65561:ROH65561 REH65561:REL65561 QUL65561:QUP65561 QKP65561:QKT65561 QAT65561:QAX65561 PQX65561:PRB65561 PHB65561:PHF65561 OXF65561:OXJ65561 ONJ65561:ONN65561 ODN65561:ODR65561 NTR65561:NTV65561 NJV65561:NJZ65561 MZZ65561:NAD65561 MQD65561:MQH65561 MGH65561:MGL65561 LWL65561:LWP65561 LMP65561:LMT65561 LCT65561:LCX65561 KSX65561:KTB65561 KJB65561:KJF65561 JZF65561:JZJ65561 JPJ65561:JPN65561 JFN65561:JFR65561 IVR65561:IVV65561 ILV65561:ILZ65561 IBZ65561:ICD65561 HSD65561:HSH65561 HIH65561:HIL65561 GYL65561:GYP65561 GOP65561:GOT65561 GET65561:GEX65561 FUX65561:FVB65561 FLB65561:FLF65561 FBF65561:FBJ65561 ERJ65561:ERN65561 EHN65561:EHR65561 DXR65561:DXV65561 DNV65561:DNZ65561 DDZ65561:DED65561 CUD65561:CUH65561 CKH65561:CKL65561 CAL65561:CAP65561 BQP65561:BQT65561 BGT65561:BGX65561 AWX65561:AXB65561 ANB65561:ANF65561 ADF65561:ADJ65561 TJ65561:TN65561 JN65561:JR65561 R65561:V65561 WVZ25:WWD25 WMD25:WMH25 WCH25:WCL25 VSL25:VSP25 VIP25:VIT25 UYT25:UYX25 UOX25:UPB25 UFB25:UFF25 TVF25:TVJ25 TLJ25:TLN25 TBN25:TBR25 SRR25:SRV25 SHV25:SHZ25 RXZ25:RYD25 ROD25:ROH25 REH25:REL25 QUL25:QUP25 QKP25:QKT25 QAT25:QAX25 PQX25:PRB25 PHB25:PHF25 OXF25:OXJ25 ONJ25:ONN25 ODN25:ODR25 NTR25:NTV25 NJV25:NJZ25 MZZ25:NAD25 MQD25:MQH25 MGH25:MGL25 LWL25:LWP25 LMP25:LMT25 LCT25:LCX25 KSX25:KTB25 KJB25:KJF25 JZF25:JZJ25 JPJ25:JPN25 JFN25:JFR25 IVR25:IVV25 ILV25:ILZ25 IBZ25:ICD25 HSD25:HSH25 HIH25:HIL25 GYL25:GYP25 GOP25:GOT25 GET25:GEX25 FUX25:FVB25 FLB25:FLF25 FBF25:FBJ25 ERJ25:ERN25 EHN25:EHR25 DXR25:DXV25 DNV25:DNZ25 DDZ25:DED25 CUD25:CUH25 CKH25:CKL25 CAL25:CAP25 BQP25:BQT25 BGT25:BGX25 AWX25:AXB25 ANB25:ANF25 ADF25:ADJ25 TJ25:TN25 JN25:JR25">
      <formula1>$AF$9:$AF$16</formula1>
    </dataValidation>
    <dataValidation type="list" allowBlank="1" showInputMessage="1" showErrorMessage="1" sqref="M25:Q25 WVU983065:WVY983065 WLY983065:WMC983065 WCC983065:WCG983065 VSG983065:VSK983065 VIK983065:VIO983065 UYO983065:UYS983065 UOS983065:UOW983065 UEW983065:UFA983065 TVA983065:TVE983065 TLE983065:TLI983065 TBI983065:TBM983065 SRM983065:SRQ983065 SHQ983065:SHU983065 RXU983065:RXY983065 RNY983065:ROC983065 REC983065:REG983065 QUG983065:QUK983065 QKK983065:QKO983065 QAO983065:QAS983065 PQS983065:PQW983065 PGW983065:PHA983065 OXA983065:OXE983065 ONE983065:ONI983065 ODI983065:ODM983065 NTM983065:NTQ983065 NJQ983065:NJU983065 MZU983065:MZY983065 MPY983065:MQC983065 MGC983065:MGG983065 LWG983065:LWK983065 LMK983065:LMO983065 LCO983065:LCS983065 KSS983065:KSW983065 KIW983065:KJA983065 JZA983065:JZE983065 JPE983065:JPI983065 JFI983065:JFM983065 IVM983065:IVQ983065 ILQ983065:ILU983065 IBU983065:IBY983065 HRY983065:HSC983065 HIC983065:HIG983065 GYG983065:GYK983065 GOK983065:GOO983065 GEO983065:GES983065 FUS983065:FUW983065 FKW983065:FLA983065 FBA983065:FBE983065 ERE983065:ERI983065 EHI983065:EHM983065 DXM983065:DXQ983065 DNQ983065:DNU983065 DDU983065:DDY983065 CTY983065:CUC983065 CKC983065:CKG983065 CAG983065:CAK983065 BQK983065:BQO983065 BGO983065:BGS983065 AWS983065:AWW983065 AMW983065:ANA983065 ADA983065:ADE983065 TE983065:TI983065 JI983065:JM983065 M983065:Q983065 WVU917529:WVY917529 WLY917529:WMC917529 WCC917529:WCG917529 VSG917529:VSK917529 VIK917529:VIO917529 UYO917529:UYS917529 UOS917529:UOW917529 UEW917529:UFA917529 TVA917529:TVE917529 TLE917529:TLI917529 TBI917529:TBM917529 SRM917529:SRQ917529 SHQ917529:SHU917529 RXU917529:RXY917529 RNY917529:ROC917529 REC917529:REG917529 QUG917529:QUK917529 QKK917529:QKO917529 QAO917529:QAS917529 PQS917529:PQW917529 PGW917529:PHA917529 OXA917529:OXE917529 ONE917529:ONI917529 ODI917529:ODM917529 NTM917529:NTQ917529 NJQ917529:NJU917529 MZU917529:MZY917529 MPY917529:MQC917529 MGC917529:MGG917529 LWG917529:LWK917529 LMK917529:LMO917529 LCO917529:LCS917529 KSS917529:KSW917529 KIW917529:KJA917529 JZA917529:JZE917529 JPE917529:JPI917529 JFI917529:JFM917529 IVM917529:IVQ917529 ILQ917529:ILU917529 IBU917529:IBY917529 HRY917529:HSC917529 HIC917529:HIG917529 GYG917529:GYK917529 GOK917529:GOO917529 GEO917529:GES917529 FUS917529:FUW917529 FKW917529:FLA917529 FBA917529:FBE917529 ERE917529:ERI917529 EHI917529:EHM917529 DXM917529:DXQ917529 DNQ917529:DNU917529 DDU917529:DDY917529 CTY917529:CUC917529 CKC917529:CKG917529 CAG917529:CAK917529 BQK917529:BQO917529 BGO917529:BGS917529 AWS917529:AWW917529 AMW917529:ANA917529 ADA917529:ADE917529 TE917529:TI917529 JI917529:JM917529 M917529:Q917529 WVU851993:WVY851993 WLY851993:WMC851993 WCC851993:WCG851993 VSG851993:VSK851993 VIK851993:VIO851993 UYO851993:UYS851993 UOS851993:UOW851993 UEW851993:UFA851993 TVA851993:TVE851993 TLE851993:TLI851993 TBI851993:TBM851993 SRM851993:SRQ851993 SHQ851993:SHU851993 RXU851993:RXY851993 RNY851993:ROC851993 REC851993:REG851993 QUG851993:QUK851993 QKK851993:QKO851993 QAO851993:QAS851993 PQS851993:PQW851993 PGW851993:PHA851993 OXA851993:OXE851993 ONE851993:ONI851993 ODI851993:ODM851993 NTM851993:NTQ851993 NJQ851993:NJU851993 MZU851993:MZY851993 MPY851993:MQC851993 MGC851993:MGG851993 LWG851993:LWK851993 LMK851993:LMO851993 LCO851993:LCS851993 KSS851993:KSW851993 KIW851993:KJA851993 JZA851993:JZE851993 JPE851993:JPI851993 JFI851993:JFM851993 IVM851993:IVQ851993 ILQ851993:ILU851993 IBU851993:IBY851993 HRY851993:HSC851993 HIC851993:HIG851993 GYG851993:GYK851993 GOK851993:GOO851993 GEO851993:GES851993 FUS851993:FUW851993 FKW851993:FLA851993 FBA851993:FBE851993 ERE851993:ERI851993 EHI851993:EHM851993 DXM851993:DXQ851993 DNQ851993:DNU851993 DDU851993:DDY851993 CTY851993:CUC851993 CKC851993:CKG851993 CAG851993:CAK851993 BQK851993:BQO851993 BGO851993:BGS851993 AWS851993:AWW851993 AMW851993:ANA851993 ADA851993:ADE851993 TE851993:TI851993 JI851993:JM851993 M851993:Q851993 WVU786457:WVY786457 WLY786457:WMC786457 WCC786457:WCG786457 VSG786457:VSK786457 VIK786457:VIO786457 UYO786457:UYS786457 UOS786457:UOW786457 UEW786457:UFA786457 TVA786457:TVE786457 TLE786457:TLI786457 TBI786457:TBM786457 SRM786457:SRQ786457 SHQ786457:SHU786457 RXU786457:RXY786457 RNY786457:ROC786457 REC786457:REG786457 QUG786457:QUK786457 QKK786457:QKO786457 QAO786457:QAS786457 PQS786457:PQW786457 PGW786457:PHA786457 OXA786457:OXE786457 ONE786457:ONI786457 ODI786457:ODM786457 NTM786457:NTQ786457 NJQ786457:NJU786457 MZU786457:MZY786457 MPY786457:MQC786457 MGC786457:MGG786457 LWG786457:LWK786457 LMK786457:LMO786457 LCO786457:LCS786457 KSS786457:KSW786457 KIW786457:KJA786457 JZA786457:JZE786457 JPE786457:JPI786457 JFI786457:JFM786457 IVM786457:IVQ786457 ILQ786457:ILU786457 IBU786457:IBY786457 HRY786457:HSC786457 HIC786457:HIG786457 GYG786457:GYK786457 GOK786457:GOO786457 GEO786457:GES786457 FUS786457:FUW786457 FKW786457:FLA786457 FBA786457:FBE786457 ERE786457:ERI786457 EHI786457:EHM786457 DXM786457:DXQ786457 DNQ786457:DNU786457 DDU786457:DDY786457 CTY786457:CUC786457 CKC786457:CKG786457 CAG786457:CAK786457 BQK786457:BQO786457 BGO786457:BGS786457 AWS786457:AWW786457 AMW786457:ANA786457 ADA786457:ADE786457 TE786457:TI786457 JI786457:JM786457 M786457:Q786457 WVU720921:WVY720921 WLY720921:WMC720921 WCC720921:WCG720921 VSG720921:VSK720921 VIK720921:VIO720921 UYO720921:UYS720921 UOS720921:UOW720921 UEW720921:UFA720921 TVA720921:TVE720921 TLE720921:TLI720921 TBI720921:TBM720921 SRM720921:SRQ720921 SHQ720921:SHU720921 RXU720921:RXY720921 RNY720921:ROC720921 REC720921:REG720921 QUG720921:QUK720921 QKK720921:QKO720921 QAO720921:QAS720921 PQS720921:PQW720921 PGW720921:PHA720921 OXA720921:OXE720921 ONE720921:ONI720921 ODI720921:ODM720921 NTM720921:NTQ720921 NJQ720921:NJU720921 MZU720921:MZY720921 MPY720921:MQC720921 MGC720921:MGG720921 LWG720921:LWK720921 LMK720921:LMO720921 LCO720921:LCS720921 KSS720921:KSW720921 KIW720921:KJA720921 JZA720921:JZE720921 JPE720921:JPI720921 JFI720921:JFM720921 IVM720921:IVQ720921 ILQ720921:ILU720921 IBU720921:IBY720921 HRY720921:HSC720921 HIC720921:HIG720921 GYG720921:GYK720921 GOK720921:GOO720921 GEO720921:GES720921 FUS720921:FUW720921 FKW720921:FLA720921 FBA720921:FBE720921 ERE720921:ERI720921 EHI720921:EHM720921 DXM720921:DXQ720921 DNQ720921:DNU720921 DDU720921:DDY720921 CTY720921:CUC720921 CKC720921:CKG720921 CAG720921:CAK720921 BQK720921:BQO720921 BGO720921:BGS720921 AWS720921:AWW720921 AMW720921:ANA720921 ADA720921:ADE720921 TE720921:TI720921 JI720921:JM720921 M720921:Q720921 WVU655385:WVY655385 WLY655385:WMC655385 WCC655385:WCG655385 VSG655385:VSK655385 VIK655385:VIO655385 UYO655385:UYS655385 UOS655385:UOW655385 UEW655385:UFA655385 TVA655385:TVE655385 TLE655385:TLI655385 TBI655385:TBM655385 SRM655385:SRQ655385 SHQ655385:SHU655385 RXU655385:RXY655385 RNY655385:ROC655385 REC655385:REG655385 QUG655385:QUK655385 QKK655385:QKO655385 QAO655385:QAS655385 PQS655385:PQW655385 PGW655385:PHA655385 OXA655385:OXE655385 ONE655385:ONI655385 ODI655385:ODM655385 NTM655385:NTQ655385 NJQ655385:NJU655385 MZU655385:MZY655385 MPY655385:MQC655385 MGC655385:MGG655385 LWG655385:LWK655385 LMK655385:LMO655385 LCO655385:LCS655385 KSS655385:KSW655385 KIW655385:KJA655385 JZA655385:JZE655385 JPE655385:JPI655385 JFI655385:JFM655385 IVM655385:IVQ655385 ILQ655385:ILU655385 IBU655385:IBY655385 HRY655385:HSC655385 HIC655385:HIG655385 GYG655385:GYK655385 GOK655385:GOO655385 GEO655385:GES655385 FUS655385:FUW655385 FKW655385:FLA655385 FBA655385:FBE655385 ERE655385:ERI655385 EHI655385:EHM655385 DXM655385:DXQ655385 DNQ655385:DNU655385 DDU655385:DDY655385 CTY655385:CUC655385 CKC655385:CKG655385 CAG655385:CAK655385 BQK655385:BQO655385 BGO655385:BGS655385 AWS655385:AWW655385 AMW655385:ANA655385 ADA655385:ADE655385 TE655385:TI655385 JI655385:JM655385 M655385:Q655385 WVU589849:WVY589849 WLY589849:WMC589849 WCC589849:WCG589849 VSG589849:VSK589849 VIK589849:VIO589849 UYO589849:UYS589849 UOS589849:UOW589849 UEW589849:UFA589849 TVA589849:TVE589849 TLE589849:TLI589849 TBI589849:TBM589849 SRM589849:SRQ589849 SHQ589849:SHU589849 RXU589849:RXY589849 RNY589849:ROC589849 REC589849:REG589849 QUG589849:QUK589849 QKK589849:QKO589849 QAO589849:QAS589849 PQS589849:PQW589849 PGW589849:PHA589849 OXA589849:OXE589849 ONE589849:ONI589849 ODI589849:ODM589849 NTM589849:NTQ589849 NJQ589849:NJU589849 MZU589849:MZY589849 MPY589849:MQC589849 MGC589849:MGG589849 LWG589849:LWK589849 LMK589849:LMO589849 LCO589849:LCS589849 KSS589849:KSW589849 KIW589849:KJA589849 JZA589849:JZE589849 JPE589849:JPI589849 JFI589849:JFM589849 IVM589849:IVQ589849 ILQ589849:ILU589849 IBU589849:IBY589849 HRY589849:HSC589849 HIC589849:HIG589849 GYG589849:GYK589849 GOK589849:GOO589849 GEO589849:GES589849 FUS589849:FUW589849 FKW589849:FLA589849 FBA589849:FBE589849 ERE589849:ERI589849 EHI589849:EHM589849 DXM589849:DXQ589849 DNQ589849:DNU589849 DDU589849:DDY589849 CTY589849:CUC589849 CKC589849:CKG589849 CAG589849:CAK589849 BQK589849:BQO589849 BGO589849:BGS589849 AWS589849:AWW589849 AMW589849:ANA589849 ADA589849:ADE589849 TE589849:TI589849 JI589849:JM589849 M589849:Q589849 WVU524313:WVY524313 WLY524313:WMC524313 WCC524313:WCG524313 VSG524313:VSK524313 VIK524313:VIO524313 UYO524313:UYS524313 UOS524313:UOW524313 UEW524313:UFA524313 TVA524313:TVE524313 TLE524313:TLI524313 TBI524313:TBM524313 SRM524313:SRQ524313 SHQ524313:SHU524313 RXU524313:RXY524313 RNY524313:ROC524313 REC524313:REG524313 QUG524313:QUK524313 QKK524313:QKO524313 QAO524313:QAS524313 PQS524313:PQW524313 PGW524313:PHA524313 OXA524313:OXE524313 ONE524313:ONI524313 ODI524313:ODM524313 NTM524313:NTQ524313 NJQ524313:NJU524313 MZU524313:MZY524313 MPY524313:MQC524313 MGC524313:MGG524313 LWG524313:LWK524313 LMK524313:LMO524313 LCO524313:LCS524313 KSS524313:KSW524313 KIW524313:KJA524313 JZA524313:JZE524313 JPE524313:JPI524313 JFI524313:JFM524313 IVM524313:IVQ524313 ILQ524313:ILU524313 IBU524313:IBY524313 HRY524313:HSC524313 HIC524313:HIG524313 GYG524313:GYK524313 GOK524313:GOO524313 GEO524313:GES524313 FUS524313:FUW524313 FKW524313:FLA524313 FBA524313:FBE524313 ERE524313:ERI524313 EHI524313:EHM524313 DXM524313:DXQ524313 DNQ524313:DNU524313 DDU524313:DDY524313 CTY524313:CUC524313 CKC524313:CKG524313 CAG524313:CAK524313 BQK524313:BQO524313 BGO524313:BGS524313 AWS524313:AWW524313 AMW524313:ANA524313 ADA524313:ADE524313 TE524313:TI524313 JI524313:JM524313 M524313:Q524313 WVU458777:WVY458777 WLY458777:WMC458777 WCC458777:WCG458777 VSG458777:VSK458777 VIK458777:VIO458777 UYO458777:UYS458777 UOS458777:UOW458777 UEW458777:UFA458777 TVA458777:TVE458777 TLE458777:TLI458777 TBI458777:TBM458777 SRM458777:SRQ458777 SHQ458777:SHU458777 RXU458777:RXY458777 RNY458777:ROC458777 REC458777:REG458777 QUG458777:QUK458777 QKK458777:QKO458777 QAO458777:QAS458777 PQS458777:PQW458777 PGW458777:PHA458777 OXA458777:OXE458777 ONE458777:ONI458777 ODI458777:ODM458777 NTM458777:NTQ458777 NJQ458777:NJU458777 MZU458777:MZY458777 MPY458777:MQC458777 MGC458777:MGG458777 LWG458777:LWK458777 LMK458777:LMO458777 LCO458777:LCS458777 KSS458777:KSW458777 KIW458777:KJA458777 JZA458777:JZE458777 JPE458777:JPI458777 JFI458777:JFM458777 IVM458777:IVQ458777 ILQ458777:ILU458777 IBU458777:IBY458777 HRY458777:HSC458777 HIC458777:HIG458777 GYG458777:GYK458777 GOK458777:GOO458777 GEO458777:GES458777 FUS458777:FUW458777 FKW458777:FLA458777 FBA458777:FBE458777 ERE458777:ERI458777 EHI458777:EHM458777 DXM458777:DXQ458777 DNQ458777:DNU458777 DDU458777:DDY458777 CTY458777:CUC458777 CKC458777:CKG458777 CAG458777:CAK458777 BQK458777:BQO458777 BGO458777:BGS458777 AWS458777:AWW458777 AMW458777:ANA458777 ADA458777:ADE458777 TE458777:TI458777 JI458777:JM458777 M458777:Q458777 WVU393241:WVY393241 WLY393241:WMC393241 WCC393241:WCG393241 VSG393241:VSK393241 VIK393241:VIO393241 UYO393241:UYS393241 UOS393241:UOW393241 UEW393241:UFA393241 TVA393241:TVE393241 TLE393241:TLI393241 TBI393241:TBM393241 SRM393241:SRQ393241 SHQ393241:SHU393241 RXU393241:RXY393241 RNY393241:ROC393241 REC393241:REG393241 QUG393241:QUK393241 QKK393241:QKO393241 QAO393241:QAS393241 PQS393241:PQW393241 PGW393241:PHA393241 OXA393241:OXE393241 ONE393241:ONI393241 ODI393241:ODM393241 NTM393241:NTQ393241 NJQ393241:NJU393241 MZU393241:MZY393241 MPY393241:MQC393241 MGC393241:MGG393241 LWG393241:LWK393241 LMK393241:LMO393241 LCO393241:LCS393241 KSS393241:KSW393241 KIW393241:KJA393241 JZA393241:JZE393241 JPE393241:JPI393241 JFI393241:JFM393241 IVM393241:IVQ393241 ILQ393241:ILU393241 IBU393241:IBY393241 HRY393241:HSC393241 HIC393241:HIG393241 GYG393241:GYK393241 GOK393241:GOO393241 GEO393241:GES393241 FUS393241:FUW393241 FKW393241:FLA393241 FBA393241:FBE393241 ERE393241:ERI393241 EHI393241:EHM393241 DXM393241:DXQ393241 DNQ393241:DNU393241 DDU393241:DDY393241 CTY393241:CUC393241 CKC393241:CKG393241 CAG393241:CAK393241 BQK393241:BQO393241 BGO393241:BGS393241 AWS393241:AWW393241 AMW393241:ANA393241 ADA393241:ADE393241 TE393241:TI393241 JI393241:JM393241 M393241:Q393241 WVU327705:WVY327705 WLY327705:WMC327705 WCC327705:WCG327705 VSG327705:VSK327705 VIK327705:VIO327705 UYO327705:UYS327705 UOS327705:UOW327705 UEW327705:UFA327705 TVA327705:TVE327705 TLE327705:TLI327705 TBI327705:TBM327705 SRM327705:SRQ327705 SHQ327705:SHU327705 RXU327705:RXY327705 RNY327705:ROC327705 REC327705:REG327705 QUG327705:QUK327705 QKK327705:QKO327705 QAO327705:QAS327705 PQS327705:PQW327705 PGW327705:PHA327705 OXA327705:OXE327705 ONE327705:ONI327705 ODI327705:ODM327705 NTM327705:NTQ327705 NJQ327705:NJU327705 MZU327705:MZY327705 MPY327705:MQC327705 MGC327705:MGG327705 LWG327705:LWK327705 LMK327705:LMO327705 LCO327705:LCS327705 KSS327705:KSW327705 KIW327705:KJA327705 JZA327705:JZE327705 JPE327705:JPI327705 JFI327705:JFM327705 IVM327705:IVQ327705 ILQ327705:ILU327705 IBU327705:IBY327705 HRY327705:HSC327705 HIC327705:HIG327705 GYG327705:GYK327705 GOK327705:GOO327705 GEO327705:GES327705 FUS327705:FUW327705 FKW327705:FLA327705 FBA327705:FBE327705 ERE327705:ERI327705 EHI327705:EHM327705 DXM327705:DXQ327705 DNQ327705:DNU327705 DDU327705:DDY327705 CTY327705:CUC327705 CKC327705:CKG327705 CAG327705:CAK327705 BQK327705:BQO327705 BGO327705:BGS327705 AWS327705:AWW327705 AMW327705:ANA327705 ADA327705:ADE327705 TE327705:TI327705 JI327705:JM327705 M327705:Q327705 WVU262169:WVY262169 WLY262169:WMC262169 WCC262169:WCG262169 VSG262169:VSK262169 VIK262169:VIO262169 UYO262169:UYS262169 UOS262169:UOW262169 UEW262169:UFA262169 TVA262169:TVE262169 TLE262169:TLI262169 TBI262169:TBM262169 SRM262169:SRQ262169 SHQ262169:SHU262169 RXU262169:RXY262169 RNY262169:ROC262169 REC262169:REG262169 QUG262169:QUK262169 QKK262169:QKO262169 QAO262169:QAS262169 PQS262169:PQW262169 PGW262169:PHA262169 OXA262169:OXE262169 ONE262169:ONI262169 ODI262169:ODM262169 NTM262169:NTQ262169 NJQ262169:NJU262169 MZU262169:MZY262169 MPY262169:MQC262169 MGC262169:MGG262169 LWG262169:LWK262169 LMK262169:LMO262169 LCO262169:LCS262169 KSS262169:KSW262169 KIW262169:KJA262169 JZA262169:JZE262169 JPE262169:JPI262169 JFI262169:JFM262169 IVM262169:IVQ262169 ILQ262169:ILU262169 IBU262169:IBY262169 HRY262169:HSC262169 HIC262169:HIG262169 GYG262169:GYK262169 GOK262169:GOO262169 GEO262169:GES262169 FUS262169:FUW262169 FKW262169:FLA262169 FBA262169:FBE262169 ERE262169:ERI262169 EHI262169:EHM262169 DXM262169:DXQ262169 DNQ262169:DNU262169 DDU262169:DDY262169 CTY262169:CUC262169 CKC262169:CKG262169 CAG262169:CAK262169 BQK262169:BQO262169 BGO262169:BGS262169 AWS262169:AWW262169 AMW262169:ANA262169 ADA262169:ADE262169 TE262169:TI262169 JI262169:JM262169 M262169:Q262169 WVU196633:WVY196633 WLY196633:WMC196633 WCC196633:WCG196633 VSG196633:VSK196633 VIK196633:VIO196633 UYO196633:UYS196633 UOS196633:UOW196633 UEW196633:UFA196633 TVA196633:TVE196633 TLE196633:TLI196633 TBI196633:TBM196633 SRM196633:SRQ196633 SHQ196633:SHU196633 RXU196633:RXY196633 RNY196633:ROC196633 REC196633:REG196633 QUG196633:QUK196633 QKK196633:QKO196633 QAO196633:QAS196633 PQS196633:PQW196633 PGW196633:PHA196633 OXA196633:OXE196633 ONE196633:ONI196633 ODI196633:ODM196633 NTM196633:NTQ196633 NJQ196633:NJU196633 MZU196633:MZY196633 MPY196633:MQC196633 MGC196633:MGG196633 LWG196633:LWK196633 LMK196633:LMO196633 LCO196633:LCS196633 KSS196633:KSW196633 KIW196633:KJA196633 JZA196633:JZE196633 JPE196633:JPI196633 JFI196633:JFM196633 IVM196633:IVQ196633 ILQ196633:ILU196633 IBU196633:IBY196633 HRY196633:HSC196633 HIC196633:HIG196633 GYG196633:GYK196633 GOK196633:GOO196633 GEO196633:GES196633 FUS196633:FUW196633 FKW196633:FLA196633 FBA196633:FBE196633 ERE196633:ERI196633 EHI196633:EHM196633 DXM196633:DXQ196633 DNQ196633:DNU196633 DDU196633:DDY196633 CTY196633:CUC196633 CKC196633:CKG196633 CAG196633:CAK196633 BQK196633:BQO196633 BGO196633:BGS196633 AWS196633:AWW196633 AMW196633:ANA196633 ADA196633:ADE196633 TE196633:TI196633 JI196633:JM196633 M196633:Q196633 WVU131097:WVY131097 WLY131097:WMC131097 WCC131097:WCG131097 VSG131097:VSK131097 VIK131097:VIO131097 UYO131097:UYS131097 UOS131097:UOW131097 UEW131097:UFA131097 TVA131097:TVE131097 TLE131097:TLI131097 TBI131097:TBM131097 SRM131097:SRQ131097 SHQ131097:SHU131097 RXU131097:RXY131097 RNY131097:ROC131097 REC131097:REG131097 QUG131097:QUK131097 QKK131097:QKO131097 QAO131097:QAS131097 PQS131097:PQW131097 PGW131097:PHA131097 OXA131097:OXE131097 ONE131097:ONI131097 ODI131097:ODM131097 NTM131097:NTQ131097 NJQ131097:NJU131097 MZU131097:MZY131097 MPY131097:MQC131097 MGC131097:MGG131097 LWG131097:LWK131097 LMK131097:LMO131097 LCO131097:LCS131097 KSS131097:KSW131097 KIW131097:KJA131097 JZA131097:JZE131097 JPE131097:JPI131097 JFI131097:JFM131097 IVM131097:IVQ131097 ILQ131097:ILU131097 IBU131097:IBY131097 HRY131097:HSC131097 HIC131097:HIG131097 GYG131097:GYK131097 GOK131097:GOO131097 GEO131097:GES131097 FUS131097:FUW131097 FKW131097:FLA131097 FBA131097:FBE131097 ERE131097:ERI131097 EHI131097:EHM131097 DXM131097:DXQ131097 DNQ131097:DNU131097 DDU131097:DDY131097 CTY131097:CUC131097 CKC131097:CKG131097 CAG131097:CAK131097 BQK131097:BQO131097 BGO131097:BGS131097 AWS131097:AWW131097 AMW131097:ANA131097 ADA131097:ADE131097 TE131097:TI131097 JI131097:JM131097 M131097:Q131097 WVU65561:WVY65561 WLY65561:WMC65561 WCC65561:WCG65561 VSG65561:VSK65561 VIK65561:VIO65561 UYO65561:UYS65561 UOS65561:UOW65561 UEW65561:UFA65561 TVA65561:TVE65561 TLE65561:TLI65561 TBI65561:TBM65561 SRM65561:SRQ65561 SHQ65561:SHU65561 RXU65561:RXY65561 RNY65561:ROC65561 REC65561:REG65561 QUG65561:QUK65561 QKK65561:QKO65561 QAO65561:QAS65561 PQS65561:PQW65561 PGW65561:PHA65561 OXA65561:OXE65561 ONE65561:ONI65561 ODI65561:ODM65561 NTM65561:NTQ65561 NJQ65561:NJU65561 MZU65561:MZY65561 MPY65561:MQC65561 MGC65561:MGG65561 LWG65561:LWK65561 LMK65561:LMO65561 LCO65561:LCS65561 KSS65561:KSW65561 KIW65561:KJA65561 JZA65561:JZE65561 JPE65561:JPI65561 JFI65561:JFM65561 IVM65561:IVQ65561 ILQ65561:ILU65561 IBU65561:IBY65561 HRY65561:HSC65561 HIC65561:HIG65561 GYG65561:GYK65561 GOK65561:GOO65561 GEO65561:GES65561 FUS65561:FUW65561 FKW65561:FLA65561 FBA65561:FBE65561 ERE65561:ERI65561 EHI65561:EHM65561 DXM65561:DXQ65561 DNQ65561:DNU65561 DDU65561:DDY65561 CTY65561:CUC65561 CKC65561:CKG65561 CAG65561:CAK65561 BQK65561:BQO65561 BGO65561:BGS65561 AWS65561:AWW65561 AMW65561:ANA65561 ADA65561:ADE65561 TE65561:TI65561 JI65561:JM65561 M65561:Q65561 WVU25:WVY25 WLY25:WMC25 WCC25:WCG25 VSG25:VSK25 VIK25:VIO25 UYO25:UYS25 UOS25:UOW25 UEW25:UFA25 TVA25:TVE25 TLE25:TLI25 TBI25:TBM25 SRM25:SRQ25 SHQ25:SHU25 RXU25:RXY25 RNY25:ROC25 REC25:REG25 QUG25:QUK25 QKK25:QKO25 QAO25:QAS25 PQS25:PQW25 PGW25:PHA25 OXA25:OXE25 ONE25:ONI25 ODI25:ODM25 NTM25:NTQ25 NJQ25:NJU25 MZU25:MZY25 MPY25:MQC25 MGC25:MGG25 LWG25:LWK25 LMK25:LMO25 LCO25:LCS25 KSS25:KSW25 KIW25:KJA25 JZA25:JZE25 JPE25:JPI25 JFI25:JFM25 IVM25:IVQ25 ILQ25:ILU25 IBU25:IBY25 HRY25:HSC25 HIC25:HIG25 GYG25:GYK25 GOK25:GOO25 GEO25:GES25 FUS25:FUW25 FKW25:FLA25 FBA25:FBE25 ERE25:ERI25 EHI25:EHM25 DXM25:DXQ25 DNQ25:DNU25 DDU25:DDY25 CTY25:CUC25 CKC25:CKG25 CAG25:CAK25 BQK25:BQO25 BGO25:BGS25 AWS25:AWW25 AMW25:ANA25 ADA25:ADE25 TE25:TI25 JI25:JM25">
      <formula1>$AD$9:$AD$16</formula1>
    </dataValidation>
    <dataValidation type="list" allowBlank="1" showInputMessage="1" showErrorMessage="1" sqref="H25:L25 WVP983065:WVT983065 WLT983065:WLX983065 WBX983065:WCB983065 VSB983065:VSF983065 VIF983065:VIJ983065 UYJ983065:UYN983065 UON983065:UOR983065 UER983065:UEV983065 TUV983065:TUZ983065 TKZ983065:TLD983065 TBD983065:TBH983065 SRH983065:SRL983065 SHL983065:SHP983065 RXP983065:RXT983065 RNT983065:RNX983065 RDX983065:REB983065 QUB983065:QUF983065 QKF983065:QKJ983065 QAJ983065:QAN983065 PQN983065:PQR983065 PGR983065:PGV983065 OWV983065:OWZ983065 OMZ983065:OND983065 ODD983065:ODH983065 NTH983065:NTL983065 NJL983065:NJP983065 MZP983065:MZT983065 MPT983065:MPX983065 MFX983065:MGB983065 LWB983065:LWF983065 LMF983065:LMJ983065 LCJ983065:LCN983065 KSN983065:KSR983065 KIR983065:KIV983065 JYV983065:JYZ983065 JOZ983065:JPD983065 JFD983065:JFH983065 IVH983065:IVL983065 ILL983065:ILP983065 IBP983065:IBT983065 HRT983065:HRX983065 HHX983065:HIB983065 GYB983065:GYF983065 GOF983065:GOJ983065 GEJ983065:GEN983065 FUN983065:FUR983065 FKR983065:FKV983065 FAV983065:FAZ983065 EQZ983065:ERD983065 EHD983065:EHH983065 DXH983065:DXL983065 DNL983065:DNP983065 DDP983065:DDT983065 CTT983065:CTX983065 CJX983065:CKB983065 CAB983065:CAF983065 BQF983065:BQJ983065 BGJ983065:BGN983065 AWN983065:AWR983065 AMR983065:AMV983065 ACV983065:ACZ983065 SZ983065:TD983065 JD983065:JH983065 H983065:L983065 WVP917529:WVT917529 WLT917529:WLX917529 WBX917529:WCB917529 VSB917529:VSF917529 VIF917529:VIJ917529 UYJ917529:UYN917529 UON917529:UOR917529 UER917529:UEV917529 TUV917529:TUZ917529 TKZ917529:TLD917529 TBD917529:TBH917529 SRH917529:SRL917529 SHL917529:SHP917529 RXP917529:RXT917529 RNT917529:RNX917529 RDX917529:REB917529 QUB917529:QUF917529 QKF917529:QKJ917529 QAJ917529:QAN917529 PQN917529:PQR917529 PGR917529:PGV917529 OWV917529:OWZ917529 OMZ917529:OND917529 ODD917529:ODH917529 NTH917529:NTL917529 NJL917529:NJP917529 MZP917529:MZT917529 MPT917529:MPX917529 MFX917529:MGB917529 LWB917529:LWF917529 LMF917529:LMJ917529 LCJ917529:LCN917529 KSN917529:KSR917529 KIR917529:KIV917529 JYV917529:JYZ917529 JOZ917529:JPD917529 JFD917529:JFH917529 IVH917529:IVL917529 ILL917529:ILP917529 IBP917529:IBT917529 HRT917529:HRX917529 HHX917529:HIB917529 GYB917529:GYF917529 GOF917529:GOJ917529 GEJ917529:GEN917529 FUN917529:FUR917529 FKR917529:FKV917529 FAV917529:FAZ917529 EQZ917529:ERD917529 EHD917529:EHH917529 DXH917529:DXL917529 DNL917529:DNP917529 DDP917529:DDT917529 CTT917529:CTX917529 CJX917529:CKB917529 CAB917529:CAF917529 BQF917529:BQJ917529 BGJ917529:BGN917529 AWN917529:AWR917529 AMR917529:AMV917529 ACV917529:ACZ917529 SZ917529:TD917529 JD917529:JH917529 H917529:L917529 WVP851993:WVT851993 WLT851993:WLX851993 WBX851993:WCB851993 VSB851993:VSF851993 VIF851993:VIJ851993 UYJ851993:UYN851993 UON851993:UOR851993 UER851993:UEV851993 TUV851993:TUZ851993 TKZ851993:TLD851993 TBD851993:TBH851993 SRH851993:SRL851993 SHL851993:SHP851993 RXP851993:RXT851993 RNT851993:RNX851993 RDX851993:REB851993 QUB851993:QUF851993 QKF851993:QKJ851993 QAJ851993:QAN851993 PQN851993:PQR851993 PGR851993:PGV851993 OWV851993:OWZ851993 OMZ851993:OND851993 ODD851993:ODH851993 NTH851993:NTL851993 NJL851993:NJP851993 MZP851993:MZT851993 MPT851993:MPX851993 MFX851993:MGB851993 LWB851993:LWF851993 LMF851993:LMJ851993 LCJ851993:LCN851993 KSN851993:KSR851993 KIR851993:KIV851993 JYV851993:JYZ851993 JOZ851993:JPD851993 JFD851993:JFH851993 IVH851993:IVL851993 ILL851993:ILP851993 IBP851993:IBT851993 HRT851993:HRX851993 HHX851993:HIB851993 GYB851993:GYF851993 GOF851993:GOJ851993 GEJ851993:GEN851993 FUN851993:FUR851993 FKR851993:FKV851993 FAV851993:FAZ851993 EQZ851993:ERD851993 EHD851993:EHH851993 DXH851993:DXL851993 DNL851993:DNP851993 DDP851993:DDT851993 CTT851993:CTX851993 CJX851993:CKB851993 CAB851993:CAF851993 BQF851993:BQJ851993 BGJ851993:BGN851993 AWN851993:AWR851993 AMR851993:AMV851993 ACV851993:ACZ851993 SZ851993:TD851993 JD851993:JH851993 H851993:L851993 WVP786457:WVT786457 WLT786457:WLX786457 WBX786457:WCB786457 VSB786457:VSF786457 VIF786457:VIJ786457 UYJ786457:UYN786457 UON786457:UOR786457 UER786457:UEV786457 TUV786457:TUZ786457 TKZ786457:TLD786457 TBD786457:TBH786457 SRH786457:SRL786457 SHL786457:SHP786457 RXP786457:RXT786457 RNT786457:RNX786457 RDX786457:REB786457 QUB786457:QUF786457 QKF786457:QKJ786457 QAJ786457:QAN786457 PQN786457:PQR786457 PGR786457:PGV786457 OWV786457:OWZ786457 OMZ786457:OND786457 ODD786457:ODH786457 NTH786457:NTL786457 NJL786457:NJP786457 MZP786457:MZT786457 MPT786457:MPX786457 MFX786457:MGB786457 LWB786457:LWF786457 LMF786457:LMJ786457 LCJ786457:LCN786457 KSN786457:KSR786457 KIR786457:KIV786457 JYV786457:JYZ786457 JOZ786457:JPD786457 JFD786457:JFH786457 IVH786457:IVL786457 ILL786457:ILP786457 IBP786457:IBT786457 HRT786457:HRX786457 HHX786457:HIB786457 GYB786457:GYF786457 GOF786457:GOJ786457 GEJ786457:GEN786457 FUN786457:FUR786457 FKR786457:FKV786457 FAV786457:FAZ786457 EQZ786457:ERD786457 EHD786457:EHH786457 DXH786457:DXL786457 DNL786457:DNP786457 DDP786457:DDT786457 CTT786457:CTX786457 CJX786457:CKB786457 CAB786457:CAF786457 BQF786457:BQJ786457 BGJ786457:BGN786457 AWN786457:AWR786457 AMR786457:AMV786457 ACV786457:ACZ786457 SZ786457:TD786457 JD786457:JH786457 H786457:L786457 WVP720921:WVT720921 WLT720921:WLX720921 WBX720921:WCB720921 VSB720921:VSF720921 VIF720921:VIJ720921 UYJ720921:UYN720921 UON720921:UOR720921 UER720921:UEV720921 TUV720921:TUZ720921 TKZ720921:TLD720921 TBD720921:TBH720921 SRH720921:SRL720921 SHL720921:SHP720921 RXP720921:RXT720921 RNT720921:RNX720921 RDX720921:REB720921 QUB720921:QUF720921 QKF720921:QKJ720921 QAJ720921:QAN720921 PQN720921:PQR720921 PGR720921:PGV720921 OWV720921:OWZ720921 OMZ720921:OND720921 ODD720921:ODH720921 NTH720921:NTL720921 NJL720921:NJP720921 MZP720921:MZT720921 MPT720921:MPX720921 MFX720921:MGB720921 LWB720921:LWF720921 LMF720921:LMJ720921 LCJ720921:LCN720921 KSN720921:KSR720921 KIR720921:KIV720921 JYV720921:JYZ720921 JOZ720921:JPD720921 JFD720921:JFH720921 IVH720921:IVL720921 ILL720921:ILP720921 IBP720921:IBT720921 HRT720921:HRX720921 HHX720921:HIB720921 GYB720921:GYF720921 GOF720921:GOJ720921 GEJ720921:GEN720921 FUN720921:FUR720921 FKR720921:FKV720921 FAV720921:FAZ720921 EQZ720921:ERD720921 EHD720921:EHH720921 DXH720921:DXL720921 DNL720921:DNP720921 DDP720921:DDT720921 CTT720921:CTX720921 CJX720921:CKB720921 CAB720921:CAF720921 BQF720921:BQJ720921 BGJ720921:BGN720921 AWN720921:AWR720921 AMR720921:AMV720921 ACV720921:ACZ720921 SZ720921:TD720921 JD720921:JH720921 H720921:L720921 WVP655385:WVT655385 WLT655385:WLX655385 WBX655385:WCB655385 VSB655385:VSF655385 VIF655385:VIJ655385 UYJ655385:UYN655385 UON655385:UOR655385 UER655385:UEV655385 TUV655385:TUZ655385 TKZ655385:TLD655385 TBD655385:TBH655385 SRH655385:SRL655385 SHL655385:SHP655385 RXP655385:RXT655385 RNT655385:RNX655385 RDX655385:REB655385 QUB655385:QUF655385 QKF655385:QKJ655385 QAJ655385:QAN655385 PQN655385:PQR655385 PGR655385:PGV655385 OWV655385:OWZ655385 OMZ655385:OND655385 ODD655385:ODH655385 NTH655385:NTL655385 NJL655385:NJP655385 MZP655385:MZT655385 MPT655385:MPX655385 MFX655385:MGB655385 LWB655385:LWF655385 LMF655385:LMJ655385 LCJ655385:LCN655385 KSN655385:KSR655385 KIR655385:KIV655385 JYV655385:JYZ655385 JOZ655385:JPD655385 JFD655385:JFH655385 IVH655385:IVL655385 ILL655385:ILP655385 IBP655385:IBT655385 HRT655385:HRX655385 HHX655385:HIB655385 GYB655385:GYF655385 GOF655385:GOJ655385 GEJ655385:GEN655385 FUN655385:FUR655385 FKR655385:FKV655385 FAV655385:FAZ655385 EQZ655385:ERD655385 EHD655385:EHH655385 DXH655385:DXL655385 DNL655385:DNP655385 DDP655385:DDT655385 CTT655385:CTX655385 CJX655385:CKB655385 CAB655385:CAF655385 BQF655385:BQJ655385 BGJ655385:BGN655385 AWN655385:AWR655385 AMR655385:AMV655385 ACV655385:ACZ655385 SZ655385:TD655385 JD655385:JH655385 H655385:L655385 WVP589849:WVT589849 WLT589849:WLX589849 WBX589849:WCB589849 VSB589849:VSF589849 VIF589849:VIJ589849 UYJ589849:UYN589849 UON589849:UOR589849 UER589849:UEV589849 TUV589849:TUZ589849 TKZ589849:TLD589849 TBD589849:TBH589849 SRH589849:SRL589849 SHL589849:SHP589849 RXP589849:RXT589849 RNT589849:RNX589849 RDX589849:REB589849 QUB589849:QUF589849 QKF589849:QKJ589849 QAJ589849:QAN589849 PQN589849:PQR589849 PGR589849:PGV589849 OWV589849:OWZ589849 OMZ589849:OND589849 ODD589849:ODH589849 NTH589849:NTL589849 NJL589849:NJP589849 MZP589849:MZT589849 MPT589849:MPX589849 MFX589849:MGB589849 LWB589849:LWF589849 LMF589849:LMJ589849 LCJ589849:LCN589849 KSN589849:KSR589849 KIR589849:KIV589849 JYV589849:JYZ589849 JOZ589849:JPD589849 JFD589849:JFH589849 IVH589849:IVL589849 ILL589849:ILP589849 IBP589849:IBT589849 HRT589849:HRX589849 HHX589849:HIB589849 GYB589849:GYF589849 GOF589849:GOJ589849 GEJ589849:GEN589849 FUN589849:FUR589849 FKR589849:FKV589849 FAV589849:FAZ589849 EQZ589849:ERD589849 EHD589849:EHH589849 DXH589849:DXL589849 DNL589849:DNP589849 DDP589849:DDT589849 CTT589849:CTX589849 CJX589849:CKB589849 CAB589849:CAF589849 BQF589849:BQJ589849 BGJ589849:BGN589849 AWN589849:AWR589849 AMR589849:AMV589849 ACV589849:ACZ589849 SZ589849:TD589849 JD589849:JH589849 H589849:L589849 WVP524313:WVT524313 WLT524313:WLX524313 WBX524313:WCB524313 VSB524313:VSF524313 VIF524313:VIJ524313 UYJ524313:UYN524313 UON524313:UOR524313 UER524313:UEV524313 TUV524313:TUZ524313 TKZ524313:TLD524313 TBD524313:TBH524313 SRH524313:SRL524313 SHL524313:SHP524313 RXP524313:RXT524313 RNT524313:RNX524313 RDX524313:REB524313 QUB524313:QUF524313 QKF524313:QKJ524313 QAJ524313:QAN524313 PQN524313:PQR524313 PGR524313:PGV524313 OWV524313:OWZ524313 OMZ524313:OND524313 ODD524313:ODH524313 NTH524313:NTL524313 NJL524313:NJP524313 MZP524313:MZT524313 MPT524313:MPX524313 MFX524313:MGB524313 LWB524313:LWF524313 LMF524313:LMJ524313 LCJ524313:LCN524313 KSN524313:KSR524313 KIR524313:KIV524313 JYV524313:JYZ524313 JOZ524313:JPD524313 JFD524313:JFH524313 IVH524313:IVL524313 ILL524313:ILP524313 IBP524313:IBT524313 HRT524313:HRX524313 HHX524313:HIB524313 GYB524313:GYF524313 GOF524313:GOJ524313 GEJ524313:GEN524313 FUN524313:FUR524313 FKR524313:FKV524313 FAV524313:FAZ524313 EQZ524313:ERD524313 EHD524313:EHH524313 DXH524313:DXL524313 DNL524313:DNP524313 DDP524313:DDT524313 CTT524313:CTX524313 CJX524313:CKB524313 CAB524313:CAF524313 BQF524313:BQJ524313 BGJ524313:BGN524313 AWN524313:AWR524313 AMR524313:AMV524313 ACV524313:ACZ524313 SZ524313:TD524313 JD524313:JH524313 H524313:L524313 WVP458777:WVT458777 WLT458777:WLX458777 WBX458777:WCB458777 VSB458777:VSF458777 VIF458777:VIJ458777 UYJ458777:UYN458777 UON458777:UOR458777 UER458777:UEV458777 TUV458777:TUZ458777 TKZ458777:TLD458777 TBD458777:TBH458777 SRH458777:SRL458777 SHL458777:SHP458777 RXP458777:RXT458777 RNT458777:RNX458777 RDX458777:REB458777 QUB458777:QUF458777 QKF458777:QKJ458777 QAJ458777:QAN458777 PQN458777:PQR458777 PGR458777:PGV458777 OWV458777:OWZ458777 OMZ458777:OND458777 ODD458777:ODH458777 NTH458777:NTL458777 NJL458777:NJP458777 MZP458777:MZT458777 MPT458777:MPX458777 MFX458777:MGB458777 LWB458777:LWF458777 LMF458777:LMJ458777 LCJ458777:LCN458777 KSN458777:KSR458777 KIR458777:KIV458777 JYV458777:JYZ458777 JOZ458777:JPD458777 JFD458777:JFH458777 IVH458777:IVL458777 ILL458777:ILP458777 IBP458777:IBT458777 HRT458777:HRX458777 HHX458777:HIB458777 GYB458777:GYF458777 GOF458777:GOJ458777 GEJ458777:GEN458777 FUN458777:FUR458777 FKR458777:FKV458777 FAV458777:FAZ458777 EQZ458777:ERD458777 EHD458777:EHH458777 DXH458777:DXL458777 DNL458777:DNP458777 DDP458777:DDT458777 CTT458777:CTX458777 CJX458777:CKB458777 CAB458777:CAF458777 BQF458777:BQJ458777 BGJ458777:BGN458777 AWN458777:AWR458777 AMR458777:AMV458777 ACV458777:ACZ458777 SZ458777:TD458777 JD458777:JH458777 H458777:L458777 WVP393241:WVT393241 WLT393241:WLX393241 WBX393241:WCB393241 VSB393241:VSF393241 VIF393241:VIJ393241 UYJ393241:UYN393241 UON393241:UOR393241 UER393241:UEV393241 TUV393241:TUZ393241 TKZ393241:TLD393241 TBD393241:TBH393241 SRH393241:SRL393241 SHL393241:SHP393241 RXP393241:RXT393241 RNT393241:RNX393241 RDX393241:REB393241 QUB393241:QUF393241 QKF393241:QKJ393241 QAJ393241:QAN393241 PQN393241:PQR393241 PGR393241:PGV393241 OWV393241:OWZ393241 OMZ393241:OND393241 ODD393241:ODH393241 NTH393241:NTL393241 NJL393241:NJP393241 MZP393241:MZT393241 MPT393241:MPX393241 MFX393241:MGB393241 LWB393241:LWF393241 LMF393241:LMJ393241 LCJ393241:LCN393241 KSN393241:KSR393241 KIR393241:KIV393241 JYV393241:JYZ393241 JOZ393241:JPD393241 JFD393241:JFH393241 IVH393241:IVL393241 ILL393241:ILP393241 IBP393241:IBT393241 HRT393241:HRX393241 HHX393241:HIB393241 GYB393241:GYF393241 GOF393241:GOJ393241 GEJ393241:GEN393241 FUN393241:FUR393241 FKR393241:FKV393241 FAV393241:FAZ393241 EQZ393241:ERD393241 EHD393241:EHH393241 DXH393241:DXL393241 DNL393241:DNP393241 DDP393241:DDT393241 CTT393241:CTX393241 CJX393241:CKB393241 CAB393241:CAF393241 BQF393241:BQJ393241 BGJ393241:BGN393241 AWN393241:AWR393241 AMR393241:AMV393241 ACV393241:ACZ393241 SZ393241:TD393241 JD393241:JH393241 H393241:L393241 WVP327705:WVT327705 WLT327705:WLX327705 WBX327705:WCB327705 VSB327705:VSF327705 VIF327705:VIJ327705 UYJ327705:UYN327705 UON327705:UOR327705 UER327705:UEV327705 TUV327705:TUZ327705 TKZ327705:TLD327705 TBD327705:TBH327705 SRH327705:SRL327705 SHL327705:SHP327705 RXP327705:RXT327705 RNT327705:RNX327705 RDX327705:REB327705 QUB327705:QUF327705 QKF327705:QKJ327705 QAJ327705:QAN327705 PQN327705:PQR327705 PGR327705:PGV327705 OWV327705:OWZ327705 OMZ327705:OND327705 ODD327705:ODH327705 NTH327705:NTL327705 NJL327705:NJP327705 MZP327705:MZT327705 MPT327705:MPX327705 MFX327705:MGB327705 LWB327705:LWF327705 LMF327705:LMJ327705 LCJ327705:LCN327705 KSN327705:KSR327705 KIR327705:KIV327705 JYV327705:JYZ327705 JOZ327705:JPD327705 JFD327705:JFH327705 IVH327705:IVL327705 ILL327705:ILP327705 IBP327705:IBT327705 HRT327705:HRX327705 HHX327705:HIB327705 GYB327705:GYF327705 GOF327705:GOJ327705 GEJ327705:GEN327705 FUN327705:FUR327705 FKR327705:FKV327705 FAV327705:FAZ327705 EQZ327705:ERD327705 EHD327705:EHH327705 DXH327705:DXL327705 DNL327705:DNP327705 DDP327705:DDT327705 CTT327705:CTX327705 CJX327705:CKB327705 CAB327705:CAF327705 BQF327705:BQJ327705 BGJ327705:BGN327705 AWN327705:AWR327705 AMR327705:AMV327705 ACV327705:ACZ327705 SZ327705:TD327705 JD327705:JH327705 H327705:L327705 WVP262169:WVT262169 WLT262169:WLX262169 WBX262169:WCB262169 VSB262169:VSF262169 VIF262169:VIJ262169 UYJ262169:UYN262169 UON262169:UOR262169 UER262169:UEV262169 TUV262169:TUZ262169 TKZ262169:TLD262169 TBD262169:TBH262169 SRH262169:SRL262169 SHL262169:SHP262169 RXP262169:RXT262169 RNT262169:RNX262169 RDX262169:REB262169 QUB262169:QUF262169 QKF262169:QKJ262169 QAJ262169:QAN262169 PQN262169:PQR262169 PGR262169:PGV262169 OWV262169:OWZ262169 OMZ262169:OND262169 ODD262169:ODH262169 NTH262169:NTL262169 NJL262169:NJP262169 MZP262169:MZT262169 MPT262169:MPX262169 MFX262169:MGB262169 LWB262169:LWF262169 LMF262169:LMJ262169 LCJ262169:LCN262169 KSN262169:KSR262169 KIR262169:KIV262169 JYV262169:JYZ262169 JOZ262169:JPD262169 JFD262169:JFH262169 IVH262169:IVL262169 ILL262169:ILP262169 IBP262169:IBT262169 HRT262169:HRX262169 HHX262169:HIB262169 GYB262169:GYF262169 GOF262169:GOJ262169 GEJ262169:GEN262169 FUN262169:FUR262169 FKR262169:FKV262169 FAV262169:FAZ262169 EQZ262169:ERD262169 EHD262169:EHH262169 DXH262169:DXL262169 DNL262169:DNP262169 DDP262169:DDT262169 CTT262169:CTX262169 CJX262169:CKB262169 CAB262169:CAF262169 BQF262169:BQJ262169 BGJ262169:BGN262169 AWN262169:AWR262169 AMR262169:AMV262169 ACV262169:ACZ262169 SZ262169:TD262169 JD262169:JH262169 H262169:L262169 WVP196633:WVT196633 WLT196633:WLX196633 WBX196633:WCB196633 VSB196633:VSF196633 VIF196633:VIJ196633 UYJ196633:UYN196633 UON196633:UOR196633 UER196633:UEV196633 TUV196633:TUZ196633 TKZ196633:TLD196633 TBD196633:TBH196633 SRH196633:SRL196633 SHL196633:SHP196633 RXP196633:RXT196633 RNT196633:RNX196633 RDX196633:REB196633 QUB196633:QUF196633 QKF196633:QKJ196633 QAJ196633:QAN196633 PQN196633:PQR196633 PGR196633:PGV196633 OWV196633:OWZ196633 OMZ196633:OND196633 ODD196633:ODH196633 NTH196633:NTL196633 NJL196633:NJP196633 MZP196633:MZT196633 MPT196633:MPX196633 MFX196633:MGB196633 LWB196633:LWF196633 LMF196633:LMJ196633 LCJ196633:LCN196633 KSN196633:KSR196633 KIR196633:KIV196633 JYV196633:JYZ196633 JOZ196633:JPD196633 JFD196633:JFH196633 IVH196633:IVL196633 ILL196633:ILP196633 IBP196633:IBT196633 HRT196633:HRX196633 HHX196633:HIB196633 GYB196633:GYF196633 GOF196633:GOJ196633 GEJ196633:GEN196633 FUN196633:FUR196633 FKR196633:FKV196633 FAV196633:FAZ196633 EQZ196633:ERD196633 EHD196633:EHH196633 DXH196633:DXL196633 DNL196633:DNP196633 DDP196633:DDT196633 CTT196633:CTX196633 CJX196633:CKB196633 CAB196633:CAF196633 BQF196633:BQJ196633 BGJ196633:BGN196633 AWN196633:AWR196633 AMR196633:AMV196633 ACV196633:ACZ196633 SZ196633:TD196633 JD196633:JH196633 H196633:L196633 WVP131097:WVT131097 WLT131097:WLX131097 WBX131097:WCB131097 VSB131097:VSF131097 VIF131097:VIJ131097 UYJ131097:UYN131097 UON131097:UOR131097 UER131097:UEV131097 TUV131097:TUZ131097 TKZ131097:TLD131097 TBD131097:TBH131097 SRH131097:SRL131097 SHL131097:SHP131097 RXP131097:RXT131097 RNT131097:RNX131097 RDX131097:REB131097 QUB131097:QUF131097 QKF131097:QKJ131097 QAJ131097:QAN131097 PQN131097:PQR131097 PGR131097:PGV131097 OWV131097:OWZ131097 OMZ131097:OND131097 ODD131097:ODH131097 NTH131097:NTL131097 NJL131097:NJP131097 MZP131097:MZT131097 MPT131097:MPX131097 MFX131097:MGB131097 LWB131097:LWF131097 LMF131097:LMJ131097 LCJ131097:LCN131097 KSN131097:KSR131097 KIR131097:KIV131097 JYV131097:JYZ131097 JOZ131097:JPD131097 JFD131097:JFH131097 IVH131097:IVL131097 ILL131097:ILP131097 IBP131097:IBT131097 HRT131097:HRX131097 HHX131097:HIB131097 GYB131097:GYF131097 GOF131097:GOJ131097 GEJ131097:GEN131097 FUN131097:FUR131097 FKR131097:FKV131097 FAV131097:FAZ131097 EQZ131097:ERD131097 EHD131097:EHH131097 DXH131097:DXL131097 DNL131097:DNP131097 DDP131097:DDT131097 CTT131097:CTX131097 CJX131097:CKB131097 CAB131097:CAF131097 BQF131097:BQJ131097 BGJ131097:BGN131097 AWN131097:AWR131097 AMR131097:AMV131097 ACV131097:ACZ131097 SZ131097:TD131097 JD131097:JH131097 H131097:L131097 WVP65561:WVT65561 WLT65561:WLX65561 WBX65561:WCB65561 VSB65561:VSF65561 VIF65561:VIJ65561 UYJ65561:UYN65561 UON65561:UOR65561 UER65561:UEV65561 TUV65561:TUZ65561 TKZ65561:TLD65561 TBD65561:TBH65561 SRH65561:SRL65561 SHL65561:SHP65561 RXP65561:RXT65561 RNT65561:RNX65561 RDX65561:REB65561 QUB65561:QUF65561 QKF65561:QKJ65561 QAJ65561:QAN65561 PQN65561:PQR65561 PGR65561:PGV65561 OWV65561:OWZ65561 OMZ65561:OND65561 ODD65561:ODH65561 NTH65561:NTL65561 NJL65561:NJP65561 MZP65561:MZT65561 MPT65561:MPX65561 MFX65561:MGB65561 LWB65561:LWF65561 LMF65561:LMJ65561 LCJ65561:LCN65561 KSN65561:KSR65561 KIR65561:KIV65561 JYV65561:JYZ65561 JOZ65561:JPD65561 JFD65561:JFH65561 IVH65561:IVL65561 ILL65561:ILP65561 IBP65561:IBT65561 HRT65561:HRX65561 HHX65561:HIB65561 GYB65561:GYF65561 GOF65561:GOJ65561 GEJ65561:GEN65561 FUN65561:FUR65561 FKR65561:FKV65561 FAV65561:FAZ65561 EQZ65561:ERD65561 EHD65561:EHH65561 DXH65561:DXL65561 DNL65561:DNP65561 DDP65561:DDT65561 CTT65561:CTX65561 CJX65561:CKB65561 CAB65561:CAF65561 BQF65561:BQJ65561 BGJ65561:BGN65561 AWN65561:AWR65561 AMR65561:AMV65561 ACV65561:ACZ65561 SZ65561:TD65561 JD65561:JH65561 H65561:L65561 WVP25:WVT25 WLT25:WLX25 WBX25:WCB25 VSB25:VSF25 VIF25:VIJ25 UYJ25:UYN25 UON25:UOR25 UER25:UEV25 TUV25:TUZ25 TKZ25:TLD25 TBD25:TBH25 SRH25:SRL25 SHL25:SHP25 RXP25:RXT25 RNT25:RNX25 RDX25:REB25 QUB25:QUF25 QKF25:QKJ25 QAJ25:QAN25 PQN25:PQR25 PGR25:PGV25 OWV25:OWZ25 OMZ25:OND25 ODD25:ODH25 NTH25:NTL25 NJL25:NJP25 MZP25:MZT25 MPT25:MPX25 MFX25:MGB25 LWB25:LWF25 LMF25:LMJ25 LCJ25:LCN25 KSN25:KSR25 KIR25:KIV25 JYV25:JYZ25 JOZ25:JPD25 JFD25:JFH25 IVH25:IVL25 ILL25:ILP25 IBP25:IBT25 HRT25:HRX25 HHX25:HIB25 GYB25:GYF25 GOF25:GOJ25 GEJ25:GEN25 FUN25:FUR25 FKR25:FKV25 FAV25:FAZ25 EQZ25:ERD25 EHD25:EHH25 DXH25:DXL25 DNL25:DNP25 DDP25:DDT25 CTT25:CTX25 CJX25:CKB25 CAB25:CAF25 BQF25:BQJ25 BGJ25:BGN25 AWN25:AWR25 AMR25:AMV25 ACV25:ACZ25 SZ25:TD25 JD25:JH25">
      <formula1>$AB$9:$AB$16</formula1>
    </dataValidation>
    <dataValidation type="list" allowBlank="1" showInputMessage="1" showErrorMessage="1" errorTitle="Procurement Procedure" error="Enter selection from drop-down list" sqref="M7:V7 WVU983047:WWD983047 WLY983047:WMH983047 WCC983047:WCL983047 VSG983047:VSP983047 VIK983047:VIT983047 UYO983047:UYX983047 UOS983047:UPB983047 UEW983047:UFF983047 TVA983047:TVJ983047 TLE983047:TLN983047 TBI983047:TBR983047 SRM983047:SRV983047 SHQ983047:SHZ983047 RXU983047:RYD983047 RNY983047:ROH983047 REC983047:REL983047 QUG983047:QUP983047 QKK983047:QKT983047 QAO983047:QAX983047 PQS983047:PRB983047 PGW983047:PHF983047 OXA983047:OXJ983047 ONE983047:ONN983047 ODI983047:ODR983047 NTM983047:NTV983047 NJQ983047:NJZ983047 MZU983047:NAD983047 MPY983047:MQH983047 MGC983047:MGL983047 LWG983047:LWP983047 LMK983047:LMT983047 LCO983047:LCX983047 KSS983047:KTB983047 KIW983047:KJF983047 JZA983047:JZJ983047 JPE983047:JPN983047 JFI983047:JFR983047 IVM983047:IVV983047 ILQ983047:ILZ983047 IBU983047:ICD983047 HRY983047:HSH983047 HIC983047:HIL983047 GYG983047:GYP983047 GOK983047:GOT983047 GEO983047:GEX983047 FUS983047:FVB983047 FKW983047:FLF983047 FBA983047:FBJ983047 ERE983047:ERN983047 EHI983047:EHR983047 DXM983047:DXV983047 DNQ983047:DNZ983047 DDU983047:DED983047 CTY983047:CUH983047 CKC983047:CKL983047 CAG983047:CAP983047 BQK983047:BQT983047 BGO983047:BGX983047 AWS983047:AXB983047 AMW983047:ANF983047 ADA983047:ADJ983047 TE983047:TN983047 JI983047:JR983047 M983047:V983047 WVU917511:WWD917511 WLY917511:WMH917511 WCC917511:WCL917511 VSG917511:VSP917511 VIK917511:VIT917511 UYO917511:UYX917511 UOS917511:UPB917511 UEW917511:UFF917511 TVA917511:TVJ917511 TLE917511:TLN917511 TBI917511:TBR917511 SRM917511:SRV917511 SHQ917511:SHZ917511 RXU917511:RYD917511 RNY917511:ROH917511 REC917511:REL917511 QUG917511:QUP917511 QKK917511:QKT917511 QAO917511:QAX917511 PQS917511:PRB917511 PGW917511:PHF917511 OXA917511:OXJ917511 ONE917511:ONN917511 ODI917511:ODR917511 NTM917511:NTV917511 NJQ917511:NJZ917511 MZU917511:NAD917511 MPY917511:MQH917511 MGC917511:MGL917511 LWG917511:LWP917511 LMK917511:LMT917511 LCO917511:LCX917511 KSS917511:KTB917511 KIW917511:KJF917511 JZA917511:JZJ917511 JPE917511:JPN917511 JFI917511:JFR917511 IVM917511:IVV917511 ILQ917511:ILZ917511 IBU917511:ICD917511 HRY917511:HSH917511 HIC917511:HIL917511 GYG917511:GYP917511 GOK917511:GOT917511 GEO917511:GEX917511 FUS917511:FVB917511 FKW917511:FLF917511 FBA917511:FBJ917511 ERE917511:ERN917511 EHI917511:EHR917511 DXM917511:DXV917511 DNQ917511:DNZ917511 DDU917511:DED917511 CTY917511:CUH917511 CKC917511:CKL917511 CAG917511:CAP917511 BQK917511:BQT917511 BGO917511:BGX917511 AWS917511:AXB917511 AMW917511:ANF917511 ADA917511:ADJ917511 TE917511:TN917511 JI917511:JR917511 M917511:V917511 WVU851975:WWD851975 WLY851975:WMH851975 WCC851975:WCL851975 VSG851975:VSP851975 VIK851975:VIT851975 UYO851975:UYX851975 UOS851975:UPB851975 UEW851975:UFF851975 TVA851975:TVJ851975 TLE851975:TLN851975 TBI851975:TBR851975 SRM851975:SRV851975 SHQ851975:SHZ851975 RXU851975:RYD851975 RNY851975:ROH851975 REC851975:REL851975 QUG851975:QUP851975 QKK851975:QKT851975 QAO851975:QAX851975 PQS851975:PRB851975 PGW851975:PHF851975 OXA851975:OXJ851975 ONE851975:ONN851975 ODI851975:ODR851975 NTM851975:NTV851975 NJQ851975:NJZ851975 MZU851975:NAD851975 MPY851975:MQH851975 MGC851975:MGL851975 LWG851975:LWP851975 LMK851975:LMT851975 LCO851975:LCX851975 KSS851975:KTB851975 KIW851975:KJF851975 JZA851975:JZJ851975 JPE851975:JPN851975 JFI851975:JFR851975 IVM851975:IVV851975 ILQ851975:ILZ851975 IBU851975:ICD851975 HRY851975:HSH851975 HIC851975:HIL851975 GYG851975:GYP851975 GOK851975:GOT851975 GEO851975:GEX851975 FUS851975:FVB851975 FKW851975:FLF851975 FBA851975:FBJ851975 ERE851975:ERN851975 EHI851975:EHR851975 DXM851975:DXV851975 DNQ851975:DNZ851975 DDU851975:DED851975 CTY851975:CUH851975 CKC851975:CKL851975 CAG851975:CAP851975 BQK851975:BQT851975 BGO851975:BGX851975 AWS851975:AXB851975 AMW851975:ANF851975 ADA851975:ADJ851975 TE851975:TN851975 JI851975:JR851975 M851975:V851975 WVU786439:WWD786439 WLY786439:WMH786439 WCC786439:WCL786439 VSG786439:VSP786439 VIK786439:VIT786439 UYO786439:UYX786439 UOS786439:UPB786439 UEW786439:UFF786439 TVA786439:TVJ786439 TLE786439:TLN786439 TBI786439:TBR786439 SRM786439:SRV786439 SHQ786439:SHZ786439 RXU786439:RYD786439 RNY786439:ROH786439 REC786439:REL786439 QUG786439:QUP786439 QKK786439:QKT786439 QAO786439:QAX786439 PQS786439:PRB786439 PGW786439:PHF786439 OXA786439:OXJ786439 ONE786439:ONN786439 ODI786439:ODR786439 NTM786439:NTV786439 NJQ786439:NJZ786439 MZU786439:NAD786439 MPY786439:MQH786439 MGC786439:MGL786439 LWG786439:LWP786439 LMK786439:LMT786439 LCO786439:LCX786439 KSS786439:KTB786439 KIW786439:KJF786439 JZA786439:JZJ786439 JPE786439:JPN786439 JFI786439:JFR786439 IVM786439:IVV786439 ILQ786439:ILZ786439 IBU786439:ICD786439 HRY786439:HSH786439 HIC786439:HIL786439 GYG786439:GYP786439 GOK786439:GOT786439 GEO786439:GEX786439 FUS786439:FVB786439 FKW786439:FLF786439 FBA786439:FBJ786439 ERE786439:ERN786439 EHI786439:EHR786439 DXM786439:DXV786439 DNQ786439:DNZ786439 DDU786439:DED786439 CTY786439:CUH786439 CKC786439:CKL786439 CAG786439:CAP786439 BQK786439:BQT786439 BGO786439:BGX786439 AWS786439:AXB786439 AMW786439:ANF786439 ADA786439:ADJ786439 TE786439:TN786439 JI786439:JR786439 M786439:V786439 WVU720903:WWD720903 WLY720903:WMH720903 WCC720903:WCL720903 VSG720903:VSP720903 VIK720903:VIT720903 UYO720903:UYX720903 UOS720903:UPB720903 UEW720903:UFF720903 TVA720903:TVJ720903 TLE720903:TLN720903 TBI720903:TBR720903 SRM720903:SRV720903 SHQ720903:SHZ720903 RXU720903:RYD720903 RNY720903:ROH720903 REC720903:REL720903 QUG720903:QUP720903 QKK720903:QKT720903 QAO720903:QAX720903 PQS720903:PRB720903 PGW720903:PHF720903 OXA720903:OXJ720903 ONE720903:ONN720903 ODI720903:ODR720903 NTM720903:NTV720903 NJQ720903:NJZ720903 MZU720903:NAD720903 MPY720903:MQH720903 MGC720903:MGL720903 LWG720903:LWP720903 LMK720903:LMT720903 LCO720903:LCX720903 KSS720903:KTB720903 KIW720903:KJF720903 JZA720903:JZJ720903 JPE720903:JPN720903 JFI720903:JFR720903 IVM720903:IVV720903 ILQ720903:ILZ720903 IBU720903:ICD720903 HRY720903:HSH720903 HIC720903:HIL720903 GYG720903:GYP720903 GOK720903:GOT720903 GEO720903:GEX720903 FUS720903:FVB720903 FKW720903:FLF720903 FBA720903:FBJ720903 ERE720903:ERN720903 EHI720903:EHR720903 DXM720903:DXV720903 DNQ720903:DNZ720903 DDU720903:DED720903 CTY720903:CUH720903 CKC720903:CKL720903 CAG720903:CAP720903 BQK720903:BQT720903 BGO720903:BGX720903 AWS720903:AXB720903 AMW720903:ANF720903 ADA720903:ADJ720903 TE720903:TN720903 JI720903:JR720903 M720903:V720903 WVU655367:WWD655367 WLY655367:WMH655367 WCC655367:WCL655367 VSG655367:VSP655367 VIK655367:VIT655367 UYO655367:UYX655367 UOS655367:UPB655367 UEW655367:UFF655367 TVA655367:TVJ655367 TLE655367:TLN655367 TBI655367:TBR655367 SRM655367:SRV655367 SHQ655367:SHZ655367 RXU655367:RYD655367 RNY655367:ROH655367 REC655367:REL655367 QUG655367:QUP655367 QKK655367:QKT655367 QAO655367:QAX655367 PQS655367:PRB655367 PGW655367:PHF655367 OXA655367:OXJ655367 ONE655367:ONN655367 ODI655367:ODR655367 NTM655367:NTV655367 NJQ655367:NJZ655367 MZU655367:NAD655367 MPY655367:MQH655367 MGC655367:MGL655367 LWG655367:LWP655367 LMK655367:LMT655367 LCO655367:LCX655367 KSS655367:KTB655367 KIW655367:KJF655367 JZA655367:JZJ655367 JPE655367:JPN655367 JFI655367:JFR655367 IVM655367:IVV655367 ILQ655367:ILZ655367 IBU655367:ICD655367 HRY655367:HSH655367 HIC655367:HIL655367 GYG655367:GYP655367 GOK655367:GOT655367 GEO655367:GEX655367 FUS655367:FVB655367 FKW655367:FLF655367 FBA655367:FBJ655367 ERE655367:ERN655367 EHI655367:EHR655367 DXM655367:DXV655367 DNQ655367:DNZ655367 DDU655367:DED655367 CTY655367:CUH655367 CKC655367:CKL655367 CAG655367:CAP655367 BQK655367:BQT655367 BGO655367:BGX655367 AWS655367:AXB655367 AMW655367:ANF655367 ADA655367:ADJ655367 TE655367:TN655367 JI655367:JR655367 M655367:V655367 WVU589831:WWD589831 WLY589831:WMH589831 WCC589831:WCL589831 VSG589831:VSP589831 VIK589831:VIT589831 UYO589831:UYX589831 UOS589831:UPB589831 UEW589831:UFF589831 TVA589831:TVJ589831 TLE589831:TLN589831 TBI589831:TBR589831 SRM589831:SRV589831 SHQ589831:SHZ589831 RXU589831:RYD589831 RNY589831:ROH589831 REC589831:REL589831 QUG589831:QUP589831 QKK589831:QKT589831 QAO589831:QAX589831 PQS589831:PRB589831 PGW589831:PHF589831 OXA589831:OXJ589831 ONE589831:ONN589831 ODI589831:ODR589831 NTM589831:NTV589831 NJQ589831:NJZ589831 MZU589831:NAD589831 MPY589831:MQH589831 MGC589831:MGL589831 LWG589831:LWP589831 LMK589831:LMT589831 LCO589831:LCX589831 KSS589831:KTB589831 KIW589831:KJF589831 JZA589831:JZJ589831 JPE589831:JPN589831 JFI589831:JFR589831 IVM589831:IVV589831 ILQ589831:ILZ589831 IBU589831:ICD589831 HRY589831:HSH589831 HIC589831:HIL589831 GYG589831:GYP589831 GOK589831:GOT589831 GEO589831:GEX589831 FUS589831:FVB589831 FKW589831:FLF589831 FBA589831:FBJ589831 ERE589831:ERN589831 EHI589831:EHR589831 DXM589831:DXV589831 DNQ589831:DNZ589831 DDU589831:DED589831 CTY589831:CUH589831 CKC589831:CKL589831 CAG589831:CAP589831 BQK589831:BQT589831 BGO589831:BGX589831 AWS589831:AXB589831 AMW589831:ANF589831 ADA589831:ADJ589831 TE589831:TN589831 JI589831:JR589831 M589831:V589831 WVU524295:WWD524295 WLY524295:WMH524295 WCC524295:WCL524295 VSG524295:VSP524295 VIK524295:VIT524295 UYO524295:UYX524295 UOS524295:UPB524295 UEW524295:UFF524295 TVA524295:TVJ524295 TLE524295:TLN524295 TBI524295:TBR524295 SRM524295:SRV524295 SHQ524295:SHZ524295 RXU524295:RYD524295 RNY524295:ROH524295 REC524295:REL524295 QUG524295:QUP524295 QKK524295:QKT524295 QAO524295:QAX524295 PQS524295:PRB524295 PGW524295:PHF524295 OXA524295:OXJ524295 ONE524295:ONN524295 ODI524295:ODR524295 NTM524295:NTV524295 NJQ524295:NJZ524295 MZU524295:NAD524295 MPY524295:MQH524295 MGC524295:MGL524295 LWG524295:LWP524295 LMK524295:LMT524295 LCO524295:LCX524295 KSS524295:KTB524295 KIW524295:KJF524295 JZA524295:JZJ524295 JPE524295:JPN524295 JFI524295:JFR524295 IVM524295:IVV524295 ILQ524295:ILZ524295 IBU524295:ICD524295 HRY524295:HSH524295 HIC524295:HIL524295 GYG524295:GYP524295 GOK524295:GOT524295 GEO524295:GEX524295 FUS524295:FVB524295 FKW524295:FLF524295 FBA524295:FBJ524295 ERE524295:ERN524295 EHI524295:EHR524295 DXM524295:DXV524295 DNQ524295:DNZ524295 DDU524295:DED524295 CTY524295:CUH524295 CKC524295:CKL524295 CAG524295:CAP524295 BQK524295:BQT524295 BGO524295:BGX524295 AWS524295:AXB524295 AMW524295:ANF524295 ADA524295:ADJ524295 TE524295:TN524295 JI524295:JR524295 M524295:V524295 WVU458759:WWD458759 WLY458759:WMH458759 WCC458759:WCL458759 VSG458759:VSP458759 VIK458759:VIT458759 UYO458759:UYX458759 UOS458759:UPB458759 UEW458759:UFF458759 TVA458759:TVJ458759 TLE458759:TLN458759 TBI458759:TBR458759 SRM458759:SRV458759 SHQ458759:SHZ458759 RXU458759:RYD458759 RNY458759:ROH458759 REC458759:REL458759 QUG458759:QUP458759 QKK458759:QKT458759 QAO458759:QAX458759 PQS458759:PRB458759 PGW458759:PHF458759 OXA458759:OXJ458759 ONE458759:ONN458759 ODI458759:ODR458759 NTM458759:NTV458759 NJQ458759:NJZ458759 MZU458759:NAD458759 MPY458759:MQH458759 MGC458759:MGL458759 LWG458759:LWP458759 LMK458759:LMT458759 LCO458759:LCX458759 KSS458759:KTB458759 KIW458759:KJF458759 JZA458759:JZJ458759 JPE458759:JPN458759 JFI458759:JFR458759 IVM458759:IVV458759 ILQ458759:ILZ458759 IBU458759:ICD458759 HRY458759:HSH458759 HIC458759:HIL458759 GYG458759:GYP458759 GOK458759:GOT458759 GEO458759:GEX458759 FUS458759:FVB458759 FKW458759:FLF458759 FBA458759:FBJ458759 ERE458759:ERN458759 EHI458759:EHR458759 DXM458759:DXV458759 DNQ458759:DNZ458759 DDU458759:DED458759 CTY458759:CUH458759 CKC458759:CKL458759 CAG458759:CAP458759 BQK458759:BQT458759 BGO458759:BGX458759 AWS458759:AXB458759 AMW458759:ANF458759 ADA458759:ADJ458759 TE458759:TN458759 JI458759:JR458759 M458759:V458759 WVU393223:WWD393223 WLY393223:WMH393223 WCC393223:WCL393223 VSG393223:VSP393223 VIK393223:VIT393223 UYO393223:UYX393223 UOS393223:UPB393223 UEW393223:UFF393223 TVA393223:TVJ393223 TLE393223:TLN393223 TBI393223:TBR393223 SRM393223:SRV393223 SHQ393223:SHZ393223 RXU393223:RYD393223 RNY393223:ROH393223 REC393223:REL393223 QUG393223:QUP393223 QKK393223:QKT393223 QAO393223:QAX393223 PQS393223:PRB393223 PGW393223:PHF393223 OXA393223:OXJ393223 ONE393223:ONN393223 ODI393223:ODR393223 NTM393223:NTV393223 NJQ393223:NJZ393223 MZU393223:NAD393223 MPY393223:MQH393223 MGC393223:MGL393223 LWG393223:LWP393223 LMK393223:LMT393223 LCO393223:LCX393223 KSS393223:KTB393223 KIW393223:KJF393223 JZA393223:JZJ393223 JPE393223:JPN393223 JFI393223:JFR393223 IVM393223:IVV393223 ILQ393223:ILZ393223 IBU393223:ICD393223 HRY393223:HSH393223 HIC393223:HIL393223 GYG393223:GYP393223 GOK393223:GOT393223 GEO393223:GEX393223 FUS393223:FVB393223 FKW393223:FLF393223 FBA393223:FBJ393223 ERE393223:ERN393223 EHI393223:EHR393223 DXM393223:DXV393223 DNQ393223:DNZ393223 DDU393223:DED393223 CTY393223:CUH393223 CKC393223:CKL393223 CAG393223:CAP393223 BQK393223:BQT393223 BGO393223:BGX393223 AWS393223:AXB393223 AMW393223:ANF393223 ADA393223:ADJ393223 TE393223:TN393223 JI393223:JR393223 M393223:V393223 WVU327687:WWD327687 WLY327687:WMH327687 WCC327687:WCL327687 VSG327687:VSP327687 VIK327687:VIT327687 UYO327687:UYX327687 UOS327687:UPB327687 UEW327687:UFF327687 TVA327687:TVJ327687 TLE327687:TLN327687 TBI327687:TBR327687 SRM327687:SRV327687 SHQ327687:SHZ327687 RXU327687:RYD327687 RNY327687:ROH327687 REC327687:REL327687 QUG327687:QUP327687 QKK327687:QKT327687 QAO327687:QAX327687 PQS327687:PRB327687 PGW327687:PHF327687 OXA327687:OXJ327687 ONE327687:ONN327687 ODI327687:ODR327687 NTM327687:NTV327687 NJQ327687:NJZ327687 MZU327687:NAD327687 MPY327687:MQH327687 MGC327687:MGL327687 LWG327687:LWP327687 LMK327687:LMT327687 LCO327687:LCX327687 KSS327687:KTB327687 KIW327687:KJF327687 JZA327687:JZJ327687 JPE327687:JPN327687 JFI327687:JFR327687 IVM327687:IVV327687 ILQ327687:ILZ327687 IBU327687:ICD327687 HRY327687:HSH327687 HIC327687:HIL327687 GYG327687:GYP327687 GOK327687:GOT327687 GEO327687:GEX327687 FUS327687:FVB327687 FKW327687:FLF327687 FBA327687:FBJ327687 ERE327687:ERN327687 EHI327687:EHR327687 DXM327687:DXV327687 DNQ327687:DNZ327687 DDU327687:DED327687 CTY327687:CUH327687 CKC327687:CKL327687 CAG327687:CAP327687 BQK327687:BQT327687 BGO327687:BGX327687 AWS327687:AXB327687 AMW327687:ANF327687 ADA327687:ADJ327687 TE327687:TN327687 JI327687:JR327687 M327687:V327687 WVU262151:WWD262151 WLY262151:WMH262151 WCC262151:WCL262151 VSG262151:VSP262151 VIK262151:VIT262151 UYO262151:UYX262151 UOS262151:UPB262151 UEW262151:UFF262151 TVA262151:TVJ262151 TLE262151:TLN262151 TBI262151:TBR262151 SRM262151:SRV262151 SHQ262151:SHZ262151 RXU262151:RYD262151 RNY262151:ROH262151 REC262151:REL262151 QUG262151:QUP262151 QKK262151:QKT262151 QAO262151:QAX262151 PQS262151:PRB262151 PGW262151:PHF262151 OXA262151:OXJ262151 ONE262151:ONN262151 ODI262151:ODR262151 NTM262151:NTV262151 NJQ262151:NJZ262151 MZU262151:NAD262151 MPY262151:MQH262151 MGC262151:MGL262151 LWG262151:LWP262151 LMK262151:LMT262151 LCO262151:LCX262151 KSS262151:KTB262151 KIW262151:KJF262151 JZA262151:JZJ262151 JPE262151:JPN262151 JFI262151:JFR262151 IVM262151:IVV262151 ILQ262151:ILZ262151 IBU262151:ICD262151 HRY262151:HSH262151 HIC262151:HIL262151 GYG262151:GYP262151 GOK262151:GOT262151 GEO262151:GEX262151 FUS262151:FVB262151 FKW262151:FLF262151 FBA262151:FBJ262151 ERE262151:ERN262151 EHI262151:EHR262151 DXM262151:DXV262151 DNQ262151:DNZ262151 DDU262151:DED262151 CTY262151:CUH262151 CKC262151:CKL262151 CAG262151:CAP262151 BQK262151:BQT262151 BGO262151:BGX262151 AWS262151:AXB262151 AMW262151:ANF262151 ADA262151:ADJ262151 TE262151:TN262151 JI262151:JR262151 M262151:V262151 WVU196615:WWD196615 WLY196615:WMH196615 WCC196615:WCL196615 VSG196615:VSP196615 VIK196615:VIT196615 UYO196615:UYX196615 UOS196615:UPB196615 UEW196615:UFF196615 TVA196615:TVJ196615 TLE196615:TLN196615 TBI196615:TBR196615 SRM196615:SRV196615 SHQ196615:SHZ196615 RXU196615:RYD196615 RNY196615:ROH196615 REC196615:REL196615 QUG196615:QUP196615 QKK196615:QKT196615 QAO196615:QAX196615 PQS196615:PRB196615 PGW196615:PHF196615 OXA196615:OXJ196615 ONE196615:ONN196615 ODI196615:ODR196615 NTM196615:NTV196615 NJQ196615:NJZ196615 MZU196615:NAD196615 MPY196615:MQH196615 MGC196615:MGL196615 LWG196615:LWP196615 LMK196615:LMT196615 LCO196615:LCX196615 KSS196615:KTB196615 KIW196615:KJF196615 JZA196615:JZJ196615 JPE196615:JPN196615 JFI196615:JFR196615 IVM196615:IVV196615 ILQ196615:ILZ196615 IBU196615:ICD196615 HRY196615:HSH196615 HIC196615:HIL196615 GYG196615:GYP196615 GOK196615:GOT196615 GEO196615:GEX196615 FUS196615:FVB196615 FKW196615:FLF196615 FBA196615:FBJ196615 ERE196615:ERN196615 EHI196615:EHR196615 DXM196615:DXV196615 DNQ196615:DNZ196615 DDU196615:DED196615 CTY196615:CUH196615 CKC196615:CKL196615 CAG196615:CAP196615 BQK196615:BQT196615 BGO196615:BGX196615 AWS196615:AXB196615 AMW196615:ANF196615 ADA196615:ADJ196615 TE196615:TN196615 JI196615:JR196615 M196615:V196615 WVU131079:WWD131079 WLY131079:WMH131079 WCC131079:WCL131079 VSG131079:VSP131079 VIK131079:VIT131079 UYO131079:UYX131079 UOS131079:UPB131079 UEW131079:UFF131079 TVA131079:TVJ131079 TLE131079:TLN131079 TBI131079:TBR131079 SRM131079:SRV131079 SHQ131079:SHZ131079 RXU131079:RYD131079 RNY131079:ROH131079 REC131079:REL131079 QUG131079:QUP131079 QKK131079:QKT131079 QAO131079:QAX131079 PQS131079:PRB131079 PGW131079:PHF131079 OXA131079:OXJ131079 ONE131079:ONN131079 ODI131079:ODR131079 NTM131079:NTV131079 NJQ131079:NJZ131079 MZU131079:NAD131079 MPY131079:MQH131079 MGC131079:MGL131079 LWG131079:LWP131079 LMK131079:LMT131079 LCO131079:LCX131079 KSS131079:KTB131079 KIW131079:KJF131079 JZA131079:JZJ131079 JPE131079:JPN131079 JFI131079:JFR131079 IVM131079:IVV131079 ILQ131079:ILZ131079 IBU131079:ICD131079 HRY131079:HSH131079 HIC131079:HIL131079 GYG131079:GYP131079 GOK131079:GOT131079 GEO131079:GEX131079 FUS131079:FVB131079 FKW131079:FLF131079 FBA131079:FBJ131079 ERE131079:ERN131079 EHI131079:EHR131079 DXM131079:DXV131079 DNQ131079:DNZ131079 DDU131079:DED131079 CTY131079:CUH131079 CKC131079:CKL131079 CAG131079:CAP131079 BQK131079:BQT131079 BGO131079:BGX131079 AWS131079:AXB131079 AMW131079:ANF131079 ADA131079:ADJ131079 TE131079:TN131079 JI131079:JR131079 M131079:V131079 WVU65543:WWD65543 WLY65543:WMH65543 WCC65543:WCL65543 VSG65543:VSP65543 VIK65543:VIT65543 UYO65543:UYX65543 UOS65543:UPB65543 UEW65543:UFF65543 TVA65543:TVJ65543 TLE65543:TLN65543 TBI65543:TBR65543 SRM65543:SRV65543 SHQ65543:SHZ65543 RXU65543:RYD65543 RNY65543:ROH65543 REC65543:REL65543 QUG65543:QUP65543 QKK65543:QKT65543 QAO65543:QAX65543 PQS65543:PRB65543 PGW65543:PHF65543 OXA65543:OXJ65543 ONE65543:ONN65543 ODI65543:ODR65543 NTM65543:NTV65543 NJQ65543:NJZ65543 MZU65543:NAD65543 MPY65543:MQH65543 MGC65543:MGL65543 LWG65543:LWP65543 LMK65543:LMT65543 LCO65543:LCX65543 KSS65543:KTB65543 KIW65543:KJF65543 JZA65543:JZJ65543 JPE65543:JPN65543 JFI65543:JFR65543 IVM65543:IVV65543 ILQ65543:ILZ65543 IBU65543:ICD65543 HRY65543:HSH65543 HIC65543:HIL65543 GYG65543:GYP65543 GOK65543:GOT65543 GEO65543:GEX65543 FUS65543:FVB65543 FKW65543:FLF65543 FBA65543:FBJ65543 ERE65543:ERN65543 EHI65543:EHR65543 DXM65543:DXV65543 DNQ65543:DNZ65543 DDU65543:DED65543 CTY65543:CUH65543 CKC65543:CKL65543 CAG65543:CAP65543 BQK65543:BQT65543 BGO65543:BGX65543 AWS65543:AXB65543 AMW65543:ANF65543 ADA65543:ADJ65543 TE65543:TN65543 JI65543:JR65543 M65543:V65543 WVU7:WWD7 WLY7:WMH7 WCC7:WCL7 VSG7:VSP7 VIK7:VIT7 UYO7:UYX7 UOS7:UPB7 UEW7:UFF7 TVA7:TVJ7 TLE7:TLN7 TBI7:TBR7 SRM7:SRV7 SHQ7:SHZ7 RXU7:RYD7 RNY7:ROH7 REC7:REL7 QUG7:QUP7 QKK7:QKT7 QAO7:QAX7 PQS7:PRB7 PGW7:PHF7 OXA7:OXJ7 ONE7:ONN7 ODI7:ODR7 NTM7:NTV7 NJQ7:NJZ7 MZU7:NAD7 MPY7:MQH7 MGC7:MGL7 LWG7:LWP7 LMK7:LMT7 LCO7:LCX7 KSS7:KTB7 KIW7:KJF7 JZA7:JZJ7 JPE7:JPN7 JFI7:JFR7 IVM7:IVV7 ILQ7:ILZ7 IBU7:ICD7 HRY7:HSH7 HIC7:HIL7 GYG7:GYP7 GOK7:GOT7 GEO7:GEX7 FUS7:FVB7 FKW7:FLF7 FBA7:FBJ7 ERE7:ERN7 EHI7:EHR7 DXM7:DXV7 DNQ7:DNZ7 DDU7:DED7 CTY7:CUH7 CKC7:CKL7 CAG7:CAP7 BQK7:BQT7 BGO7:BGX7 AWS7:AXB7 AMW7:ANF7 ADA7:ADJ7 TE7:TN7 JI7:JR7">
      <formula1>$Z$3:$Z$6</formula1>
    </dataValidation>
    <dataValidation type="list" allowBlank="1" showErrorMessage="1" errorTitle="API 610 Basic Type" error="Enter selection from drop-down list" sqref="H24:V24 WVP983064:WWD983064 WLT983064:WMH983064 WBX983064:WCL983064 VSB983064:VSP983064 VIF983064:VIT983064 UYJ983064:UYX983064 UON983064:UPB983064 UER983064:UFF983064 TUV983064:TVJ983064 TKZ983064:TLN983064 TBD983064:TBR983064 SRH983064:SRV983064 SHL983064:SHZ983064 RXP983064:RYD983064 RNT983064:ROH983064 RDX983064:REL983064 QUB983064:QUP983064 QKF983064:QKT983064 QAJ983064:QAX983064 PQN983064:PRB983064 PGR983064:PHF983064 OWV983064:OXJ983064 OMZ983064:ONN983064 ODD983064:ODR983064 NTH983064:NTV983064 NJL983064:NJZ983064 MZP983064:NAD983064 MPT983064:MQH983064 MFX983064:MGL983064 LWB983064:LWP983064 LMF983064:LMT983064 LCJ983064:LCX983064 KSN983064:KTB983064 KIR983064:KJF983064 JYV983064:JZJ983064 JOZ983064:JPN983064 JFD983064:JFR983064 IVH983064:IVV983064 ILL983064:ILZ983064 IBP983064:ICD983064 HRT983064:HSH983064 HHX983064:HIL983064 GYB983064:GYP983064 GOF983064:GOT983064 GEJ983064:GEX983064 FUN983064:FVB983064 FKR983064:FLF983064 FAV983064:FBJ983064 EQZ983064:ERN983064 EHD983064:EHR983064 DXH983064:DXV983064 DNL983064:DNZ983064 DDP983064:DED983064 CTT983064:CUH983064 CJX983064:CKL983064 CAB983064:CAP983064 BQF983064:BQT983064 BGJ983064:BGX983064 AWN983064:AXB983064 AMR983064:ANF983064 ACV983064:ADJ983064 SZ983064:TN983064 JD983064:JR983064 H983064:V983064 WVP917528:WWD917528 WLT917528:WMH917528 WBX917528:WCL917528 VSB917528:VSP917528 VIF917528:VIT917528 UYJ917528:UYX917528 UON917528:UPB917528 UER917528:UFF917528 TUV917528:TVJ917528 TKZ917528:TLN917528 TBD917528:TBR917528 SRH917528:SRV917528 SHL917528:SHZ917528 RXP917528:RYD917528 RNT917528:ROH917528 RDX917528:REL917528 QUB917528:QUP917528 QKF917528:QKT917528 QAJ917528:QAX917528 PQN917528:PRB917528 PGR917528:PHF917528 OWV917528:OXJ917528 OMZ917528:ONN917528 ODD917528:ODR917528 NTH917528:NTV917528 NJL917528:NJZ917528 MZP917528:NAD917528 MPT917528:MQH917528 MFX917528:MGL917528 LWB917528:LWP917528 LMF917528:LMT917528 LCJ917528:LCX917528 KSN917528:KTB917528 KIR917528:KJF917528 JYV917528:JZJ917528 JOZ917528:JPN917528 JFD917528:JFR917528 IVH917528:IVV917528 ILL917528:ILZ917528 IBP917528:ICD917528 HRT917528:HSH917528 HHX917528:HIL917528 GYB917528:GYP917528 GOF917528:GOT917528 GEJ917528:GEX917528 FUN917528:FVB917528 FKR917528:FLF917528 FAV917528:FBJ917528 EQZ917528:ERN917528 EHD917528:EHR917528 DXH917528:DXV917528 DNL917528:DNZ917528 DDP917528:DED917528 CTT917528:CUH917528 CJX917528:CKL917528 CAB917528:CAP917528 BQF917528:BQT917528 BGJ917528:BGX917528 AWN917528:AXB917528 AMR917528:ANF917528 ACV917528:ADJ917528 SZ917528:TN917528 JD917528:JR917528 H917528:V917528 WVP851992:WWD851992 WLT851992:WMH851992 WBX851992:WCL851992 VSB851992:VSP851992 VIF851992:VIT851992 UYJ851992:UYX851992 UON851992:UPB851992 UER851992:UFF851992 TUV851992:TVJ851992 TKZ851992:TLN851992 TBD851992:TBR851992 SRH851992:SRV851992 SHL851992:SHZ851992 RXP851992:RYD851992 RNT851992:ROH851992 RDX851992:REL851992 QUB851992:QUP851992 QKF851992:QKT851992 QAJ851992:QAX851992 PQN851992:PRB851992 PGR851992:PHF851992 OWV851992:OXJ851992 OMZ851992:ONN851992 ODD851992:ODR851992 NTH851992:NTV851992 NJL851992:NJZ851992 MZP851992:NAD851992 MPT851992:MQH851992 MFX851992:MGL851992 LWB851992:LWP851992 LMF851992:LMT851992 LCJ851992:LCX851992 KSN851992:KTB851992 KIR851992:KJF851992 JYV851992:JZJ851992 JOZ851992:JPN851992 JFD851992:JFR851992 IVH851992:IVV851992 ILL851992:ILZ851992 IBP851992:ICD851992 HRT851992:HSH851992 HHX851992:HIL851992 GYB851992:GYP851992 GOF851992:GOT851992 GEJ851992:GEX851992 FUN851992:FVB851992 FKR851992:FLF851992 FAV851992:FBJ851992 EQZ851992:ERN851992 EHD851992:EHR851992 DXH851992:DXV851992 DNL851992:DNZ851992 DDP851992:DED851992 CTT851992:CUH851992 CJX851992:CKL851992 CAB851992:CAP851992 BQF851992:BQT851992 BGJ851992:BGX851992 AWN851992:AXB851992 AMR851992:ANF851992 ACV851992:ADJ851992 SZ851992:TN851992 JD851992:JR851992 H851992:V851992 WVP786456:WWD786456 WLT786456:WMH786456 WBX786456:WCL786456 VSB786456:VSP786456 VIF786456:VIT786456 UYJ786456:UYX786456 UON786456:UPB786456 UER786456:UFF786456 TUV786456:TVJ786456 TKZ786456:TLN786456 TBD786456:TBR786456 SRH786456:SRV786456 SHL786456:SHZ786456 RXP786456:RYD786456 RNT786456:ROH786456 RDX786456:REL786456 QUB786456:QUP786456 QKF786456:QKT786456 QAJ786456:QAX786456 PQN786456:PRB786456 PGR786456:PHF786456 OWV786456:OXJ786456 OMZ786456:ONN786456 ODD786456:ODR786456 NTH786456:NTV786456 NJL786456:NJZ786456 MZP786456:NAD786456 MPT786456:MQH786456 MFX786456:MGL786456 LWB786456:LWP786456 LMF786456:LMT786456 LCJ786456:LCX786456 KSN786456:KTB786456 KIR786456:KJF786456 JYV786456:JZJ786456 JOZ786456:JPN786456 JFD786456:JFR786456 IVH786456:IVV786456 ILL786456:ILZ786456 IBP786456:ICD786456 HRT786456:HSH786456 HHX786456:HIL786456 GYB786456:GYP786456 GOF786456:GOT786456 GEJ786456:GEX786456 FUN786456:FVB786456 FKR786456:FLF786456 FAV786456:FBJ786456 EQZ786456:ERN786456 EHD786456:EHR786456 DXH786456:DXV786456 DNL786456:DNZ786456 DDP786456:DED786456 CTT786456:CUH786456 CJX786456:CKL786456 CAB786456:CAP786456 BQF786456:BQT786456 BGJ786456:BGX786456 AWN786456:AXB786456 AMR786456:ANF786456 ACV786456:ADJ786456 SZ786456:TN786456 JD786456:JR786456 H786456:V786456 WVP720920:WWD720920 WLT720920:WMH720920 WBX720920:WCL720920 VSB720920:VSP720920 VIF720920:VIT720920 UYJ720920:UYX720920 UON720920:UPB720920 UER720920:UFF720920 TUV720920:TVJ720920 TKZ720920:TLN720920 TBD720920:TBR720920 SRH720920:SRV720920 SHL720920:SHZ720920 RXP720920:RYD720920 RNT720920:ROH720920 RDX720920:REL720920 QUB720920:QUP720920 QKF720920:QKT720920 QAJ720920:QAX720920 PQN720920:PRB720920 PGR720920:PHF720920 OWV720920:OXJ720920 OMZ720920:ONN720920 ODD720920:ODR720920 NTH720920:NTV720920 NJL720920:NJZ720920 MZP720920:NAD720920 MPT720920:MQH720920 MFX720920:MGL720920 LWB720920:LWP720920 LMF720920:LMT720920 LCJ720920:LCX720920 KSN720920:KTB720920 KIR720920:KJF720920 JYV720920:JZJ720920 JOZ720920:JPN720920 JFD720920:JFR720920 IVH720920:IVV720920 ILL720920:ILZ720920 IBP720920:ICD720920 HRT720920:HSH720920 HHX720920:HIL720920 GYB720920:GYP720920 GOF720920:GOT720920 GEJ720920:GEX720920 FUN720920:FVB720920 FKR720920:FLF720920 FAV720920:FBJ720920 EQZ720920:ERN720920 EHD720920:EHR720920 DXH720920:DXV720920 DNL720920:DNZ720920 DDP720920:DED720920 CTT720920:CUH720920 CJX720920:CKL720920 CAB720920:CAP720920 BQF720920:BQT720920 BGJ720920:BGX720920 AWN720920:AXB720920 AMR720920:ANF720920 ACV720920:ADJ720920 SZ720920:TN720920 JD720920:JR720920 H720920:V720920 WVP655384:WWD655384 WLT655384:WMH655384 WBX655384:WCL655384 VSB655384:VSP655384 VIF655384:VIT655384 UYJ655384:UYX655384 UON655384:UPB655384 UER655384:UFF655384 TUV655384:TVJ655384 TKZ655384:TLN655384 TBD655384:TBR655384 SRH655384:SRV655384 SHL655384:SHZ655384 RXP655384:RYD655384 RNT655384:ROH655384 RDX655384:REL655384 QUB655384:QUP655384 QKF655384:QKT655384 QAJ655384:QAX655384 PQN655384:PRB655384 PGR655384:PHF655384 OWV655384:OXJ655384 OMZ655384:ONN655384 ODD655384:ODR655384 NTH655384:NTV655384 NJL655384:NJZ655384 MZP655384:NAD655384 MPT655384:MQH655384 MFX655384:MGL655384 LWB655384:LWP655384 LMF655384:LMT655384 LCJ655384:LCX655384 KSN655384:KTB655384 KIR655384:KJF655384 JYV655384:JZJ655384 JOZ655384:JPN655384 JFD655384:JFR655384 IVH655384:IVV655384 ILL655384:ILZ655384 IBP655384:ICD655384 HRT655384:HSH655384 HHX655384:HIL655384 GYB655384:GYP655384 GOF655384:GOT655384 GEJ655384:GEX655384 FUN655384:FVB655384 FKR655384:FLF655384 FAV655384:FBJ655384 EQZ655384:ERN655384 EHD655384:EHR655384 DXH655384:DXV655384 DNL655384:DNZ655384 DDP655384:DED655384 CTT655384:CUH655384 CJX655384:CKL655384 CAB655384:CAP655384 BQF655384:BQT655384 BGJ655384:BGX655384 AWN655384:AXB655384 AMR655384:ANF655384 ACV655384:ADJ655384 SZ655384:TN655384 JD655384:JR655384 H655384:V655384 WVP589848:WWD589848 WLT589848:WMH589848 WBX589848:WCL589848 VSB589848:VSP589848 VIF589848:VIT589848 UYJ589848:UYX589848 UON589848:UPB589848 UER589848:UFF589848 TUV589848:TVJ589848 TKZ589848:TLN589848 TBD589848:TBR589848 SRH589848:SRV589848 SHL589848:SHZ589848 RXP589848:RYD589848 RNT589848:ROH589848 RDX589848:REL589848 QUB589848:QUP589848 QKF589848:QKT589848 QAJ589848:QAX589848 PQN589848:PRB589848 PGR589848:PHF589848 OWV589848:OXJ589848 OMZ589848:ONN589848 ODD589848:ODR589848 NTH589848:NTV589848 NJL589848:NJZ589848 MZP589848:NAD589848 MPT589848:MQH589848 MFX589848:MGL589848 LWB589848:LWP589848 LMF589848:LMT589848 LCJ589848:LCX589848 KSN589848:KTB589848 KIR589848:KJF589848 JYV589848:JZJ589848 JOZ589848:JPN589848 JFD589848:JFR589848 IVH589848:IVV589848 ILL589848:ILZ589848 IBP589848:ICD589848 HRT589848:HSH589848 HHX589848:HIL589848 GYB589848:GYP589848 GOF589848:GOT589848 GEJ589848:GEX589848 FUN589848:FVB589848 FKR589848:FLF589848 FAV589848:FBJ589848 EQZ589848:ERN589848 EHD589848:EHR589848 DXH589848:DXV589848 DNL589848:DNZ589848 DDP589848:DED589848 CTT589848:CUH589848 CJX589848:CKL589848 CAB589848:CAP589848 BQF589848:BQT589848 BGJ589848:BGX589848 AWN589848:AXB589848 AMR589848:ANF589848 ACV589848:ADJ589848 SZ589848:TN589848 JD589848:JR589848 H589848:V589848 WVP524312:WWD524312 WLT524312:WMH524312 WBX524312:WCL524312 VSB524312:VSP524312 VIF524312:VIT524312 UYJ524312:UYX524312 UON524312:UPB524312 UER524312:UFF524312 TUV524312:TVJ524312 TKZ524312:TLN524312 TBD524312:TBR524312 SRH524312:SRV524312 SHL524312:SHZ524312 RXP524312:RYD524312 RNT524312:ROH524312 RDX524312:REL524312 QUB524312:QUP524312 QKF524312:QKT524312 QAJ524312:QAX524312 PQN524312:PRB524312 PGR524312:PHF524312 OWV524312:OXJ524312 OMZ524312:ONN524312 ODD524312:ODR524312 NTH524312:NTV524312 NJL524312:NJZ524312 MZP524312:NAD524312 MPT524312:MQH524312 MFX524312:MGL524312 LWB524312:LWP524312 LMF524312:LMT524312 LCJ524312:LCX524312 KSN524312:KTB524312 KIR524312:KJF524312 JYV524312:JZJ524312 JOZ524312:JPN524312 JFD524312:JFR524312 IVH524312:IVV524312 ILL524312:ILZ524312 IBP524312:ICD524312 HRT524312:HSH524312 HHX524312:HIL524312 GYB524312:GYP524312 GOF524312:GOT524312 GEJ524312:GEX524312 FUN524312:FVB524312 FKR524312:FLF524312 FAV524312:FBJ524312 EQZ524312:ERN524312 EHD524312:EHR524312 DXH524312:DXV524312 DNL524312:DNZ524312 DDP524312:DED524312 CTT524312:CUH524312 CJX524312:CKL524312 CAB524312:CAP524312 BQF524312:BQT524312 BGJ524312:BGX524312 AWN524312:AXB524312 AMR524312:ANF524312 ACV524312:ADJ524312 SZ524312:TN524312 JD524312:JR524312 H524312:V524312 WVP458776:WWD458776 WLT458776:WMH458776 WBX458776:WCL458776 VSB458776:VSP458776 VIF458776:VIT458776 UYJ458776:UYX458776 UON458776:UPB458776 UER458776:UFF458776 TUV458776:TVJ458776 TKZ458776:TLN458776 TBD458776:TBR458776 SRH458776:SRV458776 SHL458776:SHZ458776 RXP458776:RYD458776 RNT458776:ROH458776 RDX458776:REL458776 QUB458776:QUP458776 QKF458776:QKT458776 QAJ458776:QAX458776 PQN458776:PRB458776 PGR458776:PHF458776 OWV458776:OXJ458776 OMZ458776:ONN458776 ODD458776:ODR458776 NTH458776:NTV458776 NJL458776:NJZ458776 MZP458776:NAD458776 MPT458776:MQH458776 MFX458776:MGL458776 LWB458776:LWP458776 LMF458776:LMT458776 LCJ458776:LCX458776 KSN458776:KTB458776 KIR458776:KJF458776 JYV458776:JZJ458776 JOZ458776:JPN458776 JFD458776:JFR458776 IVH458776:IVV458776 ILL458776:ILZ458776 IBP458776:ICD458776 HRT458776:HSH458776 HHX458776:HIL458776 GYB458776:GYP458776 GOF458776:GOT458776 GEJ458776:GEX458776 FUN458776:FVB458776 FKR458776:FLF458776 FAV458776:FBJ458776 EQZ458776:ERN458776 EHD458776:EHR458776 DXH458776:DXV458776 DNL458776:DNZ458776 DDP458776:DED458776 CTT458776:CUH458776 CJX458776:CKL458776 CAB458776:CAP458776 BQF458776:BQT458776 BGJ458776:BGX458776 AWN458776:AXB458776 AMR458776:ANF458776 ACV458776:ADJ458776 SZ458776:TN458776 JD458776:JR458776 H458776:V458776 WVP393240:WWD393240 WLT393240:WMH393240 WBX393240:WCL393240 VSB393240:VSP393240 VIF393240:VIT393240 UYJ393240:UYX393240 UON393240:UPB393240 UER393240:UFF393240 TUV393240:TVJ393240 TKZ393240:TLN393240 TBD393240:TBR393240 SRH393240:SRV393240 SHL393240:SHZ393240 RXP393240:RYD393240 RNT393240:ROH393240 RDX393240:REL393240 QUB393240:QUP393240 QKF393240:QKT393240 QAJ393240:QAX393240 PQN393240:PRB393240 PGR393240:PHF393240 OWV393240:OXJ393240 OMZ393240:ONN393240 ODD393240:ODR393240 NTH393240:NTV393240 NJL393240:NJZ393240 MZP393240:NAD393240 MPT393240:MQH393240 MFX393240:MGL393240 LWB393240:LWP393240 LMF393240:LMT393240 LCJ393240:LCX393240 KSN393240:KTB393240 KIR393240:KJF393240 JYV393240:JZJ393240 JOZ393240:JPN393240 JFD393240:JFR393240 IVH393240:IVV393240 ILL393240:ILZ393240 IBP393240:ICD393240 HRT393240:HSH393240 HHX393240:HIL393240 GYB393240:GYP393240 GOF393240:GOT393240 GEJ393240:GEX393240 FUN393240:FVB393240 FKR393240:FLF393240 FAV393240:FBJ393240 EQZ393240:ERN393240 EHD393240:EHR393240 DXH393240:DXV393240 DNL393240:DNZ393240 DDP393240:DED393240 CTT393240:CUH393240 CJX393240:CKL393240 CAB393240:CAP393240 BQF393240:BQT393240 BGJ393240:BGX393240 AWN393240:AXB393240 AMR393240:ANF393240 ACV393240:ADJ393240 SZ393240:TN393240 JD393240:JR393240 H393240:V393240 WVP327704:WWD327704 WLT327704:WMH327704 WBX327704:WCL327704 VSB327704:VSP327704 VIF327704:VIT327704 UYJ327704:UYX327704 UON327704:UPB327704 UER327704:UFF327704 TUV327704:TVJ327704 TKZ327704:TLN327704 TBD327704:TBR327704 SRH327704:SRV327704 SHL327704:SHZ327704 RXP327704:RYD327704 RNT327704:ROH327704 RDX327704:REL327704 QUB327704:QUP327704 QKF327704:QKT327704 QAJ327704:QAX327704 PQN327704:PRB327704 PGR327704:PHF327704 OWV327704:OXJ327704 OMZ327704:ONN327704 ODD327704:ODR327704 NTH327704:NTV327704 NJL327704:NJZ327704 MZP327704:NAD327704 MPT327704:MQH327704 MFX327704:MGL327704 LWB327704:LWP327704 LMF327704:LMT327704 LCJ327704:LCX327704 KSN327704:KTB327704 KIR327704:KJF327704 JYV327704:JZJ327704 JOZ327704:JPN327704 JFD327704:JFR327704 IVH327704:IVV327704 ILL327704:ILZ327704 IBP327704:ICD327704 HRT327704:HSH327704 HHX327704:HIL327704 GYB327704:GYP327704 GOF327704:GOT327704 GEJ327704:GEX327704 FUN327704:FVB327704 FKR327704:FLF327704 FAV327704:FBJ327704 EQZ327704:ERN327704 EHD327704:EHR327704 DXH327704:DXV327704 DNL327704:DNZ327704 DDP327704:DED327704 CTT327704:CUH327704 CJX327704:CKL327704 CAB327704:CAP327704 BQF327704:BQT327704 BGJ327704:BGX327704 AWN327704:AXB327704 AMR327704:ANF327704 ACV327704:ADJ327704 SZ327704:TN327704 JD327704:JR327704 H327704:V327704 WVP262168:WWD262168 WLT262168:WMH262168 WBX262168:WCL262168 VSB262168:VSP262168 VIF262168:VIT262168 UYJ262168:UYX262168 UON262168:UPB262168 UER262168:UFF262168 TUV262168:TVJ262168 TKZ262168:TLN262168 TBD262168:TBR262168 SRH262168:SRV262168 SHL262168:SHZ262168 RXP262168:RYD262168 RNT262168:ROH262168 RDX262168:REL262168 QUB262168:QUP262168 QKF262168:QKT262168 QAJ262168:QAX262168 PQN262168:PRB262168 PGR262168:PHF262168 OWV262168:OXJ262168 OMZ262168:ONN262168 ODD262168:ODR262168 NTH262168:NTV262168 NJL262168:NJZ262168 MZP262168:NAD262168 MPT262168:MQH262168 MFX262168:MGL262168 LWB262168:LWP262168 LMF262168:LMT262168 LCJ262168:LCX262168 KSN262168:KTB262168 KIR262168:KJF262168 JYV262168:JZJ262168 JOZ262168:JPN262168 JFD262168:JFR262168 IVH262168:IVV262168 ILL262168:ILZ262168 IBP262168:ICD262168 HRT262168:HSH262168 HHX262168:HIL262168 GYB262168:GYP262168 GOF262168:GOT262168 GEJ262168:GEX262168 FUN262168:FVB262168 FKR262168:FLF262168 FAV262168:FBJ262168 EQZ262168:ERN262168 EHD262168:EHR262168 DXH262168:DXV262168 DNL262168:DNZ262168 DDP262168:DED262168 CTT262168:CUH262168 CJX262168:CKL262168 CAB262168:CAP262168 BQF262168:BQT262168 BGJ262168:BGX262168 AWN262168:AXB262168 AMR262168:ANF262168 ACV262168:ADJ262168 SZ262168:TN262168 JD262168:JR262168 H262168:V262168 WVP196632:WWD196632 WLT196632:WMH196632 WBX196632:WCL196632 VSB196632:VSP196632 VIF196632:VIT196632 UYJ196632:UYX196632 UON196632:UPB196632 UER196632:UFF196632 TUV196632:TVJ196632 TKZ196632:TLN196632 TBD196632:TBR196632 SRH196632:SRV196632 SHL196632:SHZ196632 RXP196632:RYD196632 RNT196632:ROH196632 RDX196632:REL196632 QUB196632:QUP196632 QKF196632:QKT196632 QAJ196632:QAX196632 PQN196632:PRB196632 PGR196632:PHF196632 OWV196632:OXJ196632 OMZ196632:ONN196632 ODD196632:ODR196632 NTH196632:NTV196632 NJL196632:NJZ196632 MZP196632:NAD196632 MPT196632:MQH196632 MFX196632:MGL196632 LWB196632:LWP196632 LMF196632:LMT196632 LCJ196632:LCX196632 KSN196632:KTB196632 KIR196632:KJF196632 JYV196632:JZJ196632 JOZ196632:JPN196632 JFD196632:JFR196632 IVH196632:IVV196632 ILL196632:ILZ196632 IBP196632:ICD196632 HRT196632:HSH196632 HHX196632:HIL196632 GYB196632:GYP196632 GOF196632:GOT196632 GEJ196632:GEX196632 FUN196632:FVB196632 FKR196632:FLF196632 FAV196632:FBJ196632 EQZ196632:ERN196632 EHD196632:EHR196632 DXH196632:DXV196632 DNL196632:DNZ196632 DDP196632:DED196632 CTT196632:CUH196632 CJX196632:CKL196632 CAB196632:CAP196632 BQF196632:BQT196632 BGJ196632:BGX196632 AWN196632:AXB196632 AMR196632:ANF196632 ACV196632:ADJ196632 SZ196632:TN196632 JD196632:JR196632 H196632:V196632 WVP131096:WWD131096 WLT131096:WMH131096 WBX131096:WCL131096 VSB131096:VSP131096 VIF131096:VIT131096 UYJ131096:UYX131096 UON131096:UPB131096 UER131096:UFF131096 TUV131096:TVJ131096 TKZ131096:TLN131096 TBD131096:TBR131096 SRH131096:SRV131096 SHL131096:SHZ131096 RXP131096:RYD131096 RNT131096:ROH131096 RDX131096:REL131096 QUB131096:QUP131096 QKF131096:QKT131096 QAJ131096:QAX131096 PQN131096:PRB131096 PGR131096:PHF131096 OWV131096:OXJ131096 OMZ131096:ONN131096 ODD131096:ODR131096 NTH131096:NTV131096 NJL131096:NJZ131096 MZP131096:NAD131096 MPT131096:MQH131096 MFX131096:MGL131096 LWB131096:LWP131096 LMF131096:LMT131096 LCJ131096:LCX131096 KSN131096:KTB131096 KIR131096:KJF131096 JYV131096:JZJ131096 JOZ131096:JPN131096 JFD131096:JFR131096 IVH131096:IVV131096 ILL131096:ILZ131096 IBP131096:ICD131096 HRT131096:HSH131096 HHX131096:HIL131096 GYB131096:GYP131096 GOF131096:GOT131096 GEJ131096:GEX131096 FUN131096:FVB131096 FKR131096:FLF131096 FAV131096:FBJ131096 EQZ131096:ERN131096 EHD131096:EHR131096 DXH131096:DXV131096 DNL131096:DNZ131096 DDP131096:DED131096 CTT131096:CUH131096 CJX131096:CKL131096 CAB131096:CAP131096 BQF131096:BQT131096 BGJ131096:BGX131096 AWN131096:AXB131096 AMR131096:ANF131096 ACV131096:ADJ131096 SZ131096:TN131096 JD131096:JR131096 H131096:V131096 WVP65560:WWD65560 WLT65560:WMH65560 WBX65560:WCL65560 VSB65560:VSP65560 VIF65560:VIT65560 UYJ65560:UYX65560 UON65560:UPB65560 UER65560:UFF65560 TUV65560:TVJ65560 TKZ65560:TLN65560 TBD65560:TBR65560 SRH65560:SRV65560 SHL65560:SHZ65560 RXP65560:RYD65560 RNT65560:ROH65560 RDX65560:REL65560 QUB65560:QUP65560 QKF65560:QKT65560 QAJ65560:QAX65560 PQN65560:PRB65560 PGR65560:PHF65560 OWV65560:OXJ65560 OMZ65560:ONN65560 ODD65560:ODR65560 NTH65560:NTV65560 NJL65560:NJZ65560 MZP65560:NAD65560 MPT65560:MQH65560 MFX65560:MGL65560 LWB65560:LWP65560 LMF65560:LMT65560 LCJ65560:LCX65560 KSN65560:KTB65560 KIR65560:KJF65560 JYV65560:JZJ65560 JOZ65560:JPN65560 JFD65560:JFR65560 IVH65560:IVV65560 ILL65560:ILZ65560 IBP65560:ICD65560 HRT65560:HSH65560 HHX65560:HIL65560 GYB65560:GYP65560 GOF65560:GOT65560 GEJ65560:GEX65560 FUN65560:FVB65560 FKR65560:FLF65560 FAV65560:FBJ65560 EQZ65560:ERN65560 EHD65560:EHR65560 DXH65560:DXV65560 DNL65560:DNZ65560 DDP65560:DED65560 CTT65560:CUH65560 CJX65560:CKL65560 CAB65560:CAP65560 BQF65560:BQT65560 BGJ65560:BGX65560 AWN65560:AXB65560 AMR65560:ANF65560 ACV65560:ADJ65560 SZ65560:TN65560 JD65560:JR65560 H65560:V65560 WVP24:WWD24 WLT24:WMH24 WBX24:WCL24 VSB24:VSP24 VIF24:VIT24 UYJ24:UYX24 UON24:UPB24 UER24:UFF24 TUV24:TVJ24 TKZ24:TLN24 TBD24:TBR24 SRH24:SRV24 SHL24:SHZ24 RXP24:RYD24 RNT24:ROH24 RDX24:REL24 QUB24:QUP24 QKF24:QKT24 QAJ24:QAX24 PQN24:PRB24 PGR24:PHF24 OWV24:OXJ24 OMZ24:ONN24 ODD24:ODR24 NTH24:NTV24 NJL24:NJZ24 MZP24:NAD24 MPT24:MQH24 MFX24:MGL24 LWB24:LWP24 LMF24:LMT24 LCJ24:LCX24 KSN24:KTB24 KIR24:KJF24 JYV24:JZJ24 JOZ24:JPN24 JFD24:JFR24 IVH24:IVV24 ILL24:ILZ24 IBP24:ICD24 HRT24:HSH24 HHX24:HIL24 GYB24:GYP24 GOF24:GOT24 GEJ24:GEX24 FUN24:FVB24 FKR24:FLF24 FAV24:FBJ24 EQZ24:ERN24 EHD24:EHR24 DXH24:DXV24 DNL24:DNZ24 DDP24:DED24 CTT24:CUH24 CJX24:CKL24 CAB24:CAP24 BQF24:BQT24 BGJ24:BGX24 AWN24:AXB24 AMR24:ANF24 ACV24:ADJ24 SZ24:TN24 JD24:JR24">
      <formula1>$Z$9:$Z$12</formula1>
    </dataValidation>
    <dataValidation type="list" allowBlank="1" showErrorMessage="1" errorTitle="First Stage Suction" error="Enter selection from drop-down list" sqref="M27:V27 WVU983067:WWD983067 WLY983067:WMH983067 WCC983067:WCL983067 VSG983067:VSP983067 VIK983067:VIT983067 UYO983067:UYX983067 UOS983067:UPB983067 UEW983067:UFF983067 TVA983067:TVJ983067 TLE983067:TLN983067 TBI983067:TBR983067 SRM983067:SRV983067 SHQ983067:SHZ983067 RXU983067:RYD983067 RNY983067:ROH983067 REC983067:REL983067 QUG983067:QUP983067 QKK983067:QKT983067 QAO983067:QAX983067 PQS983067:PRB983067 PGW983067:PHF983067 OXA983067:OXJ983067 ONE983067:ONN983067 ODI983067:ODR983067 NTM983067:NTV983067 NJQ983067:NJZ983067 MZU983067:NAD983067 MPY983067:MQH983067 MGC983067:MGL983067 LWG983067:LWP983067 LMK983067:LMT983067 LCO983067:LCX983067 KSS983067:KTB983067 KIW983067:KJF983067 JZA983067:JZJ983067 JPE983067:JPN983067 JFI983067:JFR983067 IVM983067:IVV983067 ILQ983067:ILZ983067 IBU983067:ICD983067 HRY983067:HSH983067 HIC983067:HIL983067 GYG983067:GYP983067 GOK983067:GOT983067 GEO983067:GEX983067 FUS983067:FVB983067 FKW983067:FLF983067 FBA983067:FBJ983067 ERE983067:ERN983067 EHI983067:EHR983067 DXM983067:DXV983067 DNQ983067:DNZ983067 DDU983067:DED983067 CTY983067:CUH983067 CKC983067:CKL983067 CAG983067:CAP983067 BQK983067:BQT983067 BGO983067:BGX983067 AWS983067:AXB983067 AMW983067:ANF983067 ADA983067:ADJ983067 TE983067:TN983067 JI983067:JR983067 M983067:V983067 WVU917531:WWD917531 WLY917531:WMH917531 WCC917531:WCL917531 VSG917531:VSP917531 VIK917531:VIT917531 UYO917531:UYX917531 UOS917531:UPB917531 UEW917531:UFF917531 TVA917531:TVJ917531 TLE917531:TLN917531 TBI917531:TBR917531 SRM917531:SRV917531 SHQ917531:SHZ917531 RXU917531:RYD917531 RNY917531:ROH917531 REC917531:REL917531 QUG917531:QUP917531 QKK917531:QKT917531 QAO917531:QAX917531 PQS917531:PRB917531 PGW917531:PHF917531 OXA917531:OXJ917531 ONE917531:ONN917531 ODI917531:ODR917531 NTM917531:NTV917531 NJQ917531:NJZ917531 MZU917531:NAD917531 MPY917531:MQH917531 MGC917531:MGL917531 LWG917531:LWP917531 LMK917531:LMT917531 LCO917531:LCX917531 KSS917531:KTB917531 KIW917531:KJF917531 JZA917531:JZJ917531 JPE917531:JPN917531 JFI917531:JFR917531 IVM917531:IVV917531 ILQ917531:ILZ917531 IBU917531:ICD917531 HRY917531:HSH917531 HIC917531:HIL917531 GYG917531:GYP917531 GOK917531:GOT917531 GEO917531:GEX917531 FUS917531:FVB917531 FKW917531:FLF917531 FBA917531:FBJ917531 ERE917531:ERN917531 EHI917531:EHR917531 DXM917531:DXV917531 DNQ917531:DNZ917531 DDU917531:DED917531 CTY917531:CUH917531 CKC917531:CKL917531 CAG917531:CAP917531 BQK917531:BQT917531 BGO917531:BGX917531 AWS917531:AXB917531 AMW917531:ANF917531 ADA917531:ADJ917531 TE917531:TN917531 JI917531:JR917531 M917531:V917531 WVU851995:WWD851995 WLY851995:WMH851995 WCC851995:WCL851995 VSG851995:VSP851995 VIK851995:VIT851995 UYO851995:UYX851995 UOS851995:UPB851995 UEW851995:UFF851995 TVA851995:TVJ851995 TLE851995:TLN851995 TBI851995:TBR851995 SRM851995:SRV851995 SHQ851995:SHZ851995 RXU851995:RYD851995 RNY851995:ROH851995 REC851995:REL851995 QUG851995:QUP851995 QKK851995:QKT851995 QAO851995:QAX851995 PQS851995:PRB851995 PGW851995:PHF851995 OXA851995:OXJ851995 ONE851995:ONN851995 ODI851995:ODR851995 NTM851995:NTV851995 NJQ851995:NJZ851995 MZU851995:NAD851995 MPY851995:MQH851995 MGC851995:MGL851995 LWG851995:LWP851995 LMK851995:LMT851995 LCO851995:LCX851995 KSS851995:KTB851995 KIW851995:KJF851995 JZA851995:JZJ851995 JPE851995:JPN851995 JFI851995:JFR851995 IVM851995:IVV851995 ILQ851995:ILZ851995 IBU851995:ICD851995 HRY851995:HSH851995 HIC851995:HIL851995 GYG851995:GYP851995 GOK851995:GOT851995 GEO851995:GEX851995 FUS851995:FVB851995 FKW851995:FLF851995 FBA851995:FBJ851995 ERE851995:ERN851995 EHI851995:EHR851995 DXM851995:DXV851995 DNQ851995:DNZ851995 DDU851995:DED851995 CTY851995:CUH851995 CKC851995:CKL851995 CAG851995:CAP851995 BQK851995:BQT851995 BGO851995:BGX851995 AWS851995:AXB851995 AMW851995:ANF851995 ADA851995:ADJ851995 TE851995:TN851995 JI851995:JR851995 M851995:V851995 WVU786459:WWD786459 WLY786459:WMH786459 WCC786459:WCL786459 VSG786459:VSP786459 VIK786459:VIT786459 UYO786459:UYX786459 UOS786459:UPB786459 UEW786459:UFF786459 TVA786459:TVJ786459 TLE786459:TLN786459 TBI786459:TBR786459 SRM786459:SRV786459 SHQ786459:SHZ786459 RXU786459:RYD786459 RNY786459:ROH786459 REC786459:REL786459 QUG786459:QUP786459 QKK786459:QKT786459 QAO786459:QAX786459 PQS786459:PRB786459 PGW786459:PHF786459 OXA786459:OXJ786459 ONE786459:ONN786459 ODI786459:ODR786459 NTM786459:NTV786459 NJQ786459:NJZ786459 MZU786459:NAD786459 MPY786459:MQH786459 MGC786459:MGL786459 LWG786459:LWP786459 LMK786459:LMT786459 LCO786459:LCX786459 KSS786459:KTB786459 KIW786459:KJF786459 JZA786459:JZJ786459 JPE786459:JPN786459 JFI786459:JFR786459 IVM786459:IVV786459 ILQ786459:ILZ786459 IBU786459:ICD786459 HRY786459:HSH786459 HIC786459:HIL786459 GYG786459:GYP786459 GOK786459:GOT786459 GEO786459:GEX786459 FUS786459:FVB786459 FKW786459:FLF786459 FBA786459:FBJ786459 ERE786459:ERN786459 EHI786459:EHR786459 DXM786459:DXV786459 DNQ786459:DNZ786459 DDU786459:DED786459 CTY786459:CUH786459 CKC786459:CKL786459 CAG786459:CAP786459 BQK786459:BQT786459 BGO786459:BGX786459 AWS786459:AXB786459 AMW786459:ANF786459 ADA786459:ADJ786459 TE786459:TN786459 JI786459:JR786459 M786459:V786459 WVU720923:WWD720923 WLY720923:WMH720923 WCC720923:WCL720923 VSG720923:VSP720923 VIK720923:VIT720923 UYO720923:UYX720923 UOS720923:UPB720923 UEW720923:UFF720923 TVA720923:TVJ720923 TLE720923:TLN720923 TBI720923:TBR720923 SRM720923:SRV720923 SHQ720923:SHZ720923 RXU720923:RYD720923 RNY720923:ROH720923 REC720923:REL720923 QUG720923:QUP720923 QKK720923:QKT720923 QAO720923:QAX720923 PQS720923:PRB720923 PGW720923:PHF720923 OXA720923:OXJ720923 ONE720923:ONN720923 ODI720923:ODR720923 NTM720923:NTV720923 NJQ720923:NJZ720923 MZU720923:NAD720923 MPY720923:MQH720923 MGC720923:MGL720923 LWG720923:LWP720923 LMK720923:LMT720923 LCO720923:LCX720923 KSS720923:KTB720923 KIW720923:KJF720923 JZA720923:JZJ720923 JPE720923:JPN720923 JFI720923:JFR720923 IVM720923:IVV720923 ILQ720923:ILZ720923 IBU720923:ICD720923 HRY720923:HSH720923 HIC720923:HIL720923 GYG720923:GYP720923 GOK720923:GOT720923 GEO720923:GEX720923 FUS720923:FVB720923 FKW720923:FLF720923 FBA720923:FBJ720923 ERE720923:ERN720923 EHI720923:EHR720923 DXM720923:DXV720923 DNQ720923:DNZ720923 DDU720923:DED720923 CTY720923:CUH720923 CKC720923:CKL720923 CAG720923:CAP720923 BQK720923:BQT720923 BGO720923:BGX720923 AWS720923:AXB720923 AMW720923:ANF720923 ADA720923:ADJ720923 TE720923:TN720923 JI720923:JR720923 M720923:V720923 WVU655387:WWD655387 WLY655387:WMH655387 WCC655387:WCL655387 VSG655387:VSP655387 VIK655387:VIT655387 UYO655387:UYX655387 UOS655387:UPB655387 UEW655387:UFF655387 TVA655387:TVJ655387 TLE655387:TLN655387 TBI655387:TBR655387 SRM655387:SRV655387 SHQ655387:SHZ655387 RXU655387:RYD655387 RNY655387:ROH655387 REC655387:REL655387 QUG655387:QUP655387 QKK655387:QKT655387 QAO655387:QAX655387 PQS655387:PRB655387 PGW655387:PHF655387 OXA655387:OXJ655387 ONE655387:ONN655387 ODI655387:ODR655387 NTM655387:NTV655387 NJQ655387:NJZ655387 MZU655387:NAD655387 MPY655387:MQH655387 MGC655387:MGL655387 LWG655387:LWP655387 LMK655387:LMT655387 LCO655387:LCX655387 KSS655387:KTB655387 KIW655387:KJF655387 JZA655387:JZJ655387 JPE655387:JPN655387 JFI655387:JFR655387 IVM655387:IVV655387 ILQ655387:ILZ655387 IBU655387:ICD655387 HRY655387:HSH655387 HIC655387:HIL655387 GYG655387:GYP655387 GOK655387:GOT655387 GEO655387:GEX655387 FUS655387:FVB655387 FKW655387:FLF655387 FBA655387:FBJ655387 ERE655387:ERN655387 EHI655387:EHR655387 DXM655387:DXV655387 DNQ655387:DNZ655387 DDU655387:DED655387 CTY655387:CUH655387 CKC655387:CKL655387 CAG655387:CAP655387 BQK655387:BQT655387 BGO655387:BGX655387 AWS655387:AXB655387 AMW655387:ANF655387 ADA655387:ADJ655387 TE655387:TN655387 JI655387:JR655387 M655387:V655387 WVU589851:WWD589851 WLY589851:WMH589851 WCC589851:WCL589851 VSG589851:VSP589851 VIK589851:VIT589851 UYO589851:UYX589851 UOS589851:UPB589851 UEW589851:UFF589851 TVA589851:TVJ589851 TLE589851:TLN589851 TBI589851:TBR589851 SRM589851:SRV589851 SHQ589851:SHZ589851 RXU589851:RYD589851 RNY589851:ROH589851 REC589851:REL589851 QUG589851:QUP589851 QKK589851:QKT589851 QAO589851:QAX589851 PQS589851:PRB589851 PGW589851:PHF589851 OXA589851:OXJ589851 ONE589851:ONN589851 ODI589851:ODR589851 NTM589851:NTV589851 NJQ589851:NJZ589851 MZU589851:NAD589851 MPY589851:MQH589851 MGC589851:MGL589851 LWG589851:LWP589851 LMK589851:LMT589851 LCO589851:LCX589851 KSS589851:KTB589851 KIW589851:KJF589851 JZA589851:JZJ589851 JPE589851:JPN589851 JFI589851:JFR589851 IVM589851:IVV589851 ILQ589851:ILZ589851 IBU589851:ICD589851 HRY589851:HSH589851 HIC589851:HIL589851 GYG589851:GYP589851 GOK589851:GOT589851 GEO589851:GEX589851 FUS589851:FVB589851 FKW589851:FLF589851 FBA589851:FBJ589851 ERE589851:ERN589851 EHI589851:EHR589851 DXM589851:DXV589851 DNQ589851:DNZ589851 DDU589851:DED589851 CTY589851:CUH589851 CKC589851:CKL589851 CAG589851:CAP589851 BQK589851:BQT589851 BGO589851:BGX589851 AWS589851:AXB589851 AMW589851:ANF589851 ADA589851:ADJ589851 TE589851:TN589851 JI589851:JR589851 M589851:V589851 WVU524315:WWD524315 WLY524315:WMH524315 WCC524315:WCL524315 VSG524315:VSP524315 VIK524315:VIT524315 UYO524315:UYX524315 UOS524315:UPB524315 UEW524315:UFF524315 TVA524315:TVJ524315 TLE524315:TLN524315 TBI524315:TBR524315 SRM524315:SRV524315 SHQ524315:SHZ524315 RXU524315:RYD524315 RNY524315:ROH524315 REC524315:REL524315 QUG524315:QUP524315 QKK524315:QKT524315 QAO524315:QAX524315 PQS524315:PRB524315 PGW524315:PHF524315 OXA524315:OXJ524315 ONE524315:ONN524315 ODI524315:ODR524315 NTM524315:NTV524315 NJQ524315:NJZ524315 MZU524315:NAD524315 MPY524315:MQH524315 MGC524315:MGL524315 LWG524315:LWP524315 LMK524315:LMT524315 LCO524315:LCX524315 KSS524315:KTB524315 KIW524315:KJF524315 JZA524315:JZJ524315 JPE524315:JPN524315 JFI524315:JFR524315 IVM524315:IVV524315 ILQ524315:ILZ524315 IBU524315:ICD524315 HRY524315:HSH524315 HIC524315:HIL524315 GYG524315:GYP524315 GOK524315:GOT524315 GEO524315:GEX524315 FUS524315:FVB524315 FKW524315:FLF524315 FBA524315:FBJ524315 ERE524315:ERN524315 EHI524315:EHR524315 DXM524315:DXV524315 DNQ524315:DNZ524315 DDU524315:DED524315 CTY524315:CUH524315 CKC524315:CKL524315 CAG524315:CAP524315 BQK524315:BQT524315 BGO524315:BGX524315 AWS524315:AXB524315 AMW524315:ANF524315 ADA524315:ADJ524315 TE524315:TN524315 JI524315:JR524315 M524315:V524315 WVU458779:WWD458779 WLY458779:WMH458779 WCC458779:WCL458779 VSG458779:VSP458779 VIK458779:VIT458779 UYO458779:UYX458779 UOS458779:UPB458779 UEW458779:UFF458779 TVA458779:TVJ458779 TLE458779:TLN458779 TBI458779:TBR458779 SRM458779:SRV458779 SHQ458779:SHZ458779 RXU458779:RYD458779 RNY458779:ROH458779 REC458779:REL458779 QUG458779:QUP458779 QKK458779:QKT458779 QAO458779:QAX458779 PQS458779:PRB458779 PGW458779:PHF458779 OXA458779:OXJ458779 ONE458779:ONN458779 ODI458779:ODR458779 NTM458779:NTV458779 NJQ458779:NJZ458779 MZU458779:NAD458779 MPY458779:MQH458779 MGC458779:MGL458779 LWG458779:LWP458779 LMK458779:LMT458779 LCO458779:LCX458779 KSS458779:KTB458779 KIW458779:KJF458779 JZA458779:JZJ458779 JPE458779:JPN458779 JFI458779:JFR458779 IVM458779:IVV458779 ILQ458779:ILZ458779 IBU458779:ICD458779 HRY458779:HSH458779 HIC458779:HIL458779 GYG458779:GYP458779 GOK458779:GOT458779 GEO458779:GEX458779 FUS458779:FVB458779 FKW458779:FLF458779 FBA458779:FBJ458779 ERE458779:ERN458779 EHI458779:EHR458779 DXM458779:DXV458779 DNQ458779:DNZ458779 DDU458779:DED458779 CTY458779:CUH458779 CKC458779:CKL458779 CAG458779:CAP458779 BQK458779:BQT458779 BGO458779:BGX458779 AWS458779:AXB458779 AMW458779:ANF458779 ADA458779:ADJ458779 TE458779:TN458779 JI458779:JR458779 M458779:V458779 WVU393243:WWD393243 WLY393243:WMH393243 WCC393243:WCL393243 VSG393243:VSP393243 VIK393243:VIT393243 UYO393243:UYX393243 UOS393243:UPB393243 UEW393243:UFF393243 TVA393243:TVJ393243 TLE393243:TLN393243 TBI393243:TBR393243 SRM393243:SRV393243 SHQ393243:SHZ393243 RXU393243:RYD393243 RNY393243:ROH393243 REC393243:REL393243 QUG393243:QUP393243 QKK393243:QKT393243 QAO393243:QAX393243 PQS393243:PRB393243 PGW393243:PHF393243 OXA393243:OXJ393243 ONE393243:ONN393243 ODI393243:ODR393243 NTM393243:NTV393243 NJQ393243:NJZ393243 MZU393243:NAD393243 MPY393243:MQH393243 MGC393243:MGL393243 LWG393243:LWP393243 LMK393243:LMT393243 LCO393243:LCX393243 KSS393243:KTB393243 KIW393243:KJF393243 JZA393243:JZJ393243 JPE393243:JPN393243 JFI393243:JFR393243 IVM393243:IVV393243 ILQ393243:ILZ393243 IBU393243:ICD393243 HRY393243:HSH393243 HIC393243:HIL393243 GYG393243:GYP393243 GOK393243:GOT393243 GEO393243:GEX393243 FUS393243:FVB393243 FKW393243:FLF393243 FBA393243:FBJ393243 ERE393243:ERN393243 EHI393243:EHR393243 DXM393243:DXV393243 DNQ393243:DNZ393243 DDU393243:DED393243 CTY393243:CUH393243 CKC393243:CKL393243 CAG393243:CAP393243 BQK393243:BQT393243 BGO393243:BGX393243 AWS393243:AXB393243 AMW393243:ANF393243 ADA393243:ADJ393243 TE393243:TN393243 JI393243:JR393243 M393243:V393243 WVU327707:WWD327707 WLY327707:WMH327707 WCC327707:WCL327707 VSG327707:VSP327707 VIK327707:VIT327707 UYO327707:UYX327707 UOS327707:UPB327707 UEW327707:UFF327707 TVA327707:TVJ327707 TLE327707:TLN327707 TBI327707:TBR327707 SRM327707:SRV327707 SHQ327707:SHZ327707 RXU327707:RYD327707 RNY327707:ROH327707 REC327707:REL327707 QUG327707:QUP327707 QKK327707:QKT327707 QAO327707:QAX327707 PQS327707:PRB327707 PGW327707:PHF327707 OXA327707:OXJ327707 ONE327707:ONN327707 ODI327707:ODR327707 NTM327707:NTV327707 NJQ327707:NJZ327707 MZU327707:NAD327707 MPY327707:MQH327707 MGC327707:MGL327707 LWG327707:LWP327707 LMK327707:LMT327707 LCO327707:LCX327707 KSS327707:KTB327707 KIW327707:KJF327707 JZA327707:JZJ327707 JPE327707:JPN327707 JFI327707:JFR327707 IVM327707:IVV327707 ILQ327707:ILZ327707 IBU327707:ICD327707 HRY327707:HSH327707 HIC327707:HIL327707 GYG327707:GYP327707 GOK327707:GOT327707 GEO327707:GEX327707 FUS327707:FVB327707 FKW327707:FLF327707 FBA327707:FBJ327707 ERE327707:ERN327707 EHI327707:EHR327707 DXM327707:DXV327707 DNQ327707:DNZ327707 DDU327707:DED327707 CTY327707:CUH327707 CKC327707:CKL327707 CAG327707:CAP327707 BQK327707:BQT327707 BGO327707:BGX327707 AWS327707:AXB327707 AMW327707:ANF327707 ADA327707:ADJ327707 TE327707:TN327707 JI327707:JR327707 M327707:V327707 WVU262171:WWD262171 WLY262171:WMH262171 WCC262171:WCL262171 VSG262171:VSP262171 VIK262171:VIT262171 UYO262171:UYX262171 UOS262171:UPB262171 UEW262171:UFF262171 TVA262171:TVJ262171 TLE262171:TLN262171 TBI262171:TBR262171 SRM262171:SRV262171 SHQ262171:SHZ262171 RXU262171:RYD262171 RNY262171:ROH262171 REC262171:REL262171 QUG262171:QUP262171 QKK262171:QKT262171 QAO262171:QAX262171 PQS262171:PRB262171 PGW262171:PHF262171 OXA262171:OXJ262171 ONE262171:ONN262171 ODI262171:ODR262171 NTM262171:NTV262171 NJQ262171:NJZ262171 MZU262171:NAD262171 MPY262171:MQH262171 MGC262171:MGL262171 LWG262171:LWP262171 LMK262171:LMT262171 LCO262171:LCX262171 KSS262171:KTB262171 KIW262171:KJF262171 JZA262171:JZJ262171 JPE262171:JPN262171 JFI262171:JFR262171 IVM262171:IVV262171 ILQ262171:ILZ262171 IBU262171:ICD262171 HRY262171:HSH262171 HIC262171:HIL262171 GYG262171:GYP262171 GOK262171:GOT262171 GEO262171:GEX262171 FUS262171:FVB262171 FKW262171:FLF262171 FBA262171:FBJ262171 ERE262171:ERN262171 EHI262171:EHR262171 DXM262171:DXV262171 DNQ262171:DNZ262171 DDU262171:DED262171 CTY262171:CUH262171 CKC262171:CKL262171 CAG262171:CAP262171 BQK262171:BQT262171 BGO262171:BGX262171 AWS262171:AXB262171 AMW262171:ANF262171 ADA262171:ADJ262171 TE262171:TN262171 JI262171:JR262171 M262171:V262171 WVU196635:WWD196635 WLY196635:WMH196635 WCC196635:WCL196635 VSG196635:VSP196635 VIK196635:VIT196635 UYO196635:UYX196635 UOS196635:UPB196635 UEW196635:UFF196635 TVA196635:TVJ196635 TLE196635:TLN196635 TBI196635:TBR196635 SRM196635:SRV196635 SHQ196635:SHZ196635 RXU196635:RYD196635 RNY196635:ROH196635 REC196635:REL196635 QUG196635:QUP196635 QKK196635:QKT196635 QAO196635:QAX196635 PQS196635:PRB196635 PGW196635:PHF196635 OXA196635:OXJ196635 ONE196635:ONN196635 ODI196635:ODR196635 NTM196635:NTV196635 NJQ196635:NJZ196635 MZU196635:NAD196635 MPY196635:MQH196635 MGC196635:MGL196635 LWG196635:LWP196635 LMK196635:LMT196635 LCO196635:LCX196635 KSS196635:KTB196635 KIW196635:KJF196635 JZA196635:JZJ196635 JPE196635:JPN196635 JFI196635:JFR196635 IVM196635:IVV196635 ILQ196635:ILZ196635 IBU196635:ICD196635 HRY196635:HSH196635 HIC196635:HIL196635 GYG196635:GYP196635 GOK196635:GOT196635 GEO196635:GEX196635 FUS196635:FVB196635 FKW196635:FLF196635 FBA196635:FBJ196635 ERE196635:ERN196635 EHI196635:EHR196635 DXM196635:DXV196635 DNQ196635:DNZ196635 DDU196635:DED196635 CTY196635:CUH196635 CKC196635:CKL196635 CAG196635:CAP196635 BQK196635:BQT196635 BGO196635:BGX196635 AWS196635:AXB196635 AMW196635:ANF196635 ADA196635:ADJ196635 TE196635:TN196635 JI196635:JR196635 M196635:V196635 WVU131099:WWD131099 WLY131099:WMH131099 WCC131099:WCL131099 VSG131099:VSP131099 VIK131099:VIT131099 UYO131099:UYX131099 UOS131099:UPB131099 UEW131099:UFF131099 TVA131099:TVJ131099 TLE131099:TLN131099 TBI131099:TBR131099 SRM131099:SRV131099 SHQ131099:SHZ131099 RXU131099:RYD131099 RNY131099:ROH131099 REC131099:REL131099 QUG131099:QUP131099 QKK131099:QKT131099 QAO131099:QAX131099 PQS131099:PRB131099 PGW131099:PHF131099 OXA131099:OXJ131099 ONE131099:ONN131099 ODI131099:ODR131099 NTM131099:NTV131099 NJQ131099:NJZ131099 MZU131099:NAD131099 MPY131099:MQH131099 MGC131099:MGL131099 LWG131099:LWP131099 LMK131099:LMT131099 LCO131099:LCX131099 KSS131099:KTB131099 KIW131099:KJF131099 JZA131099:JZJ131099 JPE131099:JPN131099 JFI131099:JFR131099 IVM131099:IVV131099 ILQ131099:ILZ131099 IBU131099:ICD131099 HRY131099:HSH131099 HIC131099:HIL131099 GYG131099:GYP131099 GOK131099:GOT131099 GEO131099:GEX131099 FUS131099:FVB131099 FKW131099:FLF131099 FBA131099:FBJ131099 ERE131099:ERN131099 EHI131099:EHR131099 DXM131099:DXV131099 DNQ131099:DNZ131099 DDU131099:DED131099 CTY131099:CUH131099 CKC131099:CKL131099 CAG131099:CAP131099 BQK131099:BQT131099 BGO131099:BGX131099 AWS131099:AXB131099 AMW131099:ANF131099 ADA131099:ADJ131099 TE131099:TN131099 JI131099:JR131099 M131099:V131099 WVU65563:WWD65563 WLY65563:WMH65563 WCC65563:WCL65563 VSG65563:VSP65563 VIK65563:VIT65563 UYO65563:UYX65563 UOS65563:UPB65563 UEW65563:UFF65563 TVA65563:TVJ65563 TLE65563:TLN65563 TBI65563:TBR65563 SRM65563:SRV65563 SHQ65563:SHZ65563 RXU65563:RYD65563 RNY65563:ROH65563 REC65563:REL65563 QUG65563:QUP65563 QKK65563:QKT65563 QAO65563:QAX65563 PQS65563:PRB65563 PGW65563:PHF65563 OXA65563:OXJ65563 ONE65563:ONN65563 ODI65563:ODR65563 NTM65563:NTV65563 NJQ65563:NJZ65563 MZU65563:NAD65563 MPY65563:MQH65563 MGC65563:MGL65563 LWG65563:LWP65563 LMK65563:LMT65563 LCO65563:LCX65563 KSS65563:KTB65563 KIW65563:KJF65563 JZA65563:JZJ65563 JPE65563:JPN65563 JFI65563:JFR65563 IVM65563:IVV65563 ILQ65563:ILZ65563 IBU65563:ICD65563 HRY65563:HSH65563 HIC65563:HIL65563 GYG65563:GYP65563 GOK65563:GOT65563 GEO65563:GEX65563 FUS65563:FVB65563 FKW65563:FLF65563 FBA65563:FBJ65563 ERE65563:ERN65563 EHI65563:EHR65563 DXM65563:DXV65563 DNQ65563:DNZ65563 DDU65563:DED65563 CTY65563:CUH65563 CKC65563:CKL65563 CAG65563:CAP65563 BQK65563:BQT65563 BGO65563:BGX65563 AWS65563:AXB65563 AMW65563:ANF65563 ADA65563:ADJ65563 TE65563:TN65563 JI65563:JR65563 M65563:V65563 WVU27:WWD27 WLY27:WMH27 WCC27:WCL27 VSG27:VSP27 VIK27:VIT27 UYO27:UYX27 UOS27:UPB27 UEW27:UFF27 TVA27:TVJ27 TLE27:TLN27 TBI27:TBR27 SRM27:SRV27 SHQ27:SHZ27 RXU27:RYD27 RNY27:ROH27 REC27:REL27 QUG27:QUP27 QKK27:QKT27 QAO27:QAX27 PQS27:PRB27 PGW27:PHF27 OXA27:OXJ27 ONE27:ONN27 ODI27:ODR27 NTM27:NTV27 NJQ27:NJZ27 MZU27:NAD27 MPY27:MQH27 MGC27:MGL27 LWG27:LWP27 LMK27:LMT27 LCO27:LCX27 KSS27:KTB27 KIW27:KJF27 JZA27:JZJ27 JPE27:JPN27 JFI27:JFR27 IVM27:IVV27 ILQ27:ILZ27 IBU27:ICD27 HRY27:HSH27 HIC27:HIL27 GYG27:GYP27 GOK27:GOT27 GEO27:GEX27 FUS27:FVB27 FKW27:FLF27 FBA27:FBJ27 ERE27:ERN27 EHI27:EHR27 DXM27:DXV27 DNQ27:DNZ27 DDU27:DED27 CTY27:CUH27 CKC27:CKL27 CAG27:CAP27 BQK27:BQT27 BGO27:BGX27 AWS27:AXB27 AMW27:ANF27 ADA27:ADJ27 TE27:TN27 JI27:JR27">
      <formula1>$AB$25:$AB$27</formula1>
    </dataValidation>
    <dataValidation type="list" allowBlank="1" showErrorMessage="1" errorTitle="First Stage Suction" error="Enter selection from drop-down list" sqref="H27:L27 WVP983067:WVT983067 WLT983067:WLX983067 WBX983067:WCB983067 VSB983067:VSF983067 VIF983067:VIJ983067 UYJ983067:UYN983067 UON983067:UOR983067 UER983067:UEV983067 TUV983067:TUZ983067 TKZ983067:TLD983067 TBD983067:TBH983067 SRH983067:SRL983067 SHL983067:SHP983067 RXP983067:RXT983067 RNT983067:RNX983067 RDX983067:REB983067 QUB983067:QUF983067 QKF983067:QKJ983067 QAJ983067:QAN983067 PQN983067:PQR983067 PGR983067:PGV983067 OWV983067:OWZ983067 OMZ983067:OND983067 ODD983067:ODH983067 NTH983067:NTL983067 NJL983067:NJP983067 MZP983067:MZT983067 MPT983067:MPX983067 MFX983067:MGB983067 LWB983067:LWF983067 LMF983067:LMJ983067 LCJ983067:LCN983067 KSN983067:KSR983067 KIR983067:KIV983067 JYV983067:JYZ983067 JOZ983067:JPD983067 JFD983067:JFH983067 IVH983067:IVL983067 ILL983067:ILP983067 IBP983067:IBT983067 HRT983067:HRX983067 HHX983067:HIB983067 GYB983067:GYF983067 GOF983067:GOJ983067 GEJ983067:GEN983067 FUN983067:FUR983067 FKR983067:FKV983067 FAV983067:FAZ983067 EQZ983067:ERD983067 EHD983067:EHH983067 DXH983067:DXL983067 DNL983067:DNP983067 DDP983067:DDT983067 CTT983067:CTX983067 CJX983067:CKB983067 CAB983067:CAF983067 BQF983067:BQJ983067 BGJ983067:BGN983067 AWN983067:AWR983067 AMR983067:AMV983067 ACV983067:ACZ983067 SZ983067:TD983067 JD983067:JH983067 H983067:L983067 WVP917531:WVT917531 WLT917531:WLX917531 WBX917531:WCB917531 VSB917531:VSF917531 VIF917531:VIJ917531 UYJ917531:UYN917531 UON917531:UOR917531 UER917531:UEV917531 TUV917531:TUZ917531 TKZ917531:TLD917531 TBD917531:TBH917531 SRH917531:SRL917531 SHL917531:SHP917531 RXP917531:RXT917531 RNT917531:RNX917531 RDX917531:REB917531 QUB917531:QUF917531 QKF917531:QKJ917531 QAJ917531:QAN917531 PQN917531:PQR917531 PGR917531:PGV917531 OWV917531:OWZ917531 OMZ917531:OND917531 ODD917531:ODH917531 NTH917531:NTL917531 NJL917531:NJP917531 MZP917531:MZT917531 MPT917531:MPX917531 MFX917531:MGB917531 LWB917531:LWF917531 LMF917531:LMJ917531 LCJ917531:LCN917531 KSN917531:KSR917531 KIR917531:KIV917531 JYV917531:JYZ917531 JOZ917531:JPD917531 JFD917531:JFH917531 IVH917531:IVL917531 ILL917531:ILP917531 IBP917531:IBT917531 HRT917531:HRX917531 HHX917531:HIB917531 GYB917531:GYF917531 GOF917531:GOJ917531 GEJ917531:GEN917531 FUN917531:FUR917531 FKR917531:FKV917531 FAV917531:FAZ917531 EQZ917531:ERD917531 EHD917531:EHH917531 DXH917531:DXL917531 DNL917531:DNP917531 DDP917531:DDT917531 CTT917531:CTX917531 CJX917531:CKB917531 CAB917531:CAF917531 BQF917531:BQJ917531 BGJ917531:BGN917531 AWN917531:AWR917531 AMR917531:AMV917531 ACV917531:ACZ917531 SZ917531:TD917531 JD917531:JH917531 H917531:L917531 WVP851995:WVT851995 WLT851995:WLX851995 WBX851995:WCB851995 VSB851995:VSF851995 VIF851995:VIJ851995 UYJ851995:UYN851995 UON851995:UOR851995 UER851995:UEV851995 TUV851995:TUZ851995 TKZ851995:TLD851995 TBD851995:TBH851995 SRH851995:SRL851995 SHL851995:SHP851995 RXP851995:RXT851995 RNT851995:RNX851995 RDX851995:REB851995 QUB851995:QUF851995 QKF851995:QKJ851995 QAJ851995:QAN851995 PQN851995:PQR851995 PGR851995:PGV851995 OWV851995:OWZ851995 OMZ851995:OND851995 ODD851995:ODH851995 NTH851995:NTL851995 NJL851995:NJP851995 MZP851995:MZT851995 MPT851995:MPX851995 MFX851995:MGB851995 LWB851995:LWF851995 LMF851995:LMJ851995 LCJ851995:LCN851995 KSN851995:KSR851995 KIR851995:KIV851995 JYV851995:JYZ851995 JOZ851995:JPD851995 JFD851995:JFH851995 IVH851995:IVL851995 ILL851995:ILP851995 IBP851995:IBT851995 HRT851995:HRX851995 HHX851995:HIB851995 GYB851995:GYF851995 GOF851995:GOJ851995 GEJ851995:GEN851995 FUN851995:FUR851995 FKR851995:FKV851995 FAV851995:FAZ851995 EQZ851995:ERD851995 EHD851995:EHH851995 DXH851995:DXL851995 DNL851995:DNP851995 DDP851995:DDT851995 CTT851995:CTX851995 CJX851995:CKB851995 CAB851995:CAF851995 BQF851995:BQJ851995 BGJ851995:BGN851995 AWN851995:AWR851995 AMR851995:AMV851995 ACV851995:ACZ851995 SZ851995:TD851995 JD851995:JH851995 H851995:L851995 WVP786459:WVT786459 WLT786459:WLX786459 WBX786459:WCB786459 VSB786459:VSF786459 VIF786459:VIJ786459 UYJ786459:UYN786459 UON786459:UOR786459 UER786459:UEV786459 TUV786459:TUZ786459 TKZ786459:TLD786459 TBD786459:TBH786459 SRH786459:SRL786459 SHL786459:SHP786459 RXP786459:RXT786459 RNT786459:RNX786459 RDX786459:REB786459 QUB786459:QUF786459 QKF786459:QKJ786459 QAJ786459:QAN786459 PQN786459:PQR786459 PGR786459:PGV786459 OWV786459:OWZ786459 OMZ786459:OND786459 ODD786459:ODH786459 NTH786459:NTL786459 NJL786459:NJP786459 MZP786459:MZT786459 MPT786459:MPX786459 MFX786459:MGB786459 LWB786459:LWF786459 LMF786459:LMJ786459 LCJ786459:LCN786459 KSN786459:KSR786459 KIR786459:KIV786459 JYV786459:JYZ786459 JOZ786459:JPD786459 JFD786459:JFH786459 IVH786459:IVL786459 ILL786459:ILP786459 IBP786459:IBT786459 HRT786459:HRX786459 HHX786459:HIB786459 GYB786459:GYF786459 GOF786459:GOJ786459 GEJ786459:GEN786459 FUN786459:FUR786459 FKR786459:FKV786459 FAV786459:FAZ786459 EQZ786459:ERD786459 EHD786459:EHH786459 DXH786459:DXL786459 DNL786459:DNP786459 DDP786459:DDT786459 CTT786459:CTX786459 CJX786459:CKB786459 CAB786459:CAF786459 BQF786459:BQJ786459 BGJ786459:BGN786459 AWN786459:AWR786459 AMR786459:AMV786459 ACV786459:ACZ786459 SZ786459:TD786459 JD786459:JH786459 H786459:L786459 WVP720923:WVT720923 WLT720923:WLX720923 WBX720923:WCB720923 VSB720923:VSF720923 VIF720923:VIJ720923 UYJ720923:UYN720923 UON720923:UOR720923 UER720923:UEV720923 TUV720923:TUZ720923 TKZ720923:TLD720923 TBD720923:TBH720923 SRH720923:SRL720923 SHL720923:SHP720923 RXP720923:RXT720923 RNT720923:RNX720923 RDX720923:REB720923 QUB720923:QUF720923 QKF720923:QKJ720923 QAJ720923:QAN720923 PQN720923:PQR720923 PGR720923:PGV720923 OWV720923:OWZ720923 OMZ720923:OND720923 ODD720923:ODH720923 NTH720923:NTL720923 NJL720923:NJP720923 MZP720923:MZT720923 MPT720923:MPX720923 MFX720923:MGB720923 LWB720923:LWF720923 LMF720923:LMJ720923 LCJ720923:LCN720923 KSN720923:KSR720923 KIR720923:KIV720923 JYV720923:JYZ720923 JOZ720923:JPD720923 JFD720923:JFH720923 IVH720923:IVL720923 ILL720923:ILP720923 IBP720923:IBT720923 HRT720923:HRX720923 HHX720923:HIB720923 GYB720923:GYF720923 GOF720923:GOJ720923 GEJ720923:GEN720923 FUN720923:FUR720923 FKR720923:FKV720923 FAV720923:FAZ720923 EQZ720923:ERD720923 EHD720923:EHH720923 DXH720923:DXL720923 DNL720923:DNP720923 DDP720923:DDT720923 CTT720923:CTX720923 CJX720923:CKB720923 CAB720923:CAF720923 BQF720923:BQJ720923 BGJ720923:BGN720923 AWN720923:AWR720923 AMR720923:AMV720923 ACV720923:ACZ720923 SZ720923:TD720923 JD720923:JH720923 H720923:L720923 WVP655387:WVT655387 WLT655387:WLX655387 WBX655387:WCB655387 VSB655387:VSF655387 VIF655387:VIJ655387 UYJ655387:UYN655387 UON655387:UOR655387 UER655387:UEV655387 TUV655387:TUZ655387 TKZ655387:TLD655387 TBD655387:TBH655387 SRH655387:SRL655387 SHL655387:SHP655387 RXP655387:RXT655387 RNT655387:RNX655387 RDX655387:REB655387 QUB655387:QUF655387 QKF655387:QKJ655387 QAJ655387:QAN655387 PQN655387:PQR655387 PGR655387:PGV655387 OWV655387:OWZ655387 OMZ655387:OND655387 ODD655387:ODH655387 NTH655387:NTL655387 NJL655387:NJP655387 MZP655387:MZT655387 MPT655387:MPX655387 MFX655387:MGB655387 LWB655387:LWF655387 LMF655387:LMJ655387 LCJ655387:LCN655387 KSN655387:KSR655387 KIR655387:KIV655387 JYV655387:JYZ655387 JOZ655387:JPD655387 JFD655387:JFH655387 IVH655387:IVL655387 ILL655387:ILP655387 IBP655387:IBT655387 HRT655387:HRX655387 HHX655387:HIB655387 GYB655387:GYF655387 GOF655387:GOJ655387 GEJ655387:GEN655387 FUN655387:FUR655387 FKR655387:FKV655387 FAV655387:FAZ655387 EQZ655387:ERD655387 EHD655387:EHH655387 DXH655387:DXL655387 DNL655387:DNP655387 DDP655387:DDT655387 CTT655387:CTX655387 CJX655387:CKB655387 CAB655387:CAF655387 BQF655387:BQJ655387 BGJ655387:BGN655387 AWN655387:AWR655387 AMR655387:AMV655387 ACV655387:ACZ655387 SZ655387:TD655387 JD655387:JH655387 H655387:L655387 WVP589851:WVT589851 WLT589851:WLX589851 WBX589851:WCB589851 VSB589851:VSF589851 VIF589851:VIJ589851 UYJ589851:UYN589851 UON589851:UOR589851 UER589851:UEV589851 TUV589851:TUZ589851 TKZ589851:TLD589851 TBD589851:TBH589851 SRH589851:SRL589851 SHL589851:SHP589851 RXP589851:RXT589851 RNT589851:RNX589851 RDX589851:REB589851 QUB589851:QUF589851 QKF589851:QKJ589851 QAJ589851:QAN589851 PQN589851:PQR589851 PGR589851:PGV589851 OWV589851:OWZ589851 OMZ589851:OND589851 ODD589851:ODH589851 NTH589851:NTL589851 NJL589851:NJP589851 MZP589851:MZT589851 MPT589851:MPX589851 MFX589851:MGB589851 LWB589851:LWF589851 LMF589851:LMJ589851 LCJ589851:LCN589851 KSN589851:KSR589851 KIR589851:KIV589851 JYV589851:JYZ589851 JOZ589851:JPD589851 JFD589851:JFH589851 IVH589851:IVL589851 ILL589851:ILP589851 IBP589851:IBT589851 HRT589851:HRX589851 HHX589851:HIB589851 GYB589851:GYF589851 GOF589851:GOJ589851 GEJ589851:GEN589851 FUN589851:FUR589851 FKR589851:FKV589851 FAV589851:FAZ589851 EQZ589851:ERD589851 EHD589851:EHH589851 DXH589851:DXL589851 DNL589851:DNP589851 DDP589851:DDT589851 CTT589851:CTX589851 CJX589851:CKB589851 CAB589851:CAF589851 BQF589851:BQJ589851 BGJ589851:BGN589851 AWN589851:AWR589851 AMR589851:AMV589851 ACV589851:ACZ589851 SZ589851:TD589851 JD589851:JH589851 H589851:L589851 WVP524315:WVT524315 WLT524315:WLX524315 WBX524315:WCB524315 VSB524315:VSF524315 VIF524315:VIJ524315 UYJ524315:UYN524315 UON524315:UOR524315 UER524315:UEV524315 TUV524315:TUZ524315 TKZ524315:TLD524315 TBD524315:TBH524315 SRH524315:SRL524315 SHL524315:SHP524315 RXP524315:RXT524315 RNT524315:RNX524315 RDX524315:REB524315 QUB524315:QUF524315 QKF524315:QKJ524315 QAJ524315:QAN524315 PQN524315:PQR524315 PGR524315:PGV524315 OWV524315:OWZ524315 OMZ524315:OND524315 ODD524315:ODH524315 NTH524315:NTL524315 NJL524315:NJP524315 MZP524315:MZT524315 MPT524315:MPX524315 MFX524315:MGB524315 LWB524315:LWF524315 LMF524315:LMJ524315 LCJ524315:LCN524315 KSN524315:KSR524315 KIR524315:KIV524315 JYV524315:JYZ524315 JOZ524315:JPD524315 JFD524315:JFH524315 IVH524315:IVL524315 ILL524315:ILP524315 IBP524315:IBT524315 HRT524315:HRX524315 HHX524315:HIB524315 GYB524315:GYF524315 GOF524315:GOJ524315 GEJ524315:GEN524315 FUN524315:FUR524315 FKR524315:FKV524315 FAV524315:FAZ524315 EQZ524315:ERD524315 EHD524315:EHH524315 DXH524315:DXL524315 DNL524315:DNP524315 DDP524315:DDT524315 CTT524315:CTX524315 CJX524315:CKB524315 CAB524315:CAF524315 BQF524315:BQJ524315 BGJ524315:BGN524315 AWN524315:AWR524315 AMR524315:AMV524315 ACV524315:ACZ524315 SZ524315:TD524315 JD524315:JH524315 H524315:L524315 WVP458779:WVT458779 WLT458779:WLX458779 WBX458779:WCB458779 VSB458779:VSF458779 VIF458779:VIJ458779 UYJ458779:UYN458779 UON458779:UOR458779 UER458779:UEV458779 TUV458779:TUZ458779 TKZ458779:TLD458779 TBD458779:TBH458779 SRH458779:SRL458779 SHL458779:SHP458779 RXP458779:RXT458779 RNT458779:RNX458779 RDX458779:REB458779 QUB458779:QUF458779 QKF458779:QKJ458779 QAJ458779:QAN458779 PQN458779:PQR458779 PGR458779:PGV458779 OWV458779:OWZ458779 OMZ458779:OND458779 ODD458779:ODH458779 NTH458779:NTL458779 NJL458779:NJP458779 MZP458779:MZT458779 MPT458779:MPX458779 MFX458779:MGB458779 LWB458779:LWF458779 LMF458779:LMJ458779 LCJ458779:LCN458779 KSN458779:KSR458779 KIR458779:KIV458779 JYV458779:JYZ458779 JOZ458779:JPD458779 JFD458779:JFH458779 IVH458779:IVL458779 ILL458779:ILP458779 IBP458779:IBT458779 HRT458779:HRX458779 HHX458779:HIB458779 GYB458779:GYF458779 GOF458779:GOJ458779 GEJ458779:GEN458779 FUN458779:FUR458779 FKR458779:FKV458779 FAV458779:FAZ458779 EQZ458779:ERD458779 EHD458779:EHH458779 DXH458779:DXL458779 DNL458779:DNP458779 DDP458779:DDT458779 CTT458779:CTX458779 CJX458779:CKB458779 CAB458779:CAF458779 BQF458779:BQJ458779 BGJ458779:BGN458779 AWN458779:AWR458779 AMR458779:AMV458779 ACV458779:ACZ458779 SZ458779:TD458779 JD458779:JH458779 H458779:L458779 WVP393243:WVT393243 WLT393243:WLX393243 WBX393243:WCB393243 VSB393243:VSF393243 VIF393243:VIJ393243 UYJ393243:UYN393243 UON393243:UOR393243 UER393243:UEV393243 TUV393243:TUZ393243 TKZ393243:TLD393243 TBD393243:TBH393243 SRH393243:SRL393243 SHL393243:SHP393243 RXP393243:RXT393243 RNT393243:RNX393243 RDX393243:REB393243 QUB393243:QUF393243 QKF393243:QKJ393243 QAJ393243:QAN393243 PQN393243:PQR393243 PGR393243:PGV393243 OWV393243:OWZ393243 OMZ393243:OND393243 ODD393243:ODH393243 NTH393243:NTL393243 NJL393243:NJP393243 MZP393243:MZT393243 MPT393243:MPX393243 MFX393243:MGB393243 LWB393243:LWF393243 LMF393243:LMJ393243 LCJ393243:LCN393243 KSN393243:KSR393243 KIR393243:KIV393243 JYV393243:JYZ393243 JOZ393243:JPD393243 JFD393243:JFH393243 IVH393243:IVL393243 ILL393243:ILP393243 IBP393243:IBT393243 HRT393243:HRX393243 HHX393243:HIB393243 GYB393243:GYF393243 GOF393243:GOJ393243 GEJ393243:GEN393243 FUN393243:FUR393243 FKR393243:FKV393243 FAV393243:FAZ393243 EQZ393243:ERD393243 EHD393243:EHH393243 DXH393243:DXL393243 DNL393243:DNP393243 DDP393243:DDT393243 CTT393243:CTX393243 CJX393243:CKB393243 CAB393243:CAF393243 BQF393243:BQJ393243 BGJ393243:BGN393243 AWN393243:AWR393243 AMR393243:AMV393243 ACV393243:ACZ393243 SZ393243:TD393243 JD393243:JH393243 H393243:L393243 WVP327707:WVT327707 WLT327707:WLX327707 WBX327707:WCB327707 VSB327707:VSF327707 VIF327707:VIJ327707 UYJ327707:UYN327707 UON327707:UOR327707 UER327707:UEV327707 TUV327707:TUZ327707 TKZ327707:TLD327707 TBD327707:TBH327707 SRH327707:SRL327707 SHL327707:SHP327707 RXP327707:RXT327707 RNT327707:RNX327707 RDX327707:REB327707 QUB327707:QUF327707 QKF327707:QKJ327707 QAJ327707:QAN327707 PQN327707:PQR327707 PGR327707:PGV327707 OWV327707:OWZ327707 OMZ327707:OND327707 ODD327707:ODH327707 NTH327707:NTL327707 NJL327707:NJP327707 MZP327707:MZT327707 MPT327707:MPX327707 MFX327707:MGB327707 LWB327707:LWF327707 LMF327707:LMJ327707 LCJ327707:LCN327707 KSN327707:KSR327707 KIR327707:KIV327707 JYV327707:JYZ327707 JOZ327707:JPD327707 JFD327707:JFH327707 IVH327707:IVL327707 ILL327707:ILP327707 IBP327707:IBT327707 HRT327707:HRX327707 HHX327707:HIB327707 GYB327707:GYF327707 GOF327707:GOJ327707 GEJ327707:GEN327707 FUN327707:FUR327707 FKR327707:FKV327707 FAV327707:FAZ327707 EQZ327707:ERD327707 EHD327707:EHH327707 DXH327707:DXL327707 DNL327707:DNP327707 DDP327707:DDT327707 CTT327707:CTX327707 CJX327707:CKB327707 CAB327707:CAF327707 BQF327707:BQJ327707 BGJ327707:BGN327707 AWN327707:AWR327707 AMR327707:AMV327707 ACV327707:ACZ327707 SZ327707:TD327707 JD327707:JH327707 H327707:L327707 WVP262171:WVT262171 WLT262171:WLX262171 WBX262171:WCB262171 VSB262171:VSF262171 VIF262171:VIJ262171 UYJ262171:UYN262171 UON262171:UOR262171 UER262171:UEV262171 TUV262171:TUZ262171 TKZ262171:TLD262171 TBD262171:TBH262171 SRH262171:SRL262171 SHL262171:SHP262171 RXP262171:RXT262171 RNT262171:RNX262171 RDX262171:REB262171 QUB262171:QUF262171 QKF262171:QKJ262171 QAJ262171:QAN262171 PQN262171:PQR262171 PGR262171:PGV262171 OWV262171:OWZ262171 OMZ262171:OND262171 ODD262171:ODH262171 NTH262171:NTL262171 NJL262171:NJP262171 MZP262171:MZT262171 MPT262171:MPX262171 MFX262171:MGB262171 LWB262171:LWF262171 LMF262171:LMJ262171 LCJ262171:LCN262171 KSN262171:KSR262171 KIR262171:KIV262171 JYV262171:JYZ262171 JOZ262171:JPD262171 JFD262171:JFH262171 IVH262171:IVL262171 ILL262171:ILP262171 IBP262171:IBT262171 HRT262171:HRX262171 HHX262171:HIB262171 GYB262171:GYF262171 GOF262171:GOJ262171 GEJ262171:GEN262171 FUN262171:FUR262171 FKR262171:FKV262171 FAV262171:FAZ262171 EQZ262171:ERD262171 EHD262171:EHH262171 DXH262171:DXL262171 DNL262171:DNP262171 DDP262171:DDT262171 CTT262171:CTX262171 CJX262171:CKB262171 CAB262171:CAF262171 BQF262171:BQJ262171 BGJ262171:BGN262171 AWN262171:AWR262171 AMR262171:AMV262171 ACV262171:ACZ262171 SZ262171:TD262171 JD262171:JH262171 H262171:L262171 WVP196635:WVT196635 WLT196635:WLX196635 WBX196635:WCB196635 VSB196635:VSF196635 VIF196635:VIJ196635 UYJ196635:UYN196635 UON196635:UOR196635 UER196635:UEV196635 TUV196635:TUZ196635 TKZ196635:TLD196635 TBD196635:TBH196635 SRH196635:SRL196635 SHL196635:SHP196635 RXP196635:RXT196635 RNT196635:RNX196635 RDX196635:REB196635 QUB196635:QUF196635 QKF196635:QKJ196635 QAJ196635:QAN196635 PQN196635:PQR196635 PGR196635:PGV196635 OWV196635:OWZ196635 OMZ196635:OND196635 ODD196635:ODH196635 NTH196635:NTL196635 NJL196635:NJP196635 MZP196635:MZT196635 MPT196635:MPX196635 MFX196635:MGB196635 LWB196635:LWF196635 LMF196635:LMJ196635 LCJ196635:LCN196635 KSN196635:KSR196635 KIR196635:KIV196635 JYV196635:JYZ196635 JOZ196635:JPD196635 JFD196635:JFH196635 IVH196635:IVL196635 ILL196635:ILP196635 IBP196635:IBT196635 HRT196635:HRX196635 HHX196635:HIB196635 GYB196635:GYF196635 GOF196635:GOJ196635 GEJ196635:GEN196635 FUN196635:FUR196635 FKR196635:FKV196635 FAV196635:FAZ196635 EQZ196635:ERD196635 EHD196635:EHH196635 DXH196635:DXL196635 DNL196635:DNP196635 DDP196635:DDT196635 CTT196635:CTX196635 CJX196635:CKB196635 CAB196635:CAF196635 BQF196635:BQJ196635 BGJ196635:BGN196635 AWN196635:AWR196635 AMR196635:AMV196635 ACV196635:ACZ196635 SZ196635:TD196635 JD196635:JH196635 H196635:L196635 WVP131099:WVT131099 WLT131099:WLX131099 WBX131099:WCB131099 VSB131099:VSF131099 VIF131099:VIJ131099 UYJ131099:UYN131099 UON131099:UOR131099 UER131099:UEV131099 TUV131099:TUZ131099 TKZ131099:TLD131099 TBD131099:TBH131099 SRH131099:SRL131099 SHL131099:SHP131099 RXP131099:RXT131099 RNT131099:RNX131099 RDX131099:REB131099 QUB131099:QUF131099 QKF131099:QKJ131099 QAJ131099:QAN131099 PQN131099:PQR131099 PGR131099:PGV131099 OWV131099:OWZ131099 OMZ131099:OND131099 ODD131099:ODH131099 NTH131099:NTL131099 NJL131099:NJP131099 MZP131099:MZT131099 MPT131099:MPX131099 MFX131099:MGB131099 LWB131099:LWF131099 LMF131099:LMJ131099 LCJ131099:LCN131099 KSN131099:KSR131099 KIR131099:KIV131099 JYV131099:JYZ131099 JOZ131099:JPD131099 JFD131099:JFH131099 IVH131099:IVL131099 ILL131099:ILP131099 IBP131099:IBT131099 HRT131099:HRX131099 HHX131099:HIB131099 GYB131099:GYF131099 GOF131099:GOJ131099 GEJ131099:GEN131099 FUN131099:FUR131099 FKR131099:FKV131099 FAV131099:FAZ131099 EQZ131099:ERD131099 EHD131099:EHH131099 DXH131099:DXL131099 DNL131099:DNP131099 DDP131099:DDT131099 CTT131099:CTX131099 CJX131099:CKB131099 CAB131099:CAF131099 BQF131099:BQJ131099 BGJ131099:BGN131099 AWN131099:AWR131099 AMR131099:AMV131099 ACV131099:ACZ131099 SZ131099:TD131099 JD131099:JH131099 H131099:L131099 WVP65563:WVT65563 WLT65563:WLX65563 WBX65563:WCB65563 VSB65563:VSF65563 VIF65563:VIJ65563 UYJ65563:UYN65563 UON65563:UOR65563 UER65563:UEV65563 TUV65563:TUZ65563 TKZ65563:TLD65563 TBD65563:TBH65563 SRH65563:SRL65563 SHL65563:SHP65563 RXP65563:RXT65563 RNT65563:RNX65563 RDX65563:REB65563 QUB65563:QUF65563 QKF65563:QKJ65563 QAJ65563:QAN65563 PQN65563:PQR65563 PGR65563:PGV65563 OWV65563:OWZ65563 OMZ65563:OND65563 ODD65563:ODH65563 NTH65563:NTL65563 NJL65563:NJP65563 MZP65563:MZT65563 MPT65563:MPX65563 MFX65563:MGB65563 LWB65563:LWF65563 LMF65563:LMJ65563 LCJ65563:LCN65563 KSN65563:KSR65563 KIR65563:KIV65563 JYV65563:JYZ65563 JOZ65563:JPD65563 JFD65563:JFH65563 IVH65563:IVL65563 ILL65563:ILP65563 IBP65563:IBT65563 HRT65563:HRX65563 HHX65563:HIB65563 GYB65563:GYF65563 GOF65563:GOJ65563 GEJ65563:GEN65563 FUN65563:FUR65563 FKR65563:FKV65563 FAV65563:FAZ65563 EQZ65563:ERD65563 EHD65563:EHH65563 DXH65563:DXL65563 DNL65563:DNP65563 DDP65563:DDT65563 CTT65563:CTX65563 CJX65563:CKB65563 CAB65563:CAF65563 BQF65563:BQJ65563 BGJ65563:BGN65563 AWN65563:AWR65563 AMR65563:AMV65563 ACV65563:ACZ65563 SZ65563:TD65563 JD65563:JH65563 H65563:L65563 WVP27:WVT27 WLT27:WLX27 WBX27:WCB27 VSB27:VSF27 VIF27:VIJ27 UYJ27:UYN27 UON27:UOR27 UER27:UEV27 TUV27:TUZ27 TKZ27:TLD27 TBD27:TBH27 SRH27:SRL27 SHL27:SHP27 RXP27:RXT27 RNT27:RNX27 RDX27:REB27 QUB27:QUF27 QKF27:QKJ27 QAJ27:QAN27 PQN27:PQR27 PGR27:PGV27 OWV27:OWZ27 OMZ27:OND27 ODD27:ODH27 NTH27:NTL27 NJL27:NJP27 MZP27:MZT27 MPT27:MPX27 MFX27:MGB27 LWB27:LWF27 LMF27:LMJ27 LCJ27:LCN27 KSN27:KSR27 KIR27:KIV27 JYV27:JYZ27 JOZ27:JPD27 JFD27:JFH27 IVH27:IVL27 ILL27:ILP27 IBP27:IBT27 HRT27:HRX27 HHX27:HIB27 GYB27:GYF27 GOF27:GOJ27 GEJ27:GEN27 FUN27:FUR27 FKR27:FKV27 FAV27:FAZ27 EQZ27:ERD27 EHD27:EHH27 DXH27:DXL27 DNL27:DNP27 DDP27:DDT27 CTT27:CTX27 CJX27:CKB27 CAB27:CAF27 BQF27:BQJ27 BGJ27:BGN27 AWN27:AWR27 AMR27:AMV27 ACV27:ACZ27 SZ27:TD27 JD27:JH27">
      <formula1>$Z$25:$Z$28</formula1>
    </dataValidation>
    <dataValidation type="list" allowBlank="1" showErrorMessage="1" errorTitle="Volute / Diffuser" error="Select from drop-down list" sqref="H26:L26 WVP983066:WVT983066 WLT983066:WLX983066 WBX983066:WCB983066 VSB983066:VSF983066 VIF983066:VIJ983066 UYJ983066:UYN983066 UON983066:UOR983066 UER983066:UEV983066 TUV983066:TUZ983066 TKZ983066:TLD983066 TBD983066:TBH983066 SRH983066:SRL983066 SHL983066:SHP983066 RXP983066:RXT983066 RNT983066:RNX983066 RDX983066:REB983066 QUB983066:QUF983066 QKF983066:QKJ983066 QAJ983066:QAN983066 PQN983066:PQR983066 PGR983066:PGV983066 OWV983066:OWZ983066 OMZ983066:OND983066 ODD983066:ODH983066 NTH983066:NTL983066 NJL983066:NJP983066 MZP983066:MZT983066 MPT983066:MPX983066 MFX983066:MGB983066 LWB983066:LWF983066 LMF983066:LMJ983066 LCJ983066:LCN983066 KSN983066:KSR983066 KIR983066:KIV983066 JYV983066:JYZ983066 JOZ983066:JPD983066 JFD983066:JFH983066 IVH983066:IVL983066 ILL983066:ILP983066 IBP983066:IBT983066 HRT983066:HRX983066 HHX983066:HIB983066 GYB983066:GYF983066 GOF983066:GOJ983066 GEJ983066:GEN983066 FUN983066:FUR983066 FKR983066:FKV983066 FAV983066:FAZ983066 EQZ983066:ERD983066 EHD983066:EHH983066 DXH983066:DXL983066 DNL983066:DNP983066 DDP983066:DDT983066 CTT983066:CTX983066 CJX983066:CKB983066 CAB983066:CAF983066 BQF983066:BQJ983066 BGJ983066:BGN983066 AWN983066:AWR983066 AMR983066:AMV983066 ACV983066:ACZ983066 SZ983066:TD983066 JD983066:JH983066 H983066:L983066 WVP917530:WVT917530 WLT917530:WLX917530 WBX917530:WCB917530 VSB917530:VSF917530 VIF917530:VIJ917530 UYJ917530:UYN917530 UON917530:UOR917530 UER917530:UEV917530 TUV917530:TUZ917530 TKZ917530:TLD917530 TBD917530:TBH917530 SRH917530:SRL917530 SHL917530:SHP917530 RXP917530:RXT917530 RNT917530:RNX917530 RDX917530:REB917530 QUB917530:QUF917530 QKF917530:QKJ917530 QAJ917530:QAN917530 PQN917530:PQR917530 PGR917530:PGV917530 OWV917530:OWZ917530 OMZ917530:OND917530 ODD917530:ODH917530 NTH917530:NTL917530 NJL917530:NJP917530 MZP917530:MZT917530 MPT917530:MPX917530 MFX917530:MGB917530 LWB917530:LWF917530 LMF917530:LMJ917530 LCJ917530:LCN917530 KSN917530:KSR917530 KIR917530:KIV917530 JYV917530:JYZ917530 JOZ917530:JPD917530 JFD917530:JFH917530 IVH917530:IVL917530 ILL917530:ILP917530 IBP917530:IBT917530 HRT917530:HRX917530 HHX917530:HIB917530 GYB917530:GYF917530 GOF917530:GOJ917530 GEJ917530:GEN917530 FUN917530:FUR917530 FKR917530:FKV917530 FAV917530:FAZ917530 EQZ917530:ERD917530 EHD917530:EHH917530 DXH917530:DXL917530 DNL917530:DNP917530 DDP917530:DDT917530 CTT917530:CTX917530 CJX917530:CKB917530 CAB917530:CAF917530 BQF917530:BQJ917530 BGJ917530:BGN917530 AWN917530:AWR917530 AMR917530:AMV917530 ACV917530:ACZ917530 SZ917530:TD917530 JD917530:JH917530 H917530:L917530 WVP851994:WVT851994 WLT851994:WLX851994 WBX851994:WCB851994 VSB851994:VSF851994 VIF851994:VIJ851994 UYJ851994:UYN851994 UON851994:UOR851994 UER851994:UEV851994 TUV851994:TUZ851994 TKZ851994:TLD851994 TBD851994:TBH851994 SRH851994:SRL851994 SHL851994:SHP851994 RXP851994:RXT851994 RNT851994:RNX851994 RDX851994:REB851994 QUB851994:QUF851994 QKF851994:QKJ851994 QAJ851994:QAN851994 PQN851994:PQR851994 PGR851994:PGV851994 OWV851994:OWZ851994 OMZ851994:OND851994 ODD851994:ODH851994 NTH851994:NTL851994 NJL851994:NJP851994 MZP851994:MZT851994 MPT851994:MPX851994 MFX851994:MGB851994 LWB851994:LWF851994 LMF851994:LMJ851994 LCJ851994:LCN851994 KSN851994:KSR851994 KIR851994:KIV851994 JYV851994:JYZ851994 JOZ851994:JPD851994 JFD851994:JFH851994 IVH851994:IVL851994 ILL851994:ILP851994 IBP851994:IBT851994 HRT851994:HRX851994 HHX851994:HIB851994 GYB851994:GYF851994 GOF851994:GOJ851994 GEJ851994:GEN851994 FUN851994:FUR851994 FKR851994:FKV851994 FAV851994:FAZ851994 EQZ851994:ERD851994 EHD851994:EHH851994 DXH851994:DXL851994 DNL851994:DNP851994 DDP851994:DDT851994 CTT851994:CTX851994 CJX851994:CKB851994 CAB851994:CAF851994 BQF851994:BQJ851994 BGJ851994:BGN851994 AWN851994:AWR851994 AMR851994:AMV851994 ACV851994:ACZ851994 SZ851994:TD851994 JD851994:JH851994 H851994:L851994 WVP786458:WVT786458 WLT786458:WLX786458 WBX786458:WCB786458 VSB786458:VSF786458 VIF786458:VIJ786458 UYJ786458:UYN786458 UON786458:UOR786458 UER786458:UEV786458 TUV786458:TUZ786458 TKZ786458:TLD786458 TBD786458:TBH786458 SRH786458:SRL786458 SHL786458:SHP786458 RXP786458:RXT786458 RNT786458:RNX786458 RDX786458:REB786458 QUB786458:QUF786458 QKF786458:QKJ786458 QAJ786458:QAN786458 PQN786458:PQR786458 PGR786458:PGV786458 OWV786458:OWZ786458 OMZ786458:OND786458 ODD786458:ODH786458 NTH786458:NTL786458 NJL786458:NJP786458 MZP786458:MZT786458 MPT786458:MPX786458 MFX786458:MGB786458 LWB786458:LWF786458 LMF786458:LMJ786458 LCJ786458:LCN786458 KSN786458:KSR786458 KIR786458:KIV786458 JYV786458:JYZ786458 JOZ786458:JPD786458 JFD786458:JFH786458 IVH786458:IVL786458 ILL786458:ILP786458 IBP786458:IBT786458 HRT786458:HRX786458 HHX786458:HIB786458 GYB786458:GYF786458 GOF786458:GOJ786458 GEJ786458:GEN786458 FUN786458:FUR786458 FKR786458:FKV786458 FAV786458:FAZ786458 EQZ786458:ERD786458 EHD786458:EHH786458 DXH786458:DXL786458 DNL786458:DNP786458 DDP786458:DDT786458 CTT786458:CTX786458 CJX786458:CKB786458 CAB786458:CAF786458 BQF786458:BQJ786458 BGJ786458:BGN786458 AWN786458:AWR786458 AMR786458:AMV786458 ACV786458:ACZ786458 SZ786458:TD786458 JD786458:JH786458 H786458:L786458 WVP720922:WVT720922 WLT720922:WLX720922 WBX720922:WCB720922 VSB720922:VSF720922 VIF720922:VIJ720922 UYJ720922:UYN720922 UON720922:UOR720922 UER720922:UEV720922 TUV720922:TUZ720922 TKZ720922:TLD720922 TBD720922:TBH720922 SRH720922:SRL720922 SHL720922:SHP720922 RXP720922:RXT720922 RNT720922:RNX720922 RDX720922:REB720922 QUB720922:QUF720922 QKF720922:QKJ720922 QAJ720922:QAN720922 PQN720922:PQR720922 PGR720922:PGV720922 OWV720922:OWZ720922 OMZ720922:OND720922 ODD720922:ODH720922 NTH720922:NTL720922 NJL720922:NJP720922 MZP720922:MZT720922 MPT720922:MPX720922 MFX720922:MGB720922 LWB720922:LWF720922 LMF720922:LMJ720922 LCJ720922:LCN720922 KSN720922:KSR720922 KIR720922:KIV720922 JYV720922:JYZ720922 JOZ720922:JPD720922 JFD720922:JFH720922 IVH720922:IVL720922 ILL720922:ILP720922 IBP720922:IBT720922 HRT720922:HRX720922 HHX720922:HIB720922 GYB720922:GYF720922 GOF720922:GOJ720922 GEJ720922:GEN720922 FUN720922:FUR720922 FKR720922:FKV720922 FAV720922:FAZ720922 EQZ720922:ERD720922 EHD720922:EHH720922 DXH720922:DXL720922 DNL720922:DNP720922 DDP720922:DDT720922 CTT720922:CTX720922 CJX720922:CKB720922 CAB720922:CAF720922 BQF720922:BQJ720922 BGJ720922:BGN720922 AWN720922:AWR720922 AMR720922:AMV720922 ACV720922:ACZ720922 SZ720922:TD720922 JD720922:JH720922 H720922:L720922 WVP655386:WVT655386 WLT655386:WLX655386 WBX655386:WCB655386 VSB655386:VSF655386 VIF655386:VIJ655386 UYJ655386:UYN655386 UON655386:UOR655386 UER655386:UEV655386 TUV655386:TUZ655386 TKZ655386:TLD655386 TBD655386:TBH655386 SRH655386:SRL655386 SHL655386:SHP655386 RXP655386:RXT655386 RNT655386:RNX655386 RDX655386:REB655386 QUB655386:QUF655386 QKF655386:QKJ655386 QAJ655386:QAN655386 PQN655386:PQR655386 PGR655386:PGV655386 OWV655386:OWZ655386 OMZ655386:OND655386 ODD655386:ODH655386 NTH655386:NTL655386 NJL655386:NJP655386 MZP655386:MZT655386 MPT655386:MPX655386 MFX655386:MGB655386 LWB655386:LWF655386 LMF655386:LMJ655386 LCJ655386:LCN655386 KSN655386:KSR655386 KIR655386:KIV655386 JYV655386:JYZ655386 JOZ655386:JPD655386 JFD655386:JFH655386 IVH655386:IVL655386 ILL655386:ILP655386 IBP655386:IBT655386 HRT655386:HRX655386 HHX655386:HIB655386 GYB655386:GYF655386 GOF655386:GOJ655386 GEJ655386:GEN655386 FUN655386:FUR655386 FKR655386:FKV655386 FAV655386:FAZ655386 EQZ655386:ERD655386 EHD655386:EHH655386 DXH655386:DXL655386 DNL655386:DNP655386 DDP655386:DDT655386 CTT655386:CTX655386 CJX655386:CKB655386 CAB655386:CAF655386 BQF655386:BQJ655386 BGJ655386:BGN655386 AWN655386:AWR655386 AMR655386:AMV655386 ACV655386:ACZ655386 SZ655386:TD655386 JD655386:JH655386 H655386:L655386 WVP589850:WVT589850 WLT589850:WLX589850 WBX589850:WCB589850 VSB589850:VSF589850 VIF589850:VIJ589850 UYJ589850:UYN589850 UON589850:UOR589850 UER589850:UEV589850 TUV589850:TUZ589850 TKZ589850:TLD589850 TBD589850:TBH589850 SRH589850:SRL589850 SHL589850:SHP589850 RXP589850:RXT589850 RNT589850:RNX589850 RDX589850:REB589850 QUB589850:QUF589850 QKF589850:QKJ589850 QAJ589850:QAN589850 PQN589850:PQR589850 PGR589850:PGV589850 OWV589850:OWZ589850 OMZ589850:OND589850 ODD589850:ODH589850 NTH589850:NTL589850 NJL589850:NJP589850 MZP589850:MZT589850 MPT589850:MPX589850 MFX589850:MGB589850 LWB589850:LWF589850 LMF589850:LMJ589850 LCJ589850:LCN589850 KSN589850:KSR589850 KIR589850:KIV589850 JYV589850:JYZ589850 JOZ589850:JPD589850 JFD589850:JFH589850 IVH589850:IVL589850 ILL589850:ILP589850 IBP589850:IBT589850 HRT589850:HRX589850 HHX589850:HIB589850 GYB589850:GYF589850 GOF589850:GOJ589850 GEJ589850:GEN589850 FUN589850:FUR589850 FKR589850:FKV589850 FAV589850:FAZ589850 EQZ589850:ERD589850 EHD589850:EHH589850 DXH589850:DXL589850 DNL589850:DNP589850 DDP589850:DDT589850 CTT589850:CTX589850 CJX589850:CKB589850 CAB589850:CAF589850 BQF589850:BQJ589850 BGJ589850:BGN589850 AWN589850:AWR589850 AMR589850:AMV589850 ACV589850:ACZ589850 SZ589850:TD589850 JD589850:JH589850 H589850:L589850 WVP524314:WVT524314 WLT524314:WLX524314 WBX524314:WCB524314 VSB524314:VSF524314 VIF524314:VIJ524314 UYJ524314:UYN524314 UON524314:UOR524314 UER524314:UEV524314 TUV524314:TUZ524314 TKZ524314:TLD524314 TBD524314:TBH524314 SRH524314:SRL524314 SHL524314:SHP524314 RXP524314:RXT524314 RNT524314:RNX524314 RDX524314:REB524314 QUB524314:QUF524314 QKF524314:QKJ524314 QAJ524314:QAN524314 PQN524314:PQR524314 PGR524314:PGV524314 OWV524314:OWZ524314 OMZ524314:OND524314 ODD524314:ODH524314 NTH524314:NTL524314 NJL524314:NJP524314 MZP524314:MZT524314 MPT524314:MPX524314 MFX524314:MGB524314 LWB524314:LWF524314 LMF524314:LMJ524314 LCJ524314:LCN524314 KSN524314:KSR524314 KIR524314:KIV524314 JYV524314:JYZ524314 JOZ524314:JPD524314 JFD524314:JFH524314 IVH524314:IVL524314 ILL524314:ILP524314 IBP524314:IBT524314 HRT524314:HRX524314 HHX524314:HIB524314 GYB524314:GYF524314 GOF524314:GOJ524314 GEJ524314:GEN524314 FUN524314:FUR524314 FKR524314:FKV524314 FAV524314:FAZ524314 EQZ524314:ERD524314 EHD524314:EHH524314 DXH524314:DXL524314 DNL524314:DNP524314 DDP524314:DDT524314 CTT524314:CTX524314 CJX524314:CKB524314 CAB524314:CAF524314 BQF524314:BQJ524314 BGJ524314:BGN524314 AWN524314:AWR524314 AMR524314:AMV524314 ACV524314:ACZ524314 SZ524314:TD524314 JD524314:JH524314 H524314:L524314 WVP458778:WVT458778 WLT458778:WLX458778 WBX458778:WCB458778 VSB458778:VSF458778 VIF458778:VIJ458778 UYJ458778:UYN458778 UON458778:UOR458778 UER458778:UEV458778 TUV458778:TUZ458778 TKZ458778:TLD458778 TBD458778:TBH458778 SRH458778:SRL458778 SHL458778:SHP458778 RXP458778:RXT458778 RNT458778:RNX458778 RDX458778:REB458778 QUB458778:QUF458778 QKF458778:QKJ458778 QAJ458778:QAN458778 PQN458778:PQR458778 PGR458778:PGV458778 OWV458778:OWZ458778 OMZ458778:OND458778 ODD458778:ODH458778 NTH458778:NTL458778 NJL458778:NJP458778 MZP458778:MZT458778 MPT458778:MPX458778 MFX458778:MGB458778 LWB458778:LWF458778 LMF458778:LMJ458778 LCJ458778:LCN458778 KSN458778:KSR458778 KIR458778:KIV458778 JYV458778:JYZ458778 JOZ458778:JPD458778 JFD458778:JFH458778 IVH458778:IVL458778 ILL458778:ILP458778 IBP458778:IBT458778 HRT458778:HRX458778 HHX458778:HIB458778 GYB458778:GYF458778 GOF458778:GOJ458778 GEJ458778:GEN458778 FUN458778:FUR458778 FKR458778:FKV458778 FAV458778:FAZ458778 EQZ458778:ERD458778 EHD458778:EHH458778 DXH458778:DXL458778 DNL458778:DNP458778 DDP458778:DDT458778 CTT458778:CTX458778 CJX458778:CKB458778 CAB458778:CAF458778 BQF458778:BQJ458778 BGJ458778:BGN458778 AWN458778:AWR458778 AMR458778:AMV458778 ACV458778:ACZ458778 SZ458778:TD458778 JD458778:JH458778 H458778:L458778 WVP393242:WVT393242 WLT393242:WLX393242 WBX393242:WCB393242 VSB393242:VSF393242 VIF393242:VIJ393242 UYJ393242:UYN393242 UON393242:UOR393242 UER393242:UEV393242 TUV393242:TUZ393242 TKZ393242:TLD393242 TBD393242:TBH393242 SRH393242:SRL393242 SHL393242:SHP393242 RXP393242:RXT393242 RNT393242:RNX393242 RDX393242:REB393242 QUB393242:QUF393242 QKF393242:QKJ393242 QAJ393242:QAN393242 PQN393242:PQR393242 PGR393242:PGV393242 OWV393242:OWZ393242 OMZ393242:OND393242 ODD393242:ODH393242 NTH393242:NTL393242 NJL393242:NJP393242 MZP393242:MZT393242 MPT393242:MPX393242 MFX393242:MGB393242 LWB393242:LWF393242 LMF393242:LMJ393242 LCJ393242:LCN393242 KSN393242:KSR393242 KIR393242:KIV393242 JYV393242:JYZ393242 JOZ393242:JPD393242 JFD393242:JFH393242 IVH393242:IVL393242 ILL393242:ILP393242 IBP393242:IBT393242 HRT393242:HRX393242 HHX393242:HIB393242 GYB393242:GYF393242 GOF393242:GOJ393242 GEJ393242:GEN393242 FUN393242:FUR393242 FKR393242:FKV393242 FAV393242:FAZ393242 EQZ393242:ERD393242 EHD393242:EHH393242 DXH393242:DXL393242 DNL393242:DNP393242 DDP393242:DDT393242 CTT393242:CTX393242 CJX393242:CKB393242 CAB393242:CAF393242 BQF393242:BQJ393242 BGJ393242:BGN393242 AWN393242:AWR393242 AMR393242:AMV393242 ACV393242:ACZ393242 SZ393242:TD393242 JD393242:JH393242 H393242:L393242 WVP327706:WVT327706 WLT327706:WLX327706 WBX327706:WCB327706 VSB327706:VSF327706 VIF327706:VIJ327706 UYJ327706:UYN327706 UON327706:UOR327706 UER327706:UEV327706 TUV327706:TUZ327706 TKZ327706:TLD327706 TBD327706:TBH327706 SRH327706:SRL327706 SHL327706:SHP327706 RXP327706:RXT327706 RNT327706:RNX327706 RDX327706:REB327706 QUB327706:QUF327706 QKF327706:QKJ327706 QAJ327706:QAN327706 PQN327706:PQR327706 PGR327706:PGV327706 OWV327706:OWZ327706 OMZ327706:OND327706 ODD327706:ODH327706 NTH327706:NTL327706 NJL327706:NJP327706 MZP327706:MZT327706 MPT327706:MPX327706 MFX327706:MGB327706 LWB327706:LWF327706 LMF327706:LMJ327706 LCJ327706:LCN327706 KSN327706:KSR327706 KIR327706:KIV327706 JYV327706:JYZ327706 JOZ327706:JPD327706 JFD327706:JFH327706 IVH327706:IVL327706 ILL327706:ILP327706 IBP327706:IBT327706 HRT327706:HRX327706 HHX327706:HIB327706 GYB327706:GYF327706 GOF327706:GOJ327706 GEJ327706:GEN327706 FUN327706:FUR327706 FKR327706:FKV327706 FAV327706:FAZ327706 EQZ327706:ERD327706 EHD327706:EHH327706 DXH327706:DXL327706 DNL327706:DNP327706 DDP327706:DDT327706 CTT327706:CTX327706 CJX327706:CKB327706 CAB327706:CAF327706 BQF327706:BQJ327706 BGJ327706:BGN327706 AWN327706:AWR327706 AMR327706:AMV327706 ACV327706:ACZ327706 SZ327706:TD327706 JD327706:JH327706 H327706:L327706 WVP262170:WVT262170 WLT262170:WLX262170 WBX262170:WCB262170 VSB262170:VSF262170 VIF262170:VIJ262170 UYJ262170:UYN262170 UON262170:UOR262170 UER262170:UEV262170 TUV262170:TUZ262170 TKZ262170:TLD262170 TBD262170:TBH262170 SRH262170:SRL262170 SHL262170:SHP262170 RXP262170:RXT262170 RNT262170:RNX262170 RDX262170:REB262170 QUB262170:QUF262170 QKF262170:QKJ262170 QAJ262170:QAN262170 PQN262170:PQR262170 PGR262170:PGV262170 OWV262170:OWZ262170 OMZ262170:OND262170 ODD262170:ODH262170 NTH262170:NTL262170 NJL262170:NJP262170 MZP262170:MZT262170 MPT262170:MPX262170 MFX262170:MGB262170 LWB262170:LWF262170 LMF262170:LMJ262170 LCJ262170:LCN262170 KSN262170:KSR262170 KIR262170:KIV262170 JYV262170:JYZ262170 JOZ262170:JPD262170 JFD262170:JFH262170 IVH262170:IVL262170 ILL262170:ILP262170 IBP262170:IBT262170 HRT262170:HRX262170 HHX262170:HIB262170 GYB262170:GYF262170 GOF262170:GOJ262170 GEJ262170:GEN262170 FUN262170:FUR262170 FKR262170:FKV262170 FAV262170:FAZ262170 EQZ262170:ERD262170 EHD262170:EHH262170 DXH262170:DXL262170 DNL262170:DNP262170 DDP262170:DDT262170 CTT262170:CTX262170 CJX262170:CKB262170 CAB262170:CAF262170 BQF262170:BQJ262170 BGJ262170:BGN262170 AWN262170:AWR262170 AMR262170:AMV262170 ACV262170:ACZ262170 SZ262170:TD262170 JD262170:JH262170 H262170:L262170 WVP196634:WVT196634 WLT196634:WLX196634 WBX196634:WCB196634 VSB196634:VSF196634 VIF196634:VIJ196634 UYJ196634:UYN196634 UON196634:UOR196634 UER196634:UEV196634 TUV196634:TUZ196634 TKZ196634:TLD196634 TBD196634:TBH196634 SRH196634:SRL196634 SHL196634:SHP196634 RXP196634:RXT196634 RNT196634:RNX196634 RDX196634:REB196634 QUB196634:QUF196634 QKF196634:QKJ196634 QAJ196634:QAN196634 PQN196634:PQR196634 PGR196634:PGV196634 OWV196634:OWZ196634 OMZ196634:OND196634 ODD196634:ODH196634 NTH196634:NTL196634 NJL196634:NJP196634 MZP196634:MZT196634 MPT196634:MPX196634 MFX196634:MGB196634 LWB196634:LWF196634 LMF196634:LMJ196634 LCJ196634:LCN196634 KSN196634:KSR196634 KIR196634:KIV196634 JYV196634:JYZ196634 JOZ196634:JPD196634 JFD196634:JFH196634 IVH196634:IVL196634 ILL196634:ILP196634 IBP196634:IBT196634 HRT196634:HRX196634 HHX196634:HIB196634 GYB196634:GYF196634 GOF196634:GOJ196634 GEJ196634:GEN196634 FUN196634:FUR196634 FKR196634:FKV196634 FAV196634:FAZ196634 EQZ196634:ERD196634 EHD196634:EHH196634 DXH196634:DXL196634 DNL196634:DNP196634 DDP196634:DDT196634 CTT196634:CTX196634 CJX196634:CKB196634 CAB196634:CAF196634 BQF196634:BQJ196634 BGJ196634:BGN196634 AWN196634:AWR196634 AMR196634:AMV196634 ACV196634:ACZ196634 SZ196634:TD196634 JD196634:JH196634 H196634:L196634 WVP131098:WVT131098 WLT131098:WLX131098 WBX131098:WCB131098 VSB131098:VSF131098 VIF131098:VIJ131098 UYJ131098:UYN131098 UON131098:UOR131098 UER131098:UEV131098 TUV131098:TUZ131098 TKZ131098:TLD131098 TBD131098:TBH131098 SRH131098:SRL131098 SHL131098:SHP131098 RXP131098:RXT131098 RNT131098:RNX131098 RDX131098:REB131098 QUB131098:QUF131098 QKF131098:QKJ131098 QAJ131098:QAN131098 PQN131098:PQR131098 PGR131098:PGV131098 OWV131098:OWZ131098 OMZ131098:OND131098 ODD131098:ODH131098 NTH131098:NTL131098 NJL131098:NJP131098 MZP131098:MZT131098 MPT131098:MPX131098 MFX131098:MGB131098 LWB131098:LWF131098 LMF131098:LMJ131098 LCJ131098:LCN131098 KSN131098:KSR131098 KIR131098:KIV131098 JYV131098:JYZ131098 JOZ131098:JPD131098 JFD131098:JFH131098 IVH131098:IVL131098 ILL131098:ILP131098 IBP131098:IBT131098 HRT131098:HRX131098 HHX131098:HIB131098 GYB131098:GYF131098 GOF131098:GOJ131098 GEJ131098:GEN131098 FUN131098:FUR131098 FKR131098:FKV131098 FAV131098:FAZ131098 EQZ131098:ERD131098 EHD131098:EHH131098 DXH131098:DXL131098 DNL131098:DNP131098 DDP131098:DDT131098 CTT131098:CTX131098 CJX131098:CKB131098 CAB131098:CAF131098 BQF131098:BQJ131098 BGJ131098:BGN131098 AWN131098:AWR131098 AMR131098:AMV131098 ACV131098:ACZ131098 SZ131098:TD131098 JD131098:JH131098 H131098:L131098 WVP65562:WVT65562 WLT65562:WLX65562 WBX65562:WCB65562 VSB65562:VSF65562 VIF65562:VIJ65562 UYJ65562:UYN65562 UON65562:UOR65562 UER65562:UEV65562 TUV65562:TUZ65562 TKZ65562:TLD65562 TBD65562:TBH65562 SRH65562:SRL65562 SHL65562:SHP65562 RXP65562:RXT65562 RNT65562:RNX65562 RDX65562:REB65562 QUB65562:QUF65562 QKF65562:QKJ65562 QAJ65562:QAN65562 PQN65562:PQR65562 PGR65562:PGV65562 OWV65562:OWZ65562 OMZ65562:OND65562 ODD65562:ODH65562 NTH65562:NTL65562 NJL65562:NJP65562 MZP65562:MZT65562 MPT65562:MPX65562 MFX65562:MGB65562 LWB65562:LWF65562 LMF65562:LMJ65562 LCJ65562:LCN65562 KSN65562:KSR65562 KIR65562:KIV65562 JYV65562:JYZ65562 JOZ65562:JPD65562 JFD65562:JFH65562 IVH65562:IVL65562 ILL65562:ILP65562 IBP65562:IBT65562 HRT65562:HRX65562 HHX65562:HIB65562 GYB65562:GYF65562 GOF65562:GOJ65562 GEJ65562:GEN65562 FUN65562:FUR65562 FKR65562:FKV65562 FAV65562:FAZ65562 EQZ65562:ERD65562 EHD65562:EHH65562 DXH65562:DXL65562 DNL65562:DNP65562 DDP65562:DDT65562 CTT65562:CTX65562 CJX65562:CKB65562 CAB65562:CAF65562 BQF65562:BQJ65562 BGJ65562:BGN65562 AWN65562:AWR65562 AMR65562:AMV65562 ACV65562:ACZ65562 SZ65562:TD65562 JD65562:JH65562 H65562:L65562 WVP26:WVT26 WLT26:WLX26 WBX26:WCB26 VSB26:VSF26 VIF26:VIJ26 UYJ26:UYN26 UON26:UOR26 UER26:UEV26 TUV26:TUZ26 TKZ26:TLD26 TBD26:TBH26 SRH26:SRL26 SHL26:SHP26 RXP26:RXT26 RNT26:RNX26 RDX26:REB26 QUB26:QUF26 QKF26:QKJ26 QAJ26:QAN26 PQN26:PQR26 PGR26:PGV26 OWV26:OWZ26 OMZ26:OND26 ODD26:ODH26 NTH26:NTL26 NJL26:NJP26 MZP26:MZT26 MPT26:MPX26 MFX26:MGB26 LWB26:LWF26 LMF26:LMJ26 LCJ26:LCN26 KSN26:KSR26 KIR26:KIV26 JYV26:JYZ26 JOZ26:JPD26 JFD26:JFH26 IVH26:IVL26 ILL26:ILP26 IBP26:IBT26 HRT26:HRX26 HHX26:HIB26 GYB26:GYF26 GOF26:GOJ26 GEJ26:GEN26 FUN26:FUR26 FKR26:FKV26 FAV26:FAZ26 EQZ26:ERD26 EHD26:EHH26 DXH26:DXL26 DNL26:DNP26 DDP26:DDT26 CTT26:CTX26 CJX26:CKB26 CAB26:CAF26 BQF26:BQJ26 BGJ26:BGN26 AWN26:AWR26 AMR26:AMV26 ACV26:ACZ26 SZ26:TD26 JD26:JH26">
      <formula1>$Z$18:$Z$22</formula1>
    </dataValidation>
    <dataValidation type="list" allowBlank="1" showInputMessage="1" showErrorMessage="1" sqref="L2:U2">
      <formula1>$AD$25:$AD$28</formula1>
    </dataValidation>
  </dataValidations>
  <printOptions horizontalCentered="1" verticalCentered="1"/>
  <pageMargins left="0.196850393700787" right="0.15748031496063" top="0.90551181102362199" bottom="0.27559055118110198" header="0.59055118110236204" footer="0.39370078740157499"/>
  <pageSetup paperSize="9" scale="66" orientation="portrait" r:id="rId1"/>
  <headerFooter alignWithMargins="0">
    <oddHeader>&amp;LOML 20 Project
Rev R01&amp;RNPDC-KGIS-EGB20-ABJ8-MEC-DTS-010
Oil Water Separator Pump Datasheet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17"/>
  <sheetViews>
    <sheetView view="pageLayout" topLeftCell="A45" zoomScale="70" zoomScaleNormal="75" zoomScaleSheetLayoutView="100" zoomScalePageLayoutView="70" workbookViewId="0">
      <selection activeCell="C52" sqref="C52:F52"/>
    </sheetView>
  </sheetViews>
  <sheetFormatPr defaultRowHeight="12.75"/>
  <cols>
    <col min="1" max="1" width="2.85546875" style="278" customWidth="1"/>
    <col min="2" max="2" width="1.42578125" style="6" customWidth="1"/>
    <col min="3" max="3" width="27.7109375" style="6" customWidth="1"/>
    <col min="4" max="4" width="1.7109375" style="6" customWidth="1"/>
    <col min="5" max="5" width="12.5703125" style="6" customWidth="1"/>
    <col min="6" max="6" width="16.5703125" style="6" customWidth="1"/>
    <col min="7" max="7" width="7.7109375" style="6" customWidth="1"/>
    <col min="8" max="8" width="15.7109375" style="6" customWidth="1"/>
    <col min="9" max="9" width="2.140625" style="6" customWidth="1"/>
    <col min="10" max="10" width="10.7109375" style="6" customWidth="1"/>
    <col min="11" max="11" width="9.5703125" style="6" customWidth="1"/>
    <col min="12" max="12" width="2.140625" style="6" customWidth="1"/>
    <col min="13" max="13" width="10.7109375" style="6" customWidth="1"/>
    <col min="14" max="14" width="9.140625" style="6"/>
    <col min="15" max="15" width="2.140625" style="6" customWidth="1"/>
    <col min="16" max="16" width="12.42578125" style="6" customWidth="1"/>
    <col min="17" max="17" width="2.85546875" style="278" customWidth="1"/>
    <col min="18" max="18" width="8" style="6" customWidth="1"/>
    <col min="19" max="19" width="25.140625" style="6" customWidth="1"/>
    <col min="20" max="20" width="2" style="6" customWidth="1"/>
    <col min="21" max="21" width="22.7109375" style="6" customWidth="1"/>
    <col min="22" max="22" width="6.7109375" style="6" customWidth="1"/>
    <col min="23" max="23" width="7.85546875" style="6" customWidth="1"/>
    <col min="24" max="24" width="3.28515625" style="6" customWidth="1"/>
    <col min="25" max="25" width="2.7109375" style="6" customWidth="1"/>
    <col min="26" max="26" width="7.7109375" style="6" customWidth="1"/>
    <col min="27" max="27" width="10.7109375" style="6" customWidth="1"/>
    <col min="28" max="28" width="4.140625" style="6" customWidth="1"/>
    <col min="29" max="29" width="6.7109375" style="6" customWidth="1"/>
    <col min="30" max="30" width="4.28515625" style="6" customWidth="1"/>
    <col min="31" max="31" width="6.7109375" style="6" customWidth="1"/>
    <col min="32" max="32" width="3.7109375" style="6" customWidth="1"/>
    <col min="33" max="33" width="6.7109375" style="6" customWidth="1"/>
    <col min="34" max="34" width="2.28515625" style="6" customWidth="1"/>
    <col min="35" max="256" width="9.140625" style="6"/>
    <col min="257" max="257" width="2.85546875" style="6" customWidth="1"/>
    <col min="258" max="258" width="1.42578125" style="6" customWidth="1"/>
    <col min="259" max="259" width="23.28515625" style="6" customWidth="1"/>
    <col min="260" max="260" width="1.7109375" style="6" customWidth="1"/>
    <col min="261" max="261" width="12.5703125" style="6" customWidth="1"/>
    <col min="262" max="262" width="16.5703125" style="6" customWidth="1"/>
    <col min="263" max="263" width="7.7109375" style="6" customWidth="1"/>
    <col min="264" max="264" width="15.7109375" style="6" customWidth="1"/>
    <col min="265" max="265" width="2.140625" style="6" customWidth="1"/>
    <col min="266" max="266" width="10.7109375" style="6" customWidth="1"/>
    <col min="267" max="267" width="9.5703125" style="6" customWidth="1"/>
    <col min="268" max="268" width="2.140625" style="6" customWidth="1"/>
    <col min="269" max="269" width="10.7109375" style="6" customWidth="1"/>
    <col min="270" max="270" width="9.140625" style="6"/>
    <col min="271" max="271" width="2.140625" style="6" customWidth="1"/>
    <col min="272" max="272" width="12.42578125" style="6" customWidth="1"/>
    <col min="273" max="273" width="2.85546875" style="6" customWidth="1"/>
    <col min="274" max="274" width="8" style="6" customWidth="1"/>
    <col min="275" max="275" width="25.140625" style="6" customWidth="1"/>
    <col min="276" max="276" width="2" style="6" customWidth="1"/>
    <col min="277" max="277" width="22.7109375" style="6" customWidth="1"/>
    <col min="278" max="278" width="6.7109375" style="6" customWidth="1"/>
    <col min="279" max="279" width="7.85546875" style="6" customWidth="1"/>
    <col min="280" max="280" width="3.28515625" style="6" customWidth="1"/>
    <col min="281" max="281" width="2.7109375" style="6" customWidth="1"/>
    <col min="282" max="282" width="7.7109375" style="6" customWidth="1"/>
    <col min="283" max="283" width="10.7109375" style="6" customWidth="1"/>
    <col min="284" max="284" width="4.140625" style="6" customWidth="1"/>
    <col min="285" max="285" width="6.7109375" style="6" customWidth="1"/>
    <col min="286" max="286" width="4.28515625" style="6" customWidth="1"/>
    <col min="287" max="287" width="6.7109375" style="6" customWidth="1"/>
    <col min="288" max="288" width="3.7109375" style="6" customWidth="1"/>
    <col min="289" max="289" width="6.7109375" style="6" customWidth="1"/>
    <col min="290" max="290" width="2.28515625" style="6" customWidth="1"/>
    <col min="291" max="512" width="9.140625" style="6"/>
    <col min="513" max="513" width="2.85546875" style="6" customWidth="1"/>
    <col min="514" max="514" width="1.42578125" style="6" customWidth="1"/>
    <col min="515" max="515" width="23.28515625" style="6" customWidth="1"/>
    <col min="516" max="516" width="1.7109375" style="6" customWidth="1"/>
    <col min="517" max="517" width="12.5703125" style="6" customWidth="1"/>
    <col min="518" max="518" width="16.5703125" style="6" customWidth="1"/>
    <col min="519" max="519" width="7.7109375" style="6" customWidth="1"/>
    <col min="520" max="520" width="15.7109375" style="6" customWidth="1"/>
    <col min="521" max="521" width="2.140625" style="6" customWidth="1"/>
    <col min="522" max="522" width="10.7109375" style="6" customWidth="1"/>
    <col min="523" max="523" width="9.5703125" style="6" customWidth="1"/>
    <col min="524" max="524" width="2.140625" style="6" customWidth="1"/>
    <col min="525" max="525" width="10.7109375" style="6" customWidth="1"/>
    <col min="526" max="526" width="9.140625" style="6"/>
    <col min="527" max="527" width="2.140625" style="6" customWidth="1"/>
    <col min="528" max="528" width="12.42578125" style="6" customWidth="1"/>
    <col min="529" max="529" width="2.85546875" style="6" customWidth="1"/>
    <col min="530" max="530" width="8" style="6" customWidth="1"/>
    <col min="531" max="531" width="25.140625" style="6" customWidth="1"/>
    <col min="532" max="532" width="2" style="6" customWidth="1"/>
    <col min="533" max="533" width="22.7109375" style="6" customWidth="1"/>
    <col min="534" max="534" width="6.7109375" style="6" customWidth="1"/>
    <col min="535" max="535" width="7.85546875" style="6" customWidth="1"/>
    <col min="536" max="536" width="3.28515625" style="6" customWidth="1"/>
    <col min="537" max="537" width="2.7109375" style="6" customWidth="1"/>
    <col min="538" max="538" width="7.7109375" style="6" customWidth="1"/>
    <col min="539" max="539" width="10.7109375" style="6" customWidth="1"/>
    <col min="540" max="540" width="4.140625" style="6" customWidth="1"/>
    <col min="541" max="541" width="6.7109375" style="6" customWidth="1"/>
    <col min="542" max="542" width="4.28515625" style="6" customWidth="1"/>
    <col min="543" max="543" width="6.7109375" style="6" customWidth="1"/>
    <col min="544" max="544" width="3.7109375" style="6" customWidth="1"/>
    <col min="545" max="545" width="6.7109375" style="6" customWidth="1"/>
    <col min="546" max="546" width="2.28515625" style="6" customWidth="1"/>
    <col min="547" max="768" width="9.140625" style="6"/>
    <col min="769" max="769" width="2.85546875" style="6" customWidth="1"/>
    <col min="770" max="770" width="1.42578125" style="6" customWidth="1"/>
    <col min="771" max="771" width="23.28515625" style="6" customWidth="1"/>
    <col min="772" max="772" width="1.7109375" style="6" customWidth="1"/>
    <col min="773" max="773" width="12.5703125" style="6" customWidth="1"/>
    <col min="774" max="774" width="16.5703125" style="6" customWidth="1"/>
    <col min="775" max="775" width="7.7109375" style="6" customWidth="1"/>
    <col min="776" max="776" width="15.7109375" style="6" customWidth="1"/>
    <col min="777" max="777" width="2.140625" style="6" customWidth="1"/>
    <col min="778" max="778" width="10.7109375" style="6" customWidth="1"/>
    <col min="779" max="779" width="9.5703125" style="6" customWidth="1"/>
    <col min="780" max="780" width="2.140625" style="6" customWidth="1"/>
    <col min="781" max="781" width="10.7109375" style="6" customWidth="1"/>
    <col min="782" max="782" width="9.140625" style="6"/>
    <col min="783" max="783" width="2.140625" style="6" customWidth="1"/>
    <col min="784" max="784" width="12.42578125" style="6" customWidth="1"/>
    <col min="785" max="785" width="2.85546875" style="6" customWidth="1"/>
    <col min="786" max="786" width="8" style="6" customWidth="1"/>
    <col min="787" max="787" width="25.140625" style="6" customWidth="1"/>
    <col min="788" max="788" width="2" style="6" customWidth="1"/>
    <col min="789" max="789" width="22.7109375" style="6" customWidth="1"/>
    <col min="790" max="790" width="6.7109375" style="6" customWidth="1"/>
    <col min="791" max="791" width="7.85546875" style="6" customWidth="1"/>
    <col min="792" max="792" width="3.28515625" style="6" customWidth="1"/>
    <col min="793" max="793" width="2.7109375" style="6" customWidth="1"/>
    <col min="794" max="794" width="7.7109375" style="6" customWidth="1"/>
    <col min="795" max="795" width="10.7109375" style="6" customWidth="1"/>
    <col min="796" max="796" width="4.140625" style="6" customWidth="1"/>
    <col min="797" max="797" width="6.7109375" style="6" customWidth="1"/>
    <col min="798" max="798" width="4.28515625" style="6" customWidth="1"/>
    <col min="799" max="799" width="6.7109375" style="6" customWidth="1"/>
    <col min="800" max="800" width="3.7109375" style="6" customWidth="1"/>
    <col min="801" max="801" width="6.7109375" style="6" customWidth="1"/>
    <col min="802" max="802" width="2.28515625" style="6" customWidth="1"/>
    <col min="803" max="1024" width="9.140625" style="6"/>
    <col min="1025" max="1025" width="2.85546875" style="6" customWidth="1"/>
    <col min="1026" max="1026" width="1.42578125" style="6" customWidth="1"/>
    <col min="1027" max="1027" width="23.28515625" style="6" customWidth="1"/>
    <col min="1028" max="1028" width="1.7109375" style="6" customWidth="1"/>
    <col min="1029" max="1029" width="12.5703125" style="6" customWidth="1"/>
    <col min="1030" max="1030" width="16.5703125" style="6" customWidth="1"/>
    <col min="1031" max="1031" width="7.7109375" style="6" customWidth="1"/>
    <col min="1032" max="1032" width="15.7109375" style="6" customWidth="1"/>
    <col min="1033" max="1033" width="2.140625" style="6" customWidth="1"/>
    <col min="1034" max="1034" width="10.7109375" style="6" customWidth="1"/>
    <col min="1035" max="1035" width="9.5703125" style="6" customWidth="1"/>
    <col min="1036" max="1036" width="2.140625" style="6" customWidth="1"/>
    <col min="1037" max="1037" width="10.7109375" style="6" customWidth="1"/>
    <col min="1038" max="1038" width="9.140625" style="6"/>
    <col min="1039" max="1039" width="2.140625" style="6" customWidth="1"/>
    <col min="1040" max="1040" width="12.42578125" style="6" customWidth="1"/>
    <col min="1041" max="1041" width="2.85546875" style="6" customWidth="1"/>
    <col min="1042" max="1042" width="8" style="6" customWidth="1"/>
    <col min="1043" max="1043" width="25.140625" style="6" customWidth="1"/>
    <col min="1044" max="1044" width="2" style="6" customWidth="1"/>
    <col min="1045" max="1045" width="22.7109375" style="6" customWidth="1"/>
    <col min="1046" max="1046" width="6.7109375" style="6" customWidth="1"/>
    <col min="1047" max="1047" width="7.85546875" style="6" customWidth="1"/>
    <col min="1048" max="1048" width="3.28515625" style="6" customWidth="1"/>
    <col min="1049" max="1049" width="2.7109375" style="6" customWidth="1"/>
    <col min="1050" max="1050" width="7.7109375" style="6" customWidth="1"/>
    <col min="1051" max="1051" width="10.7109375" style="6" customWidth="1"/>
    <col min="1052" max="1052" width="4.140625" style="6" customWidth="1"/>
    <col min="1053" max="1053" width="6.7109375" style="6" customWidth="1"/>
    <col min="1054" max="1054" width="4.28515625" style="6" customWidth="1"/>
    <col min="1055" max="1055" width="6.7109375" style="6" customWidth="1"/>
    <col min="1056" max="1056" width="3.7109375" style="6" customWidth="1"/>
    <col min="1057" max="1057" width="6.7109375" style="6" customWidth="1"/>
    <col min="1058" max="1058" width="2.28515625" style="6" customWidth="1"/>
    <col min="1059" max="1280" width="9.140625" style="6"/>
    <col min="1281" max="1281" width="2.85546875" style="6" customWidth="1"/>
    <col min="1282" max="1282" width="1.42578125" style="6" customWidth="1"/>
    <col min="1283" max="1283" width="23.28515625" style="6" customWidth="1"/>
    <col min="1284" max="1284" width="1.7109375" style="6" customWidth="1"/>
    <col min="1285" max="1285" width="12.5703125" style="6" customWidth="1"/>
    <col min="1286" max="1286" width="16.5703125" style="6" customWidth="1"/>
    <col min="1287" max="1287" width="7.7109375" style="6" customWidth="1"/>
    <col min="1288" max="1288" width="15.7109375" style="6" customWidth="1"/>
    <col min="1289" max="1289" width="2.140625" style="6" customWidth="1"/>
    <col min="1290" max="1290" width="10.7109375" style="6" customWidth="1"/>
    <col min="1291" max="1291" width="9.5703125" style="6" customWidth="1"/>
    <col min="1292" max="1292" width="2.140625" style="6" customWidth="1"/>
    <col min="1293" max="1293" width="10.7109375" style="6" customWidth="1"/>
    <col min="1294" max="1294" width="9.140625" style="6"/>
    <col min="1295" max="1295" width="2.140625" style="6" customWidth="1"/>
    <col min="1296" max="1296" width="12.42578125" style="6" customWidth="1"/>
    <col min="1297" max="1297" width="2.85546875" style="6" customWidth="1"/>
    <col min="1298" max="1298" width="8" style="6" customWidth="1"/>
    <col min="1299" max="1299" width="25.140625" style="6" customWidth="1"/>
    <col min="1300" max="1300" width="2" style="6" customWidth="1"/>
    <col min="1301" max="1301" width="22.7109375" style="6" customWidth="1"/>
    <col min="1302" max="1302" width="6.7109375" style="6" customWidth="1"/>
    <col min="1303" max="1303" width="7.85546875" style="6" customWidth="1"/>
    <col min="1304" max="1304" width="3.28515625" style="6" customWidth="1"/>
    <col min="1305" max="1305" width="2.7109375" style="6" customWidth="1"/>
    <col min="1306" max="1306" width="7.7109375" style="6" customWidth="1"/>
    <col min="1307" max="1307" width="10.7109375" style="6" customWidth="1"/>
    <col min="1308" max="1308" width="4.140625" style="6" customWidth="1"/>
    <col min="1309" max="1309" width="6.7109375" style="6" customWidth="1"/>
    <col min="1310" max="1310" width="4.28515625" style="6" customWidth="1"/>
    <col min="1311" max="1311" width="6.7109375" style="6" customWidth="1"/>
    <col min="1312" max="1312" width="3.7109375" style="6" customWidth="1"/>
    <col min="1313" max="1313" width="6.7109375" style="6" customWidth="1"/>
    <col min="1314" max="1314" width="2.28515625" style="6" customWidth="1"/>
    <col min="1315" max="1536" width="9.140625" style="6"/>
    <col min="1537" max="1537" width="2.85546875" style="6" customWidth="1"/>
    <col min="1538" max="1538" width="1.42578125" style="6" customWidth="1"/>
    <col min="1539" max="1539" width="23.28515625" style="6" customWidth="1"/>
    <col min="1540" max="1540" width="1.7109375" style="6" customWidth="1"/>
    <col min="1541" max="1541" width="12.5703125" style="6" customWidth="1"/>
    <col min="1542" max="1542" width="16.5703125" style="6" customWidth="1"/>
    <col min="1543" max="1543" width="7.7109375" style="6" customWidth="1"/>
    <col min="1544" max="1544" width="15.7109375" style="6" customWidth="1"/>
    <col min="1545" max="1545" width="2.140625" style="6" customWidth="1"/>
    <col min="1546" max="1546" width="10.7109375" style="6" customWidth="1"/>
    <col min="1547" max="1547" width="9.5703125" style="6" customWidth="1"/>
    <col min="1548" max="1548" width="2.140625" style="6" customWidth="1"/>
    <col min="1549" max="1549" width="10.7109375" style="6" customWidth="1"/>
    <col min="1550" max="1550" width="9.140625" style="6"/>
    <col min="1551" max="1551" width="2.140625" style="6" customWidth="1"/>
    <col min="1552" max="1552" width="12.42578125" style="6" customWidth="1"/>
    <col min="1553" max="1553" width="2.85546875" style="6" customWidth="1"/>
    <col min="1554" max="1554" width="8" style="6" customWidth="1"/>
    <col min="1555" max="1555" width="25.140625" style="6" customWidth="1"/>
    <col min="1556" max="1556" width="2" style="6" customWidth="1"/>
    <col min="1557" max="1557" width="22.7109375" style="6" customWidth="1"/>
    <col min="1558" max="1558" width="6.7109375" style="6" customWidth="1"/>
    <col min="1559" max="1559" width="7.85546875" style="6" customWidth="1"/>
    <col min="1560" max="1560" width="3.28515625" style="6" customWidth="1"/>
    <col min="1561" max="1561" width="2.7109375" style="6" customWidth="1"/>
    <col min="1562" max="1562" width="7.7109375" style="6" customWidth="1"/>
    <col min="1563" max="1563" width="10.7109375" style="6" customWidth="1"/>
    <col min="1564" max="1564" width="4.140625" style="6" customWidth="1"/>
    <col min="1565" max="1565" width="6.7109375" style="6" customWidth="1"/>
    <col min="1566" max="1566" width="4.28515625" style="6" customWidth="1"/>
    <col min="1567" max="1567" width="6.7109375" style="6" customWidth="1"/>
    <col min="1568" max="1568" width="3.7109375" style="6" customWidth="1"/>
    <col min="1569" max="1569" width="6.7109375" style="6" customWidth="1"/>
    <col min="1570" max="1570" width="2.28515625" style="6" customWidth="1"/>
    <col min="1571" max="1792" width="9.140625" style="6"/>
    <col min="1793" max="1793" width="2.85546875" style="6" customWidth="1"/>
    <col min="1794" max="1794" width="1.42578125" style="6" customWidth="1"/>
    <col min="1795" max="1795" width="23.28515625" style="6" customWidth="1"/>
    <col min="1796" max="1796" width="1.7109375" style="6" customWidth="1"/>
    <col min="1797" max="1797" width="12.5703125" style="6" customWidth="1"/>
    <col min="1798" max="1798" width="16.5703125" style="6" customWidth="1"/>
    <col min="1799" max="1799" width="7.7109375" style="6" customWidth="1"/>
    <col min="1800" max="1800" width="15.7109375" style="6" customWidth="1"/>
    <col min="1801" max="1801" width="2.140625" style="6" customWidth="1"/>
    <col min="1802" max="1802" width="10.7109375" style="6" customWidth="1"/>
    <col min="1803" max="1803" width="9.5703125" style="6" customWidth="1"/>
    <col min="1804" max="1804" width="2.140625" style="6" customWidth="1"/>
    <col min="1805" max="1805" width="10.7109375" style="6" customWidth="1"/>
    <col min="1806" max="1806" width="9.140625" style="6"/>
    <col min="1807" max="1807" width="2.140625" style="6" customWidth="1"/>
    <col min="1808" max="1808" width="12.42578125" style="6" customWidth="1"/>
    <col min="1809" max="1809" width="2.85546875" style="6" customWidth="1"/>
    <col min="1810" max="1810" width="8" style="6" customWidth="1"/>
    <col min="1811" max="1811" width="25.140625" style="6" customWidth="1"/>
    <col min="1812" max="1812" width="2" style="6" customWidth="1"/>
    <col min="1813" max="1813" width="22.7109375" style="6" customWidth="1"/>
    <col min="1814" max="1814" width="6.7109375" style="6" customWidth="1"/>
    <col min="1815" max="1815" width="7.85546875" style="6" customWidth="1"/>
    <col min="1816" max="1816" width="3.28515625" style="6" customWidth="1"/>
    <col min="1817" max="1817" width="2.7109375" style="6" customWidth="1"/>
    <col min="1818" max="1818" width="7.7109375" style="6" customWidth="1"/>
    <col min="1819" max="1819" width="10.7109375" style="6" customWidth="1"/>
    <col min="1820" max="1820" width="4.140625" style="6" customWidth="1"/>
    <col min="1821" max="1821" width="6.7109375" style="6" customWidth="1"/>
    <col min="1822" max="1822" width="4.28515625" style="6" customWidth="1"/>
    <col min="1823" max="1823" width="6.7109375" style="6" customWidth="1"/>
    <col min="1824" max="1824" width="3.7109375" style="6" customWidth="1"/>
    <col min="1825" max="1825" width="6.7109375" style="6" customWidth="1"/>
    <col min="1826" max="1826" width="2.28515625" style="6" customWidth="1"/>
    <col min="1827" max="2048" width="9.140625" style="6"/>
    <col min="2049" max="2049" width="2.85546875" style="6" customWidth="1"/>
    <col min="2050" max="2050" width="1.42578125" style="6" customWidth="1"/>
    <col min="2051" max="2051" width="23.28515625" style="6" customWidth="1"/>
    <col min="2052" max="2052" width="1.7109375" style="6" customWidth="1"/>
    <col min="2053" max="2053" width="12.5703125" style="6" customWidth="1"/>
    <col min="2054" max="2054" width="16.5703125" style="6" customWidth="1"/>
    <col min="2055" max="2055" width="7.7109375" style="6" customWidth="1"/>
    <col min="2056" max="2056" width="15.7109375" style="6" customWidth="1"/>
    <col min="2057" max="2057" width="2.140625" style="6" customWidth="1"/>
    <col min="2058" max="2058" width="10.7109375" style="6" customWidth="1"/>
    <col min="2059" max="2059" width="9.5703125" style="6" customWidth="1"/>
    <col min="2060" max="2060" width="2.140625" style="6" customWidth="1"/>
    <col min="2061" max="2061" width="10.7109375" style="6" customWidth="1"/>
    <col min="2062" max="2062" width="9.140625" style="6"/>
    <col min="2063" max="2063" width="2.140625" style="6" customWidth="1"/>
    <col min="2064" max="2064" width="12.42578125" style="6" customWidth="1"/>
    <col min="2065" max="2065" width="2.85546875" style="6" customWidth="1"/>
    <col min="2066" max="2066" width="8" style="6" customWidth="1"/>
    <col min="2067" max="2067" width="25.140625" style="6" customWidth="1"/>
    <col min="2068" max="2068" width="2" style="6" customWidth="1"/>
    <col min="2069" max="2069" width="22.7109375" style="6" customWidth="1"/>
    <col min="2070" max="2070" width="6.7109375" style="6" customWidth="1"/>
    <col min="2071" max="2071" width="7.85546875" style="6" customWidth="1"/>
    <col min="2072" max="2072" width="3.28515625" style="6" customWidth="1"/>
    <col min="2073" max="2073" width="2.7109375" style="6" customWidth="1"/>
    <col min="2074" max="2074" width="7.7109375" style="6" customWidth="1"/>
    <col min="2075" max="2075" width="10.7109375" style="6" customWidth="1"/>
    <col min="2076" max="2076" width="4.140625" style="6" customWidth="1"/>
    <col min="2077" max="2077" width="6.7109375" style="6" customWidth="1"/>
    <col min="2078" max="2078" width="4.28515625" style="6" customWidth="1"/>
    <col min="2079" max="2079" width="6.7109375" style="6" customWidth="1"/>
    <col min="2080" max="2080" width="3.7109375" style="6" customWidth="1"/>
    <col min="2081" max="2081" width="6.7109375" style="6" customWidth="1"/>
    <col min="2082" max="2082" width="2.28515625" style="6" customWidth="1"/>
    <col min="2083" max="2304" width="9.140625" style="6"/>
    <col min="2305" max="2305" width="2.85546875" style="6" customWidth="1"/>
    <col min="2306" max="2306" width="1.42578125" style="6" customWidth="1"/>
    <col min="2307" max="2307" width="23.28515625" style="6" customWidth="1"/>
    <col min="2308" max="2308" width="1.7109375" style="6" customWidth="1"/>
    <col min="2309" max="2309" width="12.5703125" style="6" customWidth="1"/>
    <col min="2310" max="2310" width="16.5703125" style="6" customWidth="1"/>
    <col min="2311" max="2311" width="7.7109375" style="6" customWidth="1"/>
    <col min="2312" max="2312" width="15.7109375" style="6" customWidth="1"/>
    <col min="2313" max="2313" width="2.140625" style="6" customWidth="1"/>
    <col min="2314" max="2314" width="10.7109375" style="6" customWidth="1"/>
    <col min="2315" max="2315" width="9.5703125" style="6" customWidth="1"/>
    <col min="2316" max="2316" width="2.140625" style="6" customWidth="1"/>
    <col min="2317" max="2317" width="10.7109375" style="6" customWidth="1"/>
    <col min="2318" max="2318" width="9.140625" style="6"/>
    <col min="2319" max="2319" width="2.140625" style="6" customWidth="1"/>
    <col min="2320" max="2320" width="12.42578125" style="6" customWidth="1"/>
    <col min="2321" max="2321" width="2.85546875" style="6" customWidth="1"/>
    <col min="2322" max="2322" width="8" style="6" customWidth="1"/>
    <col min="2323" max="2323" width="25.140625" style="6" customWidth="1"/>
    <col min="2324" max="2324" width="2" style="6" customWidth="1"/>
    <col min="2325" max="2325" width="22.7109375" style="6" customWidth="1"/>
    <col min="2326" max="2326" width="6.7109375" style="6" customWidth="1"/>
    <col min="2327" max="2327" width="7.85546875" style="6" customWidth="1"/>
    <col min="2328" max="2328" width="3.28515625" style="6" customWidth="1"/>
    <col min="2329" max="2329" width="2.7109375" style="6" customWidth="1"/>
    <col min="2330" max="2330" width="7.7109375" style="6" customWidth="1"/>
    <col min="2331" max="2331" width="10.7109375" style="6" customWidth="1"/>
    <col min="2332" max="2332" width="4.140625" style="6" customWidth="1"/>
    <col min="2333" max="2333" width="6.7109375" style="6" customWidth="1"/>
    <col min="2334" max="2334" width="4.28515625" style="6" customWidth="1"/>
    <col min="2335" max="2335" width="6.7109375" style="6" customWidth="1"/>
    <col min="2336" max="2336" width="3.7109375" style="6" customWidth="1"/>
    <col min="2337" max="2337" width="6.7109375" style="6" customWidth="1"/>
    <col min="2338" max="2338" width="2.28515625" style="6" customWidth="1"/>
    <col min="2339" max="2560" width="9.140625" style="6"/>
    <col min="2561" max="2561" width="2.85546875" style="6" customWidth="1"/>
    <col min="2562" max="2562" width="1.42578125" style="6" customWidth="1"/>
    <col min="2563" max="2563" width="23.28515625" style="6" customWidth="1"/>
    <col min="2564" max="2564" width="1.7109375" style="6" customWidth="1"/>
    <col min="2565" max="2565" width="12.5703125" style="6" customWidth="1"/>
    <col min="2566" max="2566" width="16.5703125" style="6" customWidth="1"/>
    <col min="2567" max="2567" width="7.7109375" style="6" customWidth="1"/>
    <col min="2568" max="2568" width="15.7109375" style="6" customWidth="1"/>
    <col min="2569" max="2569" width="2.140625" style="6" customWidth="1"/>
    <col min="2570" max="2570" width="10.7109375" style="6" customWidth="1"/>
    <col min="2571" max="2571" width="9.5703125" style="6" customWidth="1"/>
    <col min="2572" max="2572" width="2.140625" style="6" customWidth="1"/>
    <col min="2573" max="2573" width="10.7109375" style="6" customWidth="1"/>
    <col min="2574" max="2574" width="9.140625" style="6"/>
    <col min="2575" max="2575" width="2.140625" style="6" customWidth="1"/>
    <col min="2576" max="2576" width="12.42578125" style="6" customWidth="1"/>
    <col min="2577" max="2577" width="2.85546875" style="6" customWidth="1"/>
    <col min="2578" max="2578" width="8" style="6" customWidth="1"/>
    <col min="2579" max="2579" width="25.140625" style="6" customWidth="1"/>
    <col min="2580" max="2580" width="2" style="6" customWidth="1"/>
    <col min="2581" max="2581" width="22.7109375" style="6" customWidth="1"/>
    <col min="2582" max="2582" width="6.7109375" style="6" customWidth="1"/>
    <col min="2583" max="2583" width="7.85546875" style="6" customWidth="1"/>
    <col min="2584" max="2584" width="3.28515625" style="6" customWidth="1"/>
    <col min="2585" max="2585" width="2.7109375" style="6" customWidth="1"/>
    <col min="2586" max="2586" width="7.7109375" style="6" customWidth="1"/>
    <col min="2587" max="2587" width="10.7109375" style="6" customWidth="1"/>
    <col min="2588" max="2588" width="4.140625" style="6" customWidth="1"/>
    <col min="2589" max="2589" width="6.7109375" style="6" customWidth="1"/>
    <col min="2590" max="2590" width="4.28515625" style="6" customWidth="1"/>
    <col min="2591" max="2591" width="6.7109375" style="6" customWidth="1"/>
    <col min="2592" max="2592" width="3.7109375" style="6" customWidth="1"/>
    <col min="2593" max="2593" width="6.7109375" style="6" customWidth="1"/>
    <col min="2594" max="2594" width="2.28515625" style="6" customWidth="1"/>
    <col min="2595" max="2816" width="9.140625" style="6"/>
    <col min="2817" max="2817" width="2.85546875" style="6" customWidth="1"/>
    <col min="2818" max="2818" width="1.42578125" style="6" customWidth="1"/>
    <col min="2819" max="2819" width="23.28515625" style="6" customWidth="1"/>
    <col min="2820" max="2820" width="1.7109375" style="6" customWidth="1"/>
    <col min="2821" max="2821" width="12.5703125" style="6" customWidth="1"/>
    <col min="2822" max="2822" width="16.5703125" style="6" customWidth="1"/>
    <col min="2823" max="2823" width="7.7109375" style="6" customWidth="1"/>
    <col min="2824" max="2824" width="15.7109375" style="6" customWidth="1"/>
    <col min="2825" max="2825" width="2.140625" style="6" customWidth="1"/>
    <col min="2826" max="2826" width="10.7109375" style="6" customWidth="1"/>
    <col min="2827" max="2827" width="9.5703125" style="6" customWidth="1"/>
    <col min="2828" max="2828" width="2.140625" style="6" customWidth="1"/>
    <col min="2829" max="2829" width="10.7109375" style="6" customWidth="1"/>
    <col min="2830" max="2830" width="9.140625" style="6"/>
    <col min="2831" max="2831" width="2.140625" style="6" customWidth="1"/>
    <col min="2832" max="2832" width="12.42578125" style="6" customWidth="1"/>
    <col min="2833" max="2833" width="2.85546875" style="6" customWidth="1"/>
    <col min="2834" max="2834" width="8" style="6" customWidth="1"/>
    <col min="2835" max="2835" width="25.140625" style="6" customWidth="1"/>
    <col min="2836" max="2836" width="2" style="6" customWidth="1"/>
    <col min="2837" max="2837" width="22.7109375" style="6" customWidth="1"/>
    <col min="2838" max="2838" width="6.7109375" style="6" customWidth="1"/>
    <col min="2839" max="2839" width="7.85546875" style="6" customWidth="1"/>
    <col min="2840" max="2840" width="3.28515625" style="6" customWidth="1"/>
    <col min="2841" max="2841" width="2.7109375" style="6" customWidth="1"/>
    <col min="2842" max="2842" width="7.7109375" style="6" customWidth="1"/>
    <col min="2843" max="2843" width="10.7109375" style="6" customWidth="1"/>
    <col min="2844" max="2844" width="4.140625" style="6" customWidth="1"/>
    <col min="2845" max="2845" width="6.7109375" style="6" customWidth="1"/>
    <col min="2846" max="2846" width="4.28515625" style="6" customWidth="1"/>
    <col min="2847" max="2847" width="6.7109375" style="6" customWidth="1"/>
    <col min="2848" max="2848" width="3.7109375" style="6" customWidth="1"/>
    <col min="2849" max="2849" width="6.7109375" style="6" customWidth="1"/>
    <col min="2850" max="2850" width="2.28515625" style="6" customWidth="1"/>
    <col min="2851" max="3072" width="9.140625" style="6"/>
    <col min="3073" max="3073" width="2.85546875" style="6" customWidth="1"/>
    <col min="3074" max="3074" width="1.42578125" style="6" customWidth="1"/>
    <col min="3075" max="3075" width="23.28515625" style="6" customWidth="1"/>
    <col min="3076" max="3076" width="1.7109375" style="6" customWidth="1"/>
    <col min="3077" max="3077" width="12.5703125" style="6" customWidth="1"/>
    <col min="3078" max="3078" width="16.5703125" style="6" customWidth="1"/>
    <col min="3079" max="3079" width="7.7109375" style="6" customWidth="1"/>
    <col min="3080" max="3080" width="15.7109375" style="6" customWidth="1"/>
    <col min="3081" max="3081" width="2.140625" style="6" customWidth="1"/>
    <col min="3082" max="3082" width="10.7109375" style="6" customWidth="1"/>
    <col min="3083" max="3083" width="9.5703125" style="6" customWidth="1"/>
    <col min="3084" max="3084" width="2.140625" style="6" customWidth="1"/>
    <col min="3085" max="3085" width="10.7109375" style="6" customWidth="1"/>
    <col min="3086" max="3086" width="9.140625" style="6"/>
    <col min="3087" max="3087" width="2.140625" style="6" customWidth="1"/>
    <col min="3088" max="3088" width="12.42578125" style="6" customWidth="1"/>
    <col min="3089" max="3089" width="2.85546875" style="6" customWidth="1"/>
    <col min="3090" max="3090" width="8" style="6" customWidth="1"/>
    <col min="3091" max="3091" width="25.140625" style="6" customWidth="1"/>
    <col min="3092" max="3092" width="2" style="6" customWidth="1"/>
    <col min="3093" max="3093" width="22.7109375" style="6" customWidth="1"/>
    <col min="3094" max="3094" width="6.7109375" style="6" customWidth="1"/>
    <col min="3095" max="3095" width="7.85546875" style="6" customWidth="1"/>
    <col min="3096" max="3096" width="3.28515625" style="6" customWidth="1"/>
    <col min="3097" max="3097" width="2.7109375" style="6" customWidth="1"/>
    <col min="3098" max="3098" width="7.7109375" style="6" customWidth="1"/>
    <col min="3099" max="3099" width="10.7109375" style="6" customWidth="1"/>
    <col min="3100" max="3100" width="4.140625" style="6" customWidth="1"/>
    <col min="3101" max="3101" width="6.7109375" style="6" customWidth="1"/>
    <col min="3102" max="3102" width="4.28515625" style="6" customWidth="1"/>
    <col min="3103" max="3103" width="6.7109375" style="6" customWidth="1"/>
    <col min="3104" max="3104" width="3.7109375" style="6" customWidth="1"/>
    <col min="3105" max="3105" width="6.7109375" style="6" customWidth="1"/>
    <col min="3106" max="3106" width="2.28515625" style="6" customWidth="1"/>
    <col min="3107" max="3328" width="9.140625" style="6"/>
    <col min="3329" max="3329" width="2.85546875" style="6" customWidth="1"/>
    <col min="3330" max="3330" width="1.42578125" style="6" customWidth="1"/>
    <col min="3331" max="3331" width="23.28515625" style="6" customWidth="1"/>
    <col min="3332" max="3332" width="1.7109375" style="6" customWidth="1"/>
    <col min="3333" max="3333" width="12.5703125" style="6" customWidth="1"/>
    <col min="3334" max="3334" width="16.5703125" style="6" customWidth="1"/>
    <col min="3335" max="3335" width="7.7109375" style="6" customWidth="1"/>
    <col min="3336" max="3336" width="15.7109375" style="6" customWidth="1"/>
    <col min="3337" max="3337" width="2.140625" style="6" customWidth="1"/>
    <col min="3338" max="3338" width="10.7109375" style="6" customWidth="1"/>
    <col min="3339" max="3339" width="9.5703125" style="6" customWidth="1"/>
    <col min="3340" max="3340" width="2.140625" style="6" customWidth="1"/>
    <col min="3341" max="3341" width="10.7109375" style="6" customWidth="1"/>
    <col min="3342" max="3342" width="9.140625" style="6"/>
    <col min="3343" max="3343" width="2.140625" style="6" customWidth="1"/>
    <col min="3344" max="3344" width="12.42578125" style="6" customWidth="1"/>
    <col min="3345" max="3345" width="2.85546875" style="6" customWidth="1"/>
    <col min="3346" max="3346" width="8" style="6" customWidth="1"/>
    <col min="3347" max="3347" width="25.140625" style="6" customWidth="1"/>
    <col min="3348" max="3348" width="2" style="6" customWidth="1"/>
    <col min="3349" max="3349" width="22.7109375" style="6" customWidth="1"/>
    <col min="3350" max="3350" width="6.7109375" style="6" customWidth="1"/>
    <col min="3351" max="3351" width="7.85546875" style="6" customWidth="1"/>
    <col min="3352" max="3352" width="3.28515625" style="6" customWidth="1"/>
    <col min="3353" max="3353" width="2.7109375" style="6" customWidth="1"/>
    <col min="3354" max="3354" width="7.7109375" style="6" customWidth="1"/>
    <col min="3355" max="3355" width="10.7109375" style="6" customWidth="1"/>
    <col min="3356" max="3356" width="4.140625" style="6" customWidth="1"/>
    <col min="3357" max="3357" width="6.7109375" style="6" customWidth="1"/>
    <col min="3358" max="3358" width="4.28515625" style="6" customWidth="1"/>
    <col min="3359" max="3359" width="6.7109375" style="6" customWidth="1"/>
    <col min="3360" max="3360" width="3.7109375" style="6" customWidth="1"/>
    <col min="3361" max="3361" width="6.7109375" style="6" customWidth="1"/>
    <col min="3362" max="3362" width="2.28515625" style="6" customWidth="1"/>
    <col min="3363" max="3584" width="9.140625" style="6"/>
    <col min="3585" max="3585" width="2.85546875" style="6" customWidth="1"/>
    <col min="3586" max="3586" width="1.42578125" style="6" customWidth="1"/>
    <col min="3587" max="3587" width="23.28515625" style="6" customWidth="1"/>
    <col min="3588" max="3588" width="1.7109375" style="6" customWidth="1"/>
    <col min="3589" max="3589" width="12.5703125" style="6" customWidth="1"/>
    <col min="3590" max="3590" width="16.5703125" style="6" customWidth="1"/>
    <col min="3591" max="3591" width="7.7109375" style="6" customWidth="1"/>
    <col min="3592" max="3592" width="15.7109375" style="6" customWidth="1"/>
    <col min="3593" max="3593" width="2.140625" style="6" customWidth="1"/>
    <col min="3594" max="3594" width="10.7109375" style="6" customWidth="1"/>
    <col min="3595" max="3595" width="9.5703125" style="6" customWidth="1"/>
    <col min="3596" max="3596" width="2.140625" style="6" customWidth="1"/>
    <col min="3597" max="3597" width="10.7109375" style="6" customWidth="1"/>
    <col min="3598" max="3598" width="9.140625" style="6"/>
    <col min="3599" max="3599" width="2.140625" style="6" customWidth="1"/>
    <col min="3600" max="3600" width="12.42578125" style="6" customWidth="1"/>
    <col min="3601" max="3601" width="2.85546875" style="6" customWidth="1"/>
    <col min="3602" max="3602" width="8" style="6" customWidth="1"/>
    <col min="3603" max="3603" width="25.140625" style="6" customWidth="1"/>
    <col min="3604" max="3604" width="2" style="6" customWidth="1"/>
    <col min="3605" max="3605" width="22.7109375" style="6" customWidth="1"/>
    <col min="3606" max="3606" width="6.7109375" style="6" customWidth="1"/>
    <col min="3607" max="3607" width="7.85546875" style="6" customWidth="1"/>
    <col min="3608" max="3608" width="3.28515625" style="6" customWidth="1"/>
    <col min="3609" max="3609" width="2.7109375" style="6" customWidth="1"/>
    <col min="3610" max="3610" width="7.7109375" style="6" customWidth="1"/>
    <col min="3611" max="3611" width="10.7109375" style="6" customWidth="1"/>
    <col min="3612" max="3612" width="4.140625" style="6" customWidth="1"/>
    <col min="3613" max="3613" width="6.7109375" style="6" customWidth="1"/>
    <col min="3614" max="3614" width="4.28515625" style="6" customWidth="1"/>
    <col min="3615" max="3615" width="6.7109375" style="6" customWidth="1"/>
    <col min="3616" max="3616" width="3.7109375" style="6" customWidth="1"/>
    <col min="3617" max="3617" width="6.7109375" style="6" customWidth="1"/>
    <col min="3618" max="3618" width="2.28515625" style="6" customWidth="1"/>
    <col min="3619" max="3840" width="9.140625" style="6"/>
    <col min="3841" max="3841" width="2.85546875" style="6" customWidth="1"/>
    <col min="3842" max="3842" width="1.42578125" style="6" customWidth="1"/>
    <col min="3843" max="3843" width="23.28515625" style="6" customWidth="1"/>
    <col min="3844" max="3844" width="1.7109375" style="6" customWidth="1"/>
    <col min="3845" max="3845" width="12.5703125" style="6" customWidth="1"/>
    <col min="3846" max="3846" width="16.5703125" style="6" customWidth="1"/>
    <col min="3847" max="3847" width="7.7109375" style="6" customWidth="1"/>
    <col min="3848" max="3848" width="15.7109375" style="6" customWidth="1"/>
    <col min="3849" max="3849" width="2.140625" style="6" customWidth="1"/>
    <col min="3850" max="3850" width="10.7109375" style="6" customWidth="1"/>
    <col min="3851" max="3851" width="9.5703125" style="6" customWidth="1"/>
    <col min="3852" max="3852" width="2.140625" style="6" customWidth="1"/>
    <col min="3853" max="3853" width="10.7109375" style="6" customWidth="1"/>
    <col min="3854" max="3854" width="9.140625" style="6"/>
    <col min="3855" max="3855" width="2.140625" style="6" customWidth="1"/>
    <col min="3856" max="3856" width="12.42578125" style="6" customWidth="1"/>
    <col min="3857" max="3857" width="2.85546875" style="6" customWidth="1"/>
    <col min="3858" max="3858" width="8" style="6" customWidth="1"/>
    <col min="3859" max="3859" width="25.140625" style="6" customWidth="1"/>
    <col min="3860" max="3860" width="2" style="6" customWidth="1"/>
    <col min="3861" max="3861" width="22.7109375" style="6" customWidth="1"/>
    <col min="3862" max="3862" width="6.7109375" style="6" customWidth="1"/>
    <col min="3863" max="3863" width="7.85546875" style="6" customWidth="1"/>
    <col min="3864" max="3864" width="3.28515625" style="6" customWidth="1"/>
    <col min="3865" max="3865" width="2.7109375" style="6" customWidth="1"/>
    <col min="3866" max="3866" width="7.7109375" style="6" customWidth="1"/>
    <col min="3867" max="3867" width="10.7109375" style="6" customWidth="1"/>
    <col min="3868" max="3868" width="4.140625" style="6" customWidth="1"/>
    <col min="3869" max="3869" width="6.7109375" style="6" customWidth="1"/>
    <col min="3870" max="3870" width="4.28515625" style="6" customWidth="1"/>
    <col min="3871" max="3871" width="6.7109375" style="6" customWidth="1"/>
    <col min="3872" max="3872" width="3.7109375" style="6" customWidth="1"/>
    <col min="3873" max="3873" width="6.7109375" style="6" customWidth="1"/>
    <col min="3874" max="3874" width="2.28515625" style="6" customWidth="1"/>
    <col min="3875" max="4096" width="9.140625" style="6"/>
    <col min="4097" max="4097" width="2.85546875" style="6" customWidth="1"/>
    <col min="4098" max="4098" width="1.42578125" style="6" customWidth="1"/>
    <col min="4099" max="4099" width="23.28515625" style="6" customWidth="1"/>
    <col min="4100" max="4100" width="1.7109375" style="6" customWidth="1"/>
    <col min="4101" max="4101" width="12.5703125" style="6" customWidth="1"/>
    <col min="4102" max="4102" width="16.5703125" style="6" customWidth="1"/>
    <col min="4103" max="4103" width="7.7109375" style="6" customWidth="1"/>
    <col min="4104" max="4104" width="15.7109375" style="6" customWidth="1"/>
    <col min="4105" max="4105" width="2.140625" style="6" customWidth="1"/>
    <col min="4106" max="4106" width="10.7109375" style="6" customWidth="1"/>
    <col min="4107" max="4107" width="9.5703125" style="6" customWidth="1"/>
    <col min="4108" max="4108" width="2.140625" style="6" customWidth="1"/>
    <col min="4109" max="4109" width="10.7109375" style="6" customWidth="1"/>
    <col min="4110" max="4110" width="9.140625" style="6"/>
    <col min="4111" max="4111" width="2.140625" style="6" customWidth="1"/>
    <col min="4112" max="4112" width="12.42578125" style="6" customWidth="1"/>
    <col min="4113" max="4113" width="2.85546875" style="6" customWidth="1"/>
    <col min="4114" max="4114" width="8" style="6" customWidth="1"/>
    <col min="4115" max="4115" width="25.140625" style="6" customWidth="1"/>
    <col min="4116" max="4116" width="2" style="6" customWidth="1"/>
    <col min="4117" max="4117" width="22.7109375" style="6" customWidth="1"/>
    <col min="4118" max="4118" width="6.7109375" style="6" customWidth="1"/>
    <col min="4119" max="4119" width="7.85546875" style="6" customWidth="1"/>
    <col min="4120" max="4120" width="3.28515625" style="6" customWidth="1"/>
    <col min="4121" max="4121" width="2.7109375" style="6" customWidth="1"/>
    <col min="4122" max="4122" width="7.7109375" style="6" customWidth="1"/>
    <col min="4123" max="4123" width="10.7109375" style="6" customWidth="1"/>
    <col min="4124" max="4124" width="4.140625" style="6" customWidth="1"/>
    <col min="4125" max="4125" width="6.7109375" style="6" customWidth="1"/>
    <col min="4126" max="4126" width="4.28515625" style="6" customWidth="1"/>
    <col min="4127" max="4127" width="6.7109375" style="6" customWidth="1"/>
    <col min="4128" max="4128" width="3.7109375" style="6" customWidth="1"/>
    <col min="4129" max="4129" width="6.7109375" style="6" customWidth="1"/>
    <col min="4130" max="4130" width="2.28515625" style="6" customWidth="1"/>
    <col min="4131" max="4352" width="9.140625" style="6"/>
    <col min="4353" max="4353" width="2.85546875" style="6" customWidth="1"/>
    <col min="4354" max="4354" width="1.42578125" style="6" customWidth="1"/>
    <col min="4355" max="4355" width="23.28515625" style="6" customWidth="1"/>
    <col min="4356" max="4356" width="1.7109375" style="6" customWidth="1"/>
    <col min="4357" max="4357" width="12.5703125" style="6" customWidth="1"/>
    <col min="4358" max="4358" width="16.5703125" style="6" customWidth="1"/>
    <col min="4359" max="4359" width="7.7109375" style="6" customWidth="1"/>
    <col min="4360" max="4360" width="15.7109375" style="6" customWidth="1"/>
    <col min="4361" max="4361" width="2.140625" style="6" customWidth="1"/>
    <col min="4362" max="4362" width="10.7109375" style="6" customWidth="1"/>
    <col min="4363" max="4363" width="9.5703125" style="6" customWidth="1"/>
    <col min="4364" max="4364" width="2.140625" style="6" customWidth="1"/>
    <col min="4365" max="4365" width="10.7109375" style="6" customWidth="1"/>
    <col min="4366" max="4366" width="9.140625" style="6"/>
    <col min="4367" max="4367" width="2.140625" style="6" customWidth="1"/>
    <col min="4368" max="4368" width="12.42578125" style="6" customWidth="1"/>
    <col min="4369" max="4369" width="2.85546875" style="6" customWidth="1"/>
    <col min="4370" max="4370" width="8" style="6" customWidth="1"/>
    <col min="4371" max="4371" width="25.140625" style="6" customWidth="1"/>
    <col min="4372" max="4372" width="2" style="6" customWidth="1"/>
    <col min="4373" max="4373" width="22.7109375" style="6" customWidth="1"/>
    <col min="4374" max="4374" width="6.7109375" style="6" customWidth="1"/>
    <col min="4375" max="4375" width="7.85546875" style="6" customWidth="1"/>
    <col min="4376" max="4376" width="3.28515625" style="6" customWidth="1"/>
    <col min="4377" max="4377" width="2.7109375" style="6" customWidth="1"/>
    <col min="4378" max="4378" width="7.7109375" style="6" customWidth="1"/>
    <col min="4379" max="4379" width="10.7109375" style="6" customWidth="1"/>
    <col min="4380" max="4380" width="4.140625" style="6" customWidth="1"/>
    <col min="4381" max="4381" width="6.7109375" style="6" customWidth="1"/>
    <col min="4382" max="4382" width="4.28515625" style="6" customWidth="1"/>
    <col min="4383" max="4383" width="6.7109375" style="6" customWidth="1"/>
    <col min="4384" max="4384" width="3.7109375" style="6" customWidth="1"/>
    <col min="4385" max="4385" width="6.7109375" style="6" customWidth="1"/>
    <col min="4386" max="4386" width="2.28515625" style="6" customWidth="1"/>
    <col min="4387" max="4608" width="9.140625" style="6"/>
    <col min="4609" max="4609" width="2.85546875" style="6" customWidth="1"/>
    <col min="4610" max="4610" width="1.42578125" style="6" customWidth="1"/>
    <col min="4611" max="4611" width="23.28515625" style="6" customWidth="1"/>
    <col min="4612" max="4612" width="1.7109375" style="6" customWidth="1"/>
    <col min="4613" max="4613" width="12.5703125" style="6" customWidth="1"/>
    <col min="4614" max="4614" width="16.5703125" style="6" customWidth="1"/>
    <col min="4615" max="4615" width="7.7109375" style="6" customWidth="1"/>
    <col min="4616" max="4616" width="15.7109375" style="6" customWidth="1"/>
    <col min="4617" max="4617" width="2.140625" style="6" customWidth="1"/>
    <col min="4618" max="4618" width="10.7109375" style="6" customWidth="1"/>
    <col min="4619" max="4619" width="9.5703125" style="6" customWidth="1"/>
    <col min="4620" max="4620" width="2.140625" style="6" customWidth="1"/>
    <col min="4621" max="4621" width="10.7109375" style="6" customWidth="1"/>
    <col min="4622" max="4622" width="9.140625" style="6"/>
    <col min="4623" max="4623" width="2.140625" style="6" customWidth="1"/>
    <col min="4624" max="4624" width="12.42578125" style="6" customWidth="1"/>
    <col min="4625" max="4625" width="2.85546875" style="6" customWidth="1"/>
    <col min="4626" max="4626" width="8" style="6" customWidth="1"/>
    <col min="4627" max="4627" width="25.140625" style="6" customWidth="1"/>
    <col min="4628" max="4628" width="2" style="6" customWidth="1"/>
    <col min="4629" max="4629" width="22.7109375" style="6" customWidth="1"/>
    <col min="4630" max="4630" width="6.7109375" style="6" customWidth="1"/>
    <col min="4631" max="4631" width="7.85546875" style="6" customWidth="1"/>
    <col min="4632" max="4632" width="3.28515625" style="6" customWidth="1"/>
    <col min="4633" max="4633" width="2.7109375" style="6" customWidth="1"/>
    <col min="4634" max="4634" width="7.7109375" style="6" customWidth="1"/>
    <col min="4635" max="4635" width="10.7109375" style="6" customWidth="1"/>
    <col min="4636" max="4636" width="4.140625" style="6" customWidth="1"/>
    <col min="4637" max="4637" width="6.7109375" style="6" customWidth="1"/>
    <col min="4638" max="4638" width="4.28515625" style="6" customWidth="1"/>
    <col min="4639" max="4639" width="6.7109375" style="6" customWidth="1"/>
    <col min="4640" max="4640" width="3.7109375" style="6" customWidth="1"/>
    <col min="4641" max="4641" width="6.7109375" style="6" customWidth="1"/>
    <col min="4642" max="4642" width="2.28515625" style="6" customWidth="1"/>
    <col min="4643" max="4864" width="9.140625" style="6"/>
    <col min="4865" max="4865" width="2.85546875" style="6" customWidth="1"/>
    <col min="4866" max="4866" width="1.42578125" style="6" customWidth="1"/>
    <col min="4867" max="4867" width="23.28515625" style="6" customWidth="1"/>
    <col min="4868" max="4868" width="1.7109375" style="6" customWidth="1"/>
    <col min="4869" max="4869" width="12.5703125" style="6" customWidth="1"/>
    <col min="4870" max="4870" width="16.5703125" style="6" customWidth="1"/>
    <col min="4871" max="4871" width="7.7109375" style="6" customWidth="1"/>
    <col min="4872" max="4872" width="15.7109375" style="6" customWidth="1"/>
    <col min="4873" max="4873" width="2.140625" style="6" customWidth="1"/>
    <col min="4874" max="4874" width="10.7109375" style="6" customWidth="1"/>
    <col min="4875" max="4875" width="9.5703125" style="6" customWidth="1"/>
    <col min="4876" max="4876" width="2.140625" style="6" customWidth="1"/>
    <col min="4877" max="4877" width="10.7109375" style="6" customWidth="1"/>
    <col min="4878" max="4878" width="9.140625" style="6"/>
    <col min="4879" max="4879" width="2.140625" style="6" customWidth="1"/>
    <col min="4880" max="4880" width="12.42578125" style="6" customWidth="1"/>
    <col min="4881" max="4881" width="2.85546875" style="6" customWidth="1"/>
    <col min="4882" max="4882" width="8" style="6" customWidth="1"/>
    <col min="4883" max="4883" width="25.140625" style="6" customWidth="1"/>
    <col min="4884" max="4884" width="2" style="6" customWidth="1"/>
    <col min="4885" max="4885" width="22.7109375" style="6" customWidth="1"/>
    <col min="4886" max="4886" width="6.7109375" style="6" customWidth="1"/>
    <col min="4887" max="4887" width="7.85546875" style="6" customWidth="1"/>
    <col min="4888" max="4888" width="3.28515625" style="6" customWidth="1"/>
    <col min="4889" max="4889" width="2.7109375" style="6" customWidth="1"/>
    <col min="4890" max="4890" width="7.7109375" style="6" customWidth="1"/>
    <col min="4891" max="4891" width="10.7109375" style="6" customWidth="1"/>
    <col min="4892" max="4892" width="4.140625" style="6" customWidth="1"/>
    <col min="4893" max="4893" width="6.7109375" style="6" customWidth="1"/>
    <col min="4894" max="4894" width="4.28515625" style="6" customWidth="1"/>
    <col min="4895" max="4895" width="6.7109375" style="6" customWidth="1"/>
    <col min="4896" max="4896" width="3.7109375" style="6" customWidth="1"/>
    <col min="4897" max="4897" width="6.7109375" style="6" customWidth="1"/>
    <col min="4898" max="4898" width="2.28515625" style="6" customWidth="1"/>
    <col min="4899" max="5120" width="9.140625" style="6"/>
    <col min="5121" max="5121" width="2.85546875" style="6" customWidth="1"/>
    <col min="5122" max="5122" width="1.42578125" style="6" customWidth="1"/>
    <col min="5123" max="5123" width="23.28515625" style="6" customWidth="1"/>
    <col min="5124" max="5124" width="1.7109375" style="6" customWidth="1"/>
    <col min="5125" max="5125" width="12.5703125" style="6" customWidth="1"/>
    <col min="5126" max="5126" width="16.5703125" style="6" customWidth="1"/>
    <col min="5127" max="5127" width="7.7109375" style="6" customWidth="1"/>
    <col min="5128" max="5128" width="15.7109375" style="6" customWidth="1"/>
    <col min="5129" max="5129" width="2.140625" style="6" customWidth="1"/>
    <col min="5130" max="5130" width="10.7109375" style="6" customWidth="1"/>
    <col min="5131" max="5131" width="9.5703125" style="6" customWidth="1"/>
    <col min="5132" max="5132" width="2.140625" style="6" customWidth="1"/>
    <col min="5133" max="5133" width="10.7109375" style="6" customWidth="1"/>
    <col min="5134" max="5134" width="9.140625" style="6"/>
    <col min="5135" max="5135" width="2.140625" style="6" customWidth="1"/>
    <col min="5136" max="5136" width="12.42578125" style="6" customWidth="1"/>
    <col min="5137" max="5137" width="2.85546875" style="6" customWidth="1"/>
    <col min="5138" max="5138" width="8" style="6" customWidth="1"/>
    <col min="5139" max="5139" width="25.140625" style="6" customWidth="1"/>
    <col min="5140" max="5140" width="2" style="6" customWidth="1"/>
    <col min="5141" max="5141" width="22.7109375" style="6" customWidth="1"/>
    <col min="5142" max="5142" width="6.7109375" style="6" customWidth="1"/>
    <col min="5143" max="5143" width="7.85546875" style="6" customWidth="1"/>
    <col min="5144" max="5144" width="3.28515625" style="6" customWidth="1"/>
    <col min="5145" max="5145" width="2.7109375" style="6" customWidth="1"/>
    <col min="5146" max="5146" width="7.7109375" style="6" customWidth="1"/>
    <col min="5147" max="5147" width="10.7109375" style="6" customWidth="1"/>
    <col min="5148" max="5148" width="4.140625" style="6" customWidth="1"/>
    <col min="5149" max="5149" width="6.7109375" style="6" customWidth="1"/>
    <col min="5150" max="5150" width="4.28515625" style="6" customWidth="1"/>
    <col min="5151" max="5151" width="6.7109375" style="6" customWidth="1"/>
    <col min="5152" max="5152" width="3.7109375" style="6" customWidth="1"/>
    <col min="5153" max="5153" width="6.7109375" style="6" customWidth="1"/>
    <col min="5154" max="5154" width="2.28515625" style="6" customWidth="1"/>
    <col min="5155" max="5376" width="9.140625" style="6"/>
    <col min="5377" max="5377" width="2.85546875" style="6" customWidth="1"/>
    <col min="5378" max="5378" width="1.42578125" style="6" customWidth="1"/>
    <col min="5379" max="5379" width="23.28515625" style="6" customWidth="1"/>
    <col min="5380" max="5380" width="1.7109375" style="6" customWidth="1"/>
    <col min="5381" max="5381" width="12.5703125" style="6" customWidth="1"/>
    <col min="5382" max="5382" width="16.5703125" style="6" customWidth="1"/>
    <col min="5383" max="5383" width="7.7109375" style="6" customWidth="1"/>
    <col min="5384" max="5384" width="15.7109375" style="6" customWidth="1"/>
    <col min="5385" max="5385" width="2.140625" style="6" customWidth="1"/>
    <col min="5386" max="5386" width="10.7109375" style="6" customWidth="1"/>
    <col min="5387" max="5387" width="9.5703125" style="6" customWidth="1"/>
    <col min="5388" max="5388" width="2.140625" style="6" customWidth="1"/>
    <col min="5389" max="5389" width="10.7109375" style="6" customWidth="1"/>
    <col min="5390" max="5390" width="9.140625" style="6"/>
    <col min="5391" max="5391" width="2.140625" style="6" customWidth="1"/>
    <col min="5392" max="5392" width="12.42578125" style="6" customWidth="1"/>
    <col min="5393" max="5393" width="2.85546875" style="6" customWidth="1"/>
    <col min="5394" max="5394" width="8" style="6" customWidth="1"/>
    <col min="5395" max="5395" width="25.140625" style="6" customWidth="1"/>
    <col min="5396" max="5396" width="2" style="6" customWidth="1"/>
    <col min="5397" max="5397" width="22.7109375" style="6" customWidth="1"/>
    <col min="5398" max="5398" width="6.7109375" style="6" customWidth="1"/>
    <col min="5399" max="5399" width="7.85546875" style="6" customWidth="1"/>
    <col min="5400" max="5400" width="3.28515625" style="6" customWidth="1"/>
    <col min="5401" max="5401" width="2.7109375" style="6" customWidth="1"/>
    <col min="5402" max="5402" width="7.7109375" style="6" customWidth="1"/>
    <col min="5403" max="5403" width="10.7109375" style="6" customWidth="1"/>
    <col min="5404" max="5404" width="4.140625" style="6" customWidth="1"/>
    <col min="5405" max="5405" width="6.7109375" style="6" customWidth="1"/>
    <col min="5406" max="5406" width="4.28515625" style="6" customWidth="1"/>
    <col min="5407" max="5407" width="6.7109375" style="6" customWidth="1"/>
    <col min="5408" max="5408" width="3.7109375" style="6" customWidth="1"/>
    <col min="5409" max="5409" width="6.7109375" style="6" customWidth="1"/>
    <col min="5410" max="5410" width="2.28515625" style="6" customWidth="1"/>
    <col min="5411" max="5632" width="9.140625" style="6"/>
    <col min="5633" max="5633" width="2.85546875" style="6" customWidth="1"/>
    <col min="5634" max="5634" width="1.42578125" style="6" customWidth="1"/>
    <col min="5635" max="5635" width="23.28515625" style="6" customWidth="1"/>
    <col min="5636" max="5636" width="1.7109375" style="6" customWidth="1"/>
    <col min="5637" max="5637" width="12.5703125" style="6" customWidth="1"/>
    <col min="5638" max="5638" width="16.5703125" style="6" customWidth="1"/>
    <col min="5639" max="5639" width="7.7109375" style="6" customWidth="1"/>
    <col min="5640" max="5640" width="15.7109375" style="6" customWidth="1"/>
    <col min="5641" max="5641" width="2.140625" style="6" customWidth="1"/>
    <col min="5642" max="5642" width="10.7109375" style="6" customWidth="1"/>
    <col min="5643" max="5643" width="9.5703125" style="6" customWidth="1"/>
    <col min="5644" max="5644" width="2.140625" style="6" customWidth="1"/>
    <col min="5645" max="5645" width="10.7109375" style="6" customWidth="1"/>
    <col min="5646" max="5646" width="9.140625" style="6"/>
    <col min="5647" max="5647" width="2.140625" style="6" customWidth="1"/>
    <col min="5648" max="5648" width="12.42578125" style="6" customWidth="1"/>
    <col min="5649" max="5649" width="2.85546875" style="6" customWidth="1"/>
    <col min="5650" max="5650" width="8" style="6" customWidth="1"/>
    <col min="5651" max="5651" width="25.140625" style="6" customWidth="1"/>
    <col min="5652" max="5652" width="2" style="6" customWidth="1"/>
    <col min="5653" max="5653" width="22.7109375" style="6" customWidth="1"/>
    <col min="5654" max="5654" width="6.7109375" style="6" customWidth="1"/>
    <col min="5655" max="5655" width="7.85546875" style="6" customWidth="1"/>
    <col min="5656" max="5656" width="3.28515625" style="6" customWidth="1"/>
    <col min="5657" max="5657" width="2.7109375" style="6" customWidth="1"/>
    <col min="5658" max="5658" width="7.7109375" style="6" customWidth="1"/>
    <col min="5659" max="5659" width="10.7109375" style="6" customWidth="1"/>
    <col min="5660" max="5660" width="4.140625" style="6" customWidth="1"/>
    <col min="5661" max="5661" width="6.7109375" style="6" customWidth="1"/>
    <col min="5662" max="5662" width="4.28515625" style="6" customWidth="1"/>
    <col min="5663" max="5663" width="6.7109375" style="6" customWidth="1"/>
    <col min="5664" max="5664" width="3.7109375" style="6" customWidth="1"/>
    <col min="5665" max="5665" width="6.7109375" style="6" customWidth="1"/>
    <col min="5666" max="5666" width="2.28515625" style="6" customWidth="1"/>
    <col min="5667" max="5888" width="9.140625" style="6"/>
    <col min="5889" max="5889" width="2.85546875" style="6" customWidth="1"/>
    <col min="5890" max="5890" width="1.42578125" style="6" customWidth="1"/>
    <col min="5891" max="5891" width="23.28515625" style="6" customWidth="1"/>
    <col min="5892" max="5892" width="1.7109375" style="6" customWidth="1"/>
    <col min="5893" max="5893" width="12.5703125" style="6" customWidth="1"/>
    <col min="5894" max="5894" width="16.5703125" style="6" customWidth="1"/>
    <col min="5895" max="5895" width="7.7109375" style="6" customWidth="1"/>
    <col min="5896" max="5896" width="15.7109375" style="6" customWidth="1"/>
    <col min="5897" max="5897" width="2.140625" style="6" customWidth="1"/>
    <col min="5898" max="5898" width="10.7109375" style="6" customWidth="1"/>
    <col min="5899" max="5899" width="9.5703125" style="6" customWidth="1"/>
    <col min="5900" max="5900" width="2.140625" style="6" customWidth="1"/>
    <col min="5901" max="5901" width="10.7109375" style="6" customWidth="1"/>
    <col min="5902" max="5902" width="9.140625" style="6"/>
    <col min="5903" max="5903" width="2.140625" style="6" customWidth="1"/>
    <col min="5904" max="5904" width="12.42578125" style="6" customWidth="1"/>
    <col min="5905" max="5905" width="2.85546875" style="6" customWidth="1"/>
    <col min="5906" max="5906" width="8" style="6" customWidth="1"/>
    <col min="5907" max="5907" width="25.140625" style="6" customWidth="1"/>
    <col min="5908" max="5908" width="2" style="6" customWidth="1"/>
    <col min="5909" max="5909" width="22.7109375" style="6" customWidth="1"/>
    <col min="5910" max="5910" width="6.7109375" style="6" customWidth="1"/>
    <col min="5911" max="5911" width="7.85546875" style="6" customWidth="1"/>
    <col min="5912" max="5912" width="3.28515625" style="6" customWidth="1"/>
    <col min="5913" max="5913" width="2.7109375" style="6" customWidth="1"/>
    <col min="5914" max="5914" width="7.7109375" style="6" customWidth="1"/>
    <col min="5915" max="5915" width="10.7109375" style="6" customWidth="1"/>
    <col min="5916" max="5916" width="4.140625" style="6" customWidth="1"/>
    <col min="5917" max="5917" width="6.7109375" style="6" customWidth="1"/>
    <col min="5918" max="5918" width="4.28515625" style="6" customWidth="1"/>
    <col min="5919" max="5919" width="6.7109375" style="6" customWidth="1"/>
    <col min="5920" max="5920" width="3.7109375" style="6" customWidth="1"/>
    <col min="5921" max="5921" width="6.7109375" style="6" customWidth="1"/>
    <col min="5922" max="5922" width="2.28515625" style="6" customWidth="1"/>
    <col min="5923" max="6144" width="9.140625" style="6"/>
    <col min="6145" max="6145" width="2.85546875" style="6" customWidth="1"/>
    <col min="6146" max="6146" width="1.42578125" style="6" customWidth="1"/>
    <col min="6147" max="6147" width="23.28515625" style="6" customWidth="1"/>
    <col min="6148" max="6148" width="1.7109375" style="6" customWidth="1"/>
    <col min="6149" max="6149" width="12.5703125" style="6" customWidth="1"/>
    <col min="6150" max="6150" width="16.5703125" style="6" customWidth="1"/>
    <col min="6151" max="6151" width="7.7109375" style="6" customWidth="1"/>
    <col min="6152" max="6152" width="15.7109375" style="6" customWidth="1"/>
    <col min="6153" max="6153" width="2.140625" style="6" customWidth="1"/>
    <col min="6154" max="6154" width="10.7109375" style="6" customWidth="1"/>
    <col min="6155" max="6155" width="9.5703125" style="6" customWidth="1"/>
    <col min="6156" max="6156" width="2.140625" style="6" customWidth="1"/>
    <col min="6157" max="6157" width="10.7109375" style="6" customWidth="1"/>
    <col min="6158" max="6158" width="9.140625" style="6"/>
    <col min="6159" max="6159" width="2.140625" style="6" customWidth="1"/>
    <col min="6160" max="6160" width="12.42578125" style="6" customWidth="1"/>
    <col min="6161" max="6161" width="2.85546875" style="6" customWidth="1"/>
    <col min="6162" max="6162" width="8" style="6" customWidth="1"/>
    <col min="6163" max="6163" width="25.140625" style="6" customWidth="1"/>
    <col min="6164" max="6164" width="2" style="6" customWidth="1"/>
    <col min="6165" max="6165" width="22.7109375" style="6" customWidth="1"/>
    <col min="6166" max="6166" width="6.7109375" style="6" customWidth="1"/>
    <col min="6167" max="6167" width="7.85546875" style="6" customWidth="1"/>
    <col min="6168" max="6168" width="3.28515625" style="6" customWidth="1"/>
    <col min="6169" max="6169" width="2.7109375" style="6" customWidth="1"/>
    <col min="6170" max="6170" width="7.7109375" style="6" customWidth="1"/>
    <col min="6171" max="6171" width="10.7109375" style="6" customWidth="1"/>
    <col min="6172" max="6172" width="4.140625" style="6" customWidth="1"/>
    <col min="6173" max="6173" width="6.7109375" style="6" customWidth="1"/>
    <col min="6174" max="6174" width="4.28515625" style="6" customWidth="1"/>
    <col min="6175" max="6175" width="6.7109375" style="6" customWidth="1"/>
    <col min="6176" max="6176" width="3.7109375" style="6" customWidth="1"/>
    <col min="6177" max="6177" width="6.7109375" style="6" customWidth="1"/>
    <col min="6178" max="6178" width="2.28515625" style="6" customWidth="1"/>
    <col min="6179" max="6400" width="9.140625" style="6"/>
    <col min="6401" max="6401" width="2.85546875" style="6" customWidth="1"/>
    <col min="6402" max="6402" width="1.42578125" style="6" customWidth="1"/>
    <col min="6403" max="6403" width="23.28515625" style="6" customWidth="1"/>
    <col min="6404" max="6404" width="1.7109375" style="6" customWidth="1"/>
    <col min="6405" max="6405" width="12.5703125" style="6" customWidth="1"/>
    <col min="6406" max="6406" width="16.5703125" style="6" customWidth="1"/>
    <col min="6407" max="6407" width="7.7109375" style="6" customWidth="1"/>
    <col min="6408" max="6408" width="15.7109375" style="6" customWidth="1"/>
    <col min="6409" max="6409" width="2.140625" style="6" customWidth="1"/>
    <col min="6410" max="6410" width="10.7109375" style="6" customWidth="1"/>
    <col min="6411" max="6411" width="9.5703125" style="6" customWidth="1"/>
    <col min="6412" max="6412" width="2.140625" style="6" customWidth="1"/>
    <col min="6413" max="6413" width="10.7109375" style="6" customWidth="1"/>
    <col min="6414" max="6414" width="9.140625" style="6"/>
    <col min="6415" max="6415" width="2.140625" style="6" customWidth="1"/>
    <col min="6416" max="6416" width="12.42578125" style="6" customWidth="1"/>
    <col min="6417" max="6417" width="2.85546875" style="6" customWidth="1"/>
    <col min="6418" max="6418" width="8" style="6" customWidth="1"/>
    <col min="6419" max="6419" width="25.140625" style="6" customWidth="1"/>
    <col min="6420" max="6420" width="2" style="6" customWidth="1"/>
    <col min="6421" max="6421" width="22.7109375" style="6" customWidth="1"/>
    <col min="6422" max="6422" width="6.7109375" style="6" customWidth="1"/>
    <col min="6423" max="6423" width="7.85546875" style="6" customWidth="1"/>
    <col min="6424" max="6424" width="3.28515625" style="6" customWidth="1"/>
    <col min="6425" max="6425" width="2.7109375" style="6" customWidth="1"/>
    <col min="6426" max="6426" width="7.7109375" style="6" customWidth="1"/>
    <col min="6427" max="6427" width="10.7109375" style="6" customWidth="1"/>
    <col min="6428" max="6428" width="4.140625" style="6" customWidth="1"/>
    <col min="6429" max="6429" width="6.7109375" style="6" customWidth="1"/>
    <col min="6430" max="6430" width="4.28515625" style="6" customWidth="1"/>
    <col min="6431" max="6431" width="6.7109375" style="6" customWidth="1"/>
    <col min="6432" max="6432" width="3.7109375" style="6" customWidth="1"/>
    <col min="6433" max="6433" width="6.7109375" style="6" customWidth="1"/>
    <col min="6434" max="6434" width="2.28515625" style="6" customWidth="1"/>
    <col min="6435" max="6656" width="9.140625" style="6"/>
    <col min="6657" max="6657" width="2.85546875" style="6" customWidth="1"/>
    <col min="6658" max="6658" width="1.42578125" style="6" customWidth="1"/>
    <col min="6659" max="6659" width="23.28515625" style="6" customWidth="1"/>
    <col min="6660" max="6660" width="1.7109375" style="6" customWidth="1"/>
    <col min="6661" max="6661" width="12.5703125" style="6" customWidth="1"/>
    <col min="6662" max="6662" width="16.5703125" style="6" customWidth="1"/>
    <col min="6663" max="6663" width="7.7109375" style="6" customWidth="1"/>
    <col min="6664" max="6664" width="15.7109375" style="6" customWidth="1"/>
    <col min="6665" max="6665" width="2.140625" style="6" customWidth="1"/>
    <col min="6666" max="6666" width="10.7109375" style="6" customWidth="1"/>
    <col min="6667" max="6667" width="9.5703125" style="6" customWidth="1"/>
    <col min="6668" max="6668" width="2.140625" style="6" customWidth="1"/>
    <col min="6669" max="6669" width="10.7109375" style="6" customWidth="1"/>
    <col min="6670" max="6670" width="9.140625" style="6"/>
    <col min="6671" max="6671" width="2.140625" style="6" customWidth="1"/>
    <col min="6672" max="6672" width="12.42578125" style="6" customWidth="1"/>
    <col min="6673" max="6673" width="2.85546875" style="6" customWidth="1"/>
    <col min="6674" max="6674" width="8" style="6" customWidth="1"/>
    <col min="6675" max="6675" width="25.140625" style="6" customWidth="1"/>
    <col min="6676" max="6676" width="2" style="6" customWidth="1"/>
    <col min="6677" max="6677" width="22.7109375" style="6" customWidth="1"/>
    <col min="6678" max="6678" width="6.7109375" style="6" customWidth="1"/>
    <col min="6679" max="6679" width="7.85546875" style="6" customWidth="1"/>
    <col min="6680" max="6680" width="3.28515625" style="6" customWidth="1"/>
    <col min="6681" max="6681" width="2.7109375" style="6" customWidth="1"/>
    <col min="6682" max="6682" width="7.7109375" style="6" customWidth="1"/>
    <col min="6683" max="6683" width="10.7109375" style="6" customWidth="1"/>
    <col min="6684" max="6684" width="4.140625" style="6" customWidth="1"/>
    <col min="6685" max="6685" width="6.7109375" style="6" customWidth="1"/>
    <col min="6686" max="6686" width="4.28515625" style="6" customWidth="1"/>
    <col min="6687" max="6687" width="6.7109375" style="6" customWidth="1"/>
    <col min="6688" max="6688" width="3.7109375" style="6" customWidth="1"/>
    <col min="6689" max="6689" width="6.7109375" style="6" customWidth="1"/>
    <col min="6690" max="6690" width="2.28515625" style="6" customWidth="1"/>
    <col min="6691" max="6912" width="9.140625" style="6"/>
    <col min="6913" max="6913" width="2.85546875" style="6" customWidth="1"/>
    <col min="6914" max="6914" width="1.42578125" style="6" customWidth="1"/>
    <col min="6915" max="6915" width="23.28515625" style="6" customWidth="1"/>
    <col min="6916" max="6916" width="1.7109375" style="6" customWidth="1"/>
    <col min="6917" max="6917" width="12.5703125" style="6" customWidth="1"/>
    <col min="6918" max="6918" width="16.5703125" style="6" customWidth="1"/>
    <col min="6919" max="6919" width="7.7109375" style="6" customWidth="1"/>
    <col min="6920" max="6920" width="15.7109375" style="6" customWidth="1"/>
    <col min="6921" max="6921" width="2.140625" style="6" customWidth="1"/>
    <col min="6922" max="6922" width="10.7109375" style="6" customWidth="1"/>
    <col min="6923" max="6923" width="9.5703125" style="6" customWidth="1"/>
    <col min="6924" max="6924" width="2.140625" style="6" customWidth="1"/>
    <col min="6925" max="6925" width="10.7109375" style="6" customWidth="1"/>
    <col min="6926" max="6926" width="9.140625" style="6"/>
    <col min="6927" max="6927" width="2.140625" style="6" customWidth="1"/>
    <col min="6928" max="6928" width="12.42578125" style="6" customWidth="1"/>
    <col min="6929" max="6929" width="2.85546875" style="6" customWidth="1"/>
    <col min="6930" max="6930" width="8" style="6" customWidth="1"/>
    <col min="6931" max="6931" width="25.140625" style="6" customWidth="1"/>
    <col min="6932" max="6932" width="2" style="6" customWidth="1"/>
    <col min="6933" max="6933" width="22.7109375" style="6" customWidth="1"/>
    <col min="6934" max="6934" width="6.7109375" style="6" customWidth="1"/>
    <col min="6935" max="6935" width="7.85546875" style="6" customWidth="1"/>
    <col min="6936" max="6936" width="3.28515625" style="6" customWidth="1"/>
    <col min="6937" max="6937" width="2.7109375" style="6" customWidth="1"/>
    <col min="6938" max="6938" width="7.7109375" style="6" customWidth="1"/>
    <col min="6939" max="6939" width="10.7109375" style="6" customWidth="1"/>
    <col min="6940" max="6940" width="4.140625" style="6" customWidth="1"/>
    <col min="6941" max="6941" width="6.7109375" style="6" customWidth="1"/>
    <col min="6942" max="6942" width="4.28515625" style="6" customWidth="1"/>
    <col min="6943" max="6943" width="6.7109375" style="6" customWidth="1"/>
    <col min="6944" max="6944" width="3.7109375" style="6" customWidth="1"/>
    <col min="6945" max="6945" width="6.7109375" style="6" customWidth="1"/>
    <col min="6946" max="6946" width="2.28515625" style="6" customWidth="1"/>
    <col min="6947" max="7168" width="9.140625" style="6"/>
    <col min="7169" max="7169" width="2.85546875" style="6" customWidth="1"/>
    <col min="7170" max="7170" width="1.42578125" style="6" customWidth="1"/>
    <col min="7171" max="7171" width="23.28515625" style="6" customWidth="1"/>
    <col min="7172" max="7172" width="1.7109375" style="6" customWidth="1"/>
    <col min="7173" max="7173" width="12.5703125" style="6" customWidth="1"/>
    <col min="7174" max="7174" width="16.5703125" style="6" customWidth="1"/>
    <col min="7175" max="7175" width="7.7109375" style="6" customWidth="1"/>
    <col min="7176" max="7176" width="15.7109375" style="6" customWidth="1"/>
    <col min="7177" max="7177" width="2.140625" style="6" customWidth="1"/>
    <col min="7178" max="7178" width="10.7109375" style="6" customWidth="1"/>
    <col min="7179" max="7179" width="9.5703125" style="6" customWidth="1"/>
    <col min="7180" max="7180" width="2.140625" style="6" customWidth="1"/>
    <col min="7181" max="7181" width="10.7109375" style="6" customWidth="1"/>
    <col min="7182" max="7182" width="9.140625" style="6"/>
    <col min="7183" max="7183" width="2.140625" style="6" customWidth="1"/>
    <col min="7184" max="7184" width="12.42578125" style="6" customWidth="1"/>
    <col min="7185" max="7185" width="2.85546875" style="6" customWidth="1"/>
    <col min="7186" max="7186" width="8" style="6" customWidth="1"/>
    <col min="7187" max="7187" width="25.140625" style="6" customWidth="1"/>
    <col min="7188" max="7188" width="2" style="6" customWidth="1"/>
    <col min="7189" max="7189" width="22.7109375" style="6" customWidth="1"/>
    <col min="7190" max="7190" width="6.7109375" style="6" customWidth="1"/>
    <col min="7191" max="7191" width="7.85546875" style="6" customWidth="1"/>
    <col min="7192" max="7192" width="3.28515625" style="6" customWidth="1"/>
    <col min="7193" max="7193" width="2.7109375" style="6" customWidth="1"/>
    <col min="7194" max="7194" width="7.7109375" style="6" customWidth="1"/>
    <col min="7195" max="7195" width="10.7109375" style="6" customWidth="1"/>
    <col min="7196" max="7196" width="4.140625" style="6" customWidth="1"/>
    <col min="7197" max="7197" width="6.7109375" style="6" customWidth="1"/>
    <col min="7198" max="7198" width="4.28515625" style="6" customWidth="1"/>
    <col min="7199" max="7199" width="6.7109375" style="6" customWidth="1"/>
    <col min="7200" max="7200" width="3.7109375" style="6" customWidth="1"/>
    <col min="7201" max="7201" width="6.7109375" style="6" customWidth="1"/>
    <col min="7202" max="7202" width="2.28515625" style="6" customWidth="1"/>
    <col min="7203" max="7424" width="9.140625" style="6"/>
    <col min="7425" max="7425" width="2.85546875" style="6" customWidth="1"/>
    <col min="7426" max="7426" width="1.42578125" style="6" customWidth="1"/>
    <col min="7427" max="7427" width="23.28515625" style="6" customWidth="1"/>
    <col min="7428" max="7428" width="1.7109375" style="6" customWidth="1"/>
    <col min="7429" max="7429" width="12.5703125" style="6" customWidth="1"/>
    <col min="7430" max="7430" width="16.5703125" style="6" customWidth="1"/>
    <col min="7431" max="7431" width="7.7109375" style="6" customWidth="1"/>
    <col min="7432" max="7432" width="15.7109375" style="6" customWidth="1"/>
    <col min="7433" max="7433" width="2.140625" style="6" customWidth="1"/>
    <col min="7434" max="7434" width="10.7109375" style="6" customWidth="1"/>
    <col min="7435" max="7435" width="9.5703125" style="6" customWidth="1"/>
    <col min="7436" max="7436" width="2.140625" style="6" customWidth="1"/>
    <col min="7437" max="7437" width="10.7109375" style="6" customWidth="1"/>
    <col min="7438" max="7438" width="9.140625" style="6"/>
    <col min="7439" max="7439" width="2.140625" style="6" customWidth="1"/>
    <col min="7440" max="7440" width="12.42578125" style="6" customWidth="1"/>
    <col min="7441" max="7441" width="2.85546875" style="6" customWidth="1"/>
    <col min="7442" max="7442" width="8" style="6" customWidth="1"/>
    <col min="7443" max="7443" width="25.140625" style="6" customWidth="1"/>
    <col min="7444" max="7444" width="2" style="6" customWidth="1"/>
    <col min="7445" max="7445" width="22.7109375" style="6" customWidth="1"/>
    <col min="7446" max="7446" width="6.7109375" style="6" customWidth="1"/>
    <col min="7447" max="7447" width="7.85546875" style="6" customWidth="1"/>
    <col min="7448" max="7448" width="3.28515625" style="6" customWidth="1"/>
    <col min="7449" max="7449" width="2.7109375" style="6" customWidth="1"/>
    <col min="7450" max="7450" width="7.7109375" style="6" customWidth="1"/>
    <col min="7451" max="7451" width="10.7109375" style="6" customWidth="1"/>
    <col min="7452" max="7452" width="4.140625" style="6" customWidth="1"/>
    <col min="7453" max="7453" width="6.7109375" style="6" customWidth="1"/>
    <col min="7454" max="7454" width="4.28515625" style="6" customWidth="1"/>
    <col min="7455" max="7455" width="6.7109375" style="6" customWidth="1"/>
    <col min="7456" max="7456" width="3.7109375" style="6" customWidth="1"/>
    <col min="7457" max="7457" width="6.7109375" style="6" customWidth="1"/>
    <col min="7458" max="7458" width="2.28515625" style="6" customWidth="1"/>
    <col min="7459" max="7680" width="9.140625" style="6"/>
    <col min="7681" max="7681" width="2.85546875" style="6" customWidth="1"/>
    <col min="7682" max="7682" width="1.42578125" style="6" customWidth="1"/>
    <col min="7683" max="7683" width="23.28515625" style="6" customWidth="1"/>
    <col min="7684" max="7684" width="1.7109375" style="6" customWidth="1"/>
    <col min="7685" max="7685" width="12.5703125" style="6" customWidth="1"/>
    <col min="7686" max="7686" width="16.5703125" style="6" customWidth="1"/>
    <col min="7687" max="7687" width="7.7109375" style="6" customWidth="1"/>
    <col min="7688" max="7688" width="15.7109375" style="6" customWidth="1"/>
    <col min="7689" max="7689" width="2.140625" style="6" customWidth="1"/>
    <col min="7690" max="7690" width="10.7109375" style="6" customWidth="1"/>
    <col min="7691" max="7691" width="9.5703125" style="6" customWidth="1"/>
    <col min="7692" max="7692" width="2.140625" style="6" customWidth="1"/>
    <col min="7693" max="7693" width="10.7109375" style="6" customWidth="1"/>
    <col min="7694" max="7694" width="9.140625" style="6"/>
    <col min="7695" max="7695" width="2.140625" style="6" customWidth="1"/>
    <col min="7696" max="7696" width="12.42578125" style="6" customWidth="1"/>
    <col min="7697" max="7697" width="2.85546875" style="6" customWidth="1"/>
    <col min="7698" max="7698" width="8" style="6" customWidth="1"/>
    <col min="7699" max="7699" width="25.140625" style="6" customWidth="1"/>
    <col min="7700" max="7700" width="2" style="6" customWidth="1"/>
    <col min="7701" max="7701" width="22.7109375" style="6" customWidth="1"/>
    <col min="7702" max="7702" width="6.7109375" style="6" customWidth="1"/>
    <col min="7703" max="7703" width="7.85546875" style="6" customWidth="1"/>
    <col min="7704" max="7704" width="3.28515625" style="6" customWidth="1"/>
    <col min="7705" max="7705" width="2.7109375" style="6" customWidth="1"/>
    <col min="7706" max="7706" width="7.7109375" style="6" customWidth="1"/>
    <col min="7707" max="7707" width="10.7109375" style="6" customWidth="1"/>
    <col min="7708" max="7708" width="4.140625" style="6" customWidth="1"/>
    <col min="7709" max="7709" width="6.7109375" style="6" customWidth="1"/>
    <col min="7710" max="7710" width="4.28515625" style="6" customWidth="1"/>
    <col min="7711" max="7711" width="6.7109375" style="6" customWidth="1"/>
    <col min="7712" max="7712" width="3.7109375" style="6" customWidth="1"/>
    <col min="7713" max="7713" width="6.7109375" style="6" customWidth="1"/>
    <col min="7714" max="7714" width="2.28515625" style="6" customWidth="1"/>
    <col min="7715" max="7936" width="9.140625" style="6"/>
    <col min="7937" max="7937" width="2.85546875" style="6" customWidth="1"/>
    <col min="7938" max="7938" width="1.42578125" style="6" customWidth="1"/>
    <col min="7939" max="7939" width="23.28515625" style="6" customWidth="1"/>
    <col min="7940" max="7940" width="1.7109375" style="6" customWidth="1"/>
    <col min="7941" max="7941" width="12.5703125" style="6" customWidth="1"/>
    <col min="7942" max="7942" width="16.5703125" style="6" customWidth="1"/>
    <col min="7943" max="7943" width="7.7109375" style="6" customWidth="1"/>
    <col min="7944" max="7944" width="15.7109375" style="6" customWidth="1"/>
    <col min="7945" max="7945" width="2.140625" style="6" customWidth="1"/>
    <col min="7946" max="7946" width="10.7109375" style="6" customWidth="1"/>
    <col min="7947" max="7947" width="9.5703125" style="6" customWidth="1"/>
    <col min="7948" max="7948" width="2.140625" style="6" customWidth="1"/>
    <col min="7949" max="7949" width="10.7109375" style="6" customWidth="1"/>
    <col min="7950" max="7950" width="9.140625" style="6"/>
    <col min="7951" max="7951" width="2.140625" style="6" customWidth="1"/>
    <col min="7952" max="7952" width="12.42578125" style="6" customWidth="1"/>
    <col min="7953" max="7953" width="2.85546875" style="6" customWidth="1"/>
    <col min="7954" max="7954" width="8" style="6" customWidth="1"/>
    <col min="7955" max="7955" width="25.140625" style="6" customWidth="1"/>
    <col min="7956" max="7956" width="2" style="6" customWidth="1"/>
    <col min="7957" max="7957" width="22.7109375" style="6" customWidth="1"/>
    <col min="7958" max="7958" width="6.7109375" style="6" customWidth="1"/>
    <col min="7959" max="7959" width="7.85546875" style="6" customWidth="1"/>
    <col min="7960" max="7960" width="3.28515625" style="6" customWidth="1"/>
    <col min="7961" max="7961" width="2.7109375" style="6" customWidth="1"/>
    <col min="7962" max="7962" width="7.7109375" style="6" customWidth="1"/>
    <col min="7963" max="7963" width="10.7109375" style="6" customWidth="1"/>
    <col min="7964" max="7964" width="4.140625" style="6" customWidth="1"/>
    <col min="7965" max="7965" width="6.7109375" style="6" customWidth="1"/>
    <col min="7966" max="7966" width="4.28515625" style="6" customWidth="1"/>
    <col min="7967" max="7967" width="6.7109375" style="6" customWidth="1"/>
    <col min="7968" max="7968" width="3.7109375" style="6" customWidth="1"/>
    <col min="7969" max="7969" width="6.7109375" style="6" customWidth="1"/>
    <col min="7970" max="7970" width="2.28515625" style="6" customWidth="1"/>
    <col min="7971" max="8192" width="9.140625" style="6"/>
    <col min="8193" max="8193" width="2.85546875" style="6" customWidth="1"/>
    <col min="8194" max="8194" width="1.42578125" style="6" customWidth="1"/>
    <col min="8195" max="8195" width="23.28515625" style="6" customWidth="1"/>
    <col min="8196" max="8196" width="1.7109375" style="6" customWidth="1"/>
    <col min="8197" max="8197" width="12.5703125" style="6" customWidth="1"/>
    <col min="8198" max="8198" width="16.5703125" style="6" customWidth="1"/>
    <col min="8199" max="8199" width="7.7109375" style="6" customWidth="1"/>
    <col min="8200" max="8200" width="15.7109375" style="6" customWidth="1"/>
    <col min="8201" max="8201" width="2.140625" style="6" customWidth="1"/>
    <col min="8202" max="8202" width="10.7109375" style="6" customWidth="1"/>
    <col min="8203" max="8203" width="9.5703125" style="6" customWidth="1"/>
    <col min="8204" max="8204" width="2.140625" style="6" customWidth="1"/>
    <col min="8205" max="8205" width="10.7109375" style="6" customWidth="1"/>
    <col min="8206" max="8206" width="9.140625" style="6"/>
    <col min="8207" max="8207" width="2.140625" style="6" customWidth="1"/>
    <col min="8208" max="8208" width="12.42578125" style="6" customWidth="1"/>
    <col min="8209" max="8209" width="2.85546875" style="6" customWidth="1"/>
    <col min="8210" max="8210" width="8" style="6" customWidth="1"/>
    <col min="8211" max="8211" width="25.140625" style="6" customWidth="1"/>
    <col min="8212" max="8212" width="2" style="6" customWidth="1"/>
    <col min="8213" max="8213" width="22.7109375" style="6" customWidth="1"/>
    <col min="8214" max="8214" width="6.7109375" style="6" customWidth="1"/>
    <col min="8215" max="8215" width="7.85546875" style="6" customWidth="1"/>
    <col min="8216" max="8216" width="3.28515625" style="6" customWidth="1"/>
    <col min="8217" max="8217" width="2.7109375" style="6" customWidth="1"/>
    <col min="8218" max="8218" width="7.7109375" style="6" customWidth="1"/>
    <col min="8219" max="8219" width="10.7109375" style="6" customWidth="1"/>
    <col min="8220" max="8220" width="4.140625" style="6" customWidth="1"/>
    <col min="8221" max="8221" width="6.7109375" style="6" customWidth="1"/>
    <col min="8222" max="8222" width="4.28515625" style="6" customWidth="1"/>
    <col min="8223" max="8223" width="6.7109375" style="6" customWidth="1"/>
    <col min="8224" max="8224" width="3.7109375" style="6" customWidth="1"/>
    <col min="8225" max="8225" width="6.7109375" style="6" customWidth="1"/>
    <col min="8226" max="8226" width="2.28515625" style="6" customWidth="1"/>
    <col min="8227" max="8448" width="9.140625" style="6"/>
    <col min="8449" max="8449" width="2.85546875" style="6" customWidth="1"/>
    <col min="8450" max="8450" width="1.42578125" style="6" customWidth="1"/>
    <col min="8451" max="8451" width="23.28515625" style="6" customWidth="1"/>
    <col min="8452" max="8452" width="1.7109375" style="6" customWidth="1"/>
    <col min="8453" max="8453" width="12.5703125" style="6" customWidth="1"/>
    <col min="8454" max="8454" width="16.5703125" style="6" customWidth="1"/>
    <col min="8455" max="8455" width="7.7109375" style="6" customWidth="1"/>
    <col min="8456" max="8456" width="15.7109375" style="6" customWidth="1"/>
    <col min="8457" max="8457" width="2.140625" style="6" customWidth="1"/>
    <col min="8458" max="8458" width="10.7109375" style="6" customWidth="1"/>
    <col min="8459" max="8459" width="9.5703125" style="6" customWidth="1"/>
    <col min="8460" max="8460" width="2.140625" style="6" customWidth="1"/>
    <col min="8461" max="8461" width="10.7109375" style="6" customWidth="1"/>
    <col min="8462" max="8462" width="9.140625" style="6"/>
    <col min="8463" max="8463" width="2.140625" style="6" customWidth="1"/>
    <col min="8464" max="8464" width="12.42578125" style="6" customWidth="1"/>
    <col min="8465" max="8465" width="2.85546875" style="6" customWidth="1"/>
    <col min="8466" max="8466" width="8" style="6" customWidth="1"/>
    <col min="8467" max="8467" width="25.140625" style="6" customWidth="1"/>
    <col min="8468" max="8468" width="2" style="6" customWidth="1"/>
    <col min="8469" max="8469" width="22.7109375" style="6" customWidth="1"/>
    <col min="8470" max="8470" width="6.7109375" style="6" customWidth="1"/>
    <col min="8471" max="8471" width="7.85546875" style="6" customWidth="1"/>
    <col min="8472" max="8472" width="3.28515625" style="6" customWidth="1"/>
    <col min="8473" max="8473" width="2.7109375" style="6" customWidth="1"/>
    <col min="8474" max="8474" width="7.7109375" style="6" customWidth="1"/>
    <col min="8475" max="8475" width="10.7109375" style="6" customWidth="1"/>
    <col min="8476" max="8476" width="4.140625" style="6" customWidth="1"/>
    <col min="8477" max="8477" width="6.7109375" style="6" customWidth="1"/>
    <col min="8478" max="8478" width="4.28515625" style="6" customWidth="1"/>
    <col min="8479" max="8479" width="6.7109375" style="6" customWidth="1"/>
    <col min="8480" max="8480" width="3.7109375" style="6" customWidth="1"/>
    <col min="8481" max="8481" width="6.7109375" style="6" customWidth="1"/>
    <col min="8482" max="8482" width="2.28515625" style="6" customWidth="1"/>
    <col min="8483" max="8704" width="9.140625" style="6"/>
    <col min="8705" max="8705" width="2.85546875" style="6" customWidth="1"/>
    <col min="8706" max="8706" width="1.42578125" style="6" customWidth="1"/>
    <col min="8707" max="8707" width="23.28515625" style="6" customWidth="1"/>
    <col min="8708" max="8708" width="1.7109375" style="6" customWidth="1"/>
    <col min="8709" max="8709" width="12.5703125" style="6" customWidth="1"/>
    <col min="8710" max="8710" width="16.5703125" style="6" customWidth="1"/>
    <col min="8711" max="8711" width="7.7109375" style="6" customWidth="1"/>
    <col min="8712" max="8712" width="15.7109375" style="6" customWidth="1"/>
    <col min="8713" max="8713" width="2.140625" style="6" customWidth="1"/>
    <col min="8714" max="8714" width="10.7109375" style="6" customWidth="1"/>
    <col min="8715" max="8715" width="9.5703125" style="6" customWidth="1"/>
    <col min="8716" max="8716" width="2.140625" style="6" customWidth="1"/>
    <col min="8717" max="8717" width="10.7109375" style="6" customWidth="1"/>
    <col min="8718" max="8718" width="9.140625" style="6"/>
    <col min="8719" max="8719" width="2.140625" style="6" customWidth="1"/>
    <col min="8720" max="8720" width="12.42578125" style="6" customWidth="1"/>
    <col min="8721" max="8721" width="2.85546875" style="6" customWidth="1"/>
    <col min="8722" max="8722" width="8" style="6" customWidth="1"/>
    <col min="8723" max="8723" width="25.140625" style="6" customWidth="1"/>
    <col min="8724" max="8724" width="2" style="6" customWidth="1"/>
    <col min="8725" max="8725" width="22.7109375" style="6" customWidth="1"/>
    <col min="8726" max="8726" width="6.7109375" style="6" customWidth="1"/>
    <col min="8727" max="8727" width="7.85546875" style="6" customWidth="1"/>
    <col min="8728" max="8728" width="3.28515625" style="6" customWidth="1"/>
    <col min="8729" max="8729" width="2.7109375" style="6" customWidth="1"/>
    <col min="8730" max="8730" width="7.7109375" style="6" customWidth="1"/>
    <col min="8731" max="8731" width="10.7109375" style="6" customWidth="1"/>
    <col min="8732" max="8732" width="4.140625" style="6" customWidth="1"/>
    <col min="8733" max="8733" width="6.7109375" style="6" customWidth="1"/>
    <col min="8734" max="8734" width="4.28515625" style="6" customWidth="1"/>
    <col min="8735" max="8735" width="6.7109375" style="6" customWidth="1"/>
    <col min="8736" max="8736" width="3.7109375" style="6" customWidth="1"/>
    <col min="8737" max="8737" width="6.7109375" style="6" customWidth="1"/>
    <col min="8738" max="8738" width="2.28515625" style="6" customWidth="1"/>
    <col min="8739" max="8960" width="9.140625" style="6"/>
    <col min="8961" max="8961" width="2.85546875" style="6" customWidth="1"/>
    <col min="8962" max="8962" width="1.42578125" style="6" customWidth="1"/>
    <col min="8963" max="8963" width="23.28515625" style="6" customWidth="1"/>
    <col min="8964" max="8964" width="1.7109375" style="6" customWidth="1"/>
    <col min="8965" max="8965" width="12.5703125" style="6" customWidth="1"/>
    <col min="8966" max="8966" width="16.5703125" style="6" customWidth="1"/>
    <col min="8967" max="8967" width="7.7109375" style="6" customWidth="1"/>
    <col min="8968" max="8968" width="15.7109375" style="6" customWidth="1"/>
    <col min="8969" max="8969" width="2.140625" style="6" customWidth="1"/>
    <col min="8970" max="8970" width="10.7109375" style="6" customWidth="1"/>
    <col min="8971" max="8971" width="9.5703125" style="6" customWidth="1"/>
    <col min="8972" max="8972" width="2.140625" style="6" customWidth="1"/>
    <col min="8973" max="8973" width="10.7109375" style="6" customWidth="1"/>
    <col min="8974" max="8974" width="9.140625" style="6"/>
    <col min="8975" max="8975" width="2.140625" style="6" customWidth="1"/>
    <col min="8976" max="8976" width="12.42578125" style="6" customWidth="1"/>
    <col min="8977" max="8977" width="2.85546875" style="6" customWidth="1"/>
    <col min="8978" max="8978" width="8" style="6" customWidth="1"/>
    <col min="8979" max="8979" width="25.140625" style="6" customWidth="1"/>
    <col min="8980" max="8980" width="2" style="6" customWidth="1"/>
    <col min="8981" max="8981" width="22.7109375" style="6" customWidth="1"/>
    <col min="8982" max="8982" width="6.7109375" style="6" customWidth="1"/>
    <col min="8983" max="8983" width="7.85546875" style="6" customWidth="1"/>
    <col min="8984" max="8984" width="3.28515625" style="6" customWidth="1"/>
    <col min="8985" max="8985" width="2.7109375" style="6" customWidth="1"/>
    <col min="8986" max="8986" width="7.7109375" style="6" customWidth="1"/>
    <col min="8987" max="8987" width="10.7109375" style="6" customWidth="1"/>
    <col min="8988" max="8988" width="4.140625" style="6" customWidth="1"/>
    <col min="8989" max="8989" width="6.7109375" style="6" customWidth="1"/>
    <col min="8990" max="8990" width="4.28515625" style="6" customWidth="1"/>
    <col min="8991" max="8991" width="6.7109375" style="6" customWidth="1"/>
    <col min="8992" max="8992" width="3.7109375" style="6" customWidth="1"/>
    <col min="8993" max="8993" width="6.7109375" style="6" customWidth="1"/>
    <col min="8994" max="8994" width="2.28515625" style="6" customWidth="1"/>
    <col min="8995" max="9216" width="9.140625" style="6"/>
    <col min="9217" max="9217" width="2.85546875" style="6" customWidth="1"/>
    <col min="9218" max="9218" width="1.42578125" style="6" customWidth="1"/>
    <col min="9219" max="9219" width="23.28515625" style="6" customWidth="1"/>
    <col min="9220" max="9220" width="1.7109375" style="6" customWidth="1"/>
    <col min="9221" max="9221" width="12.5703125" style="6" customWidth="1"/>
    <col min="9222" max="9222" width="16.5703125" style="6" customWidth="1"/>
    <col min="9223" max="9223" width="7.7109375" style="6" customWidth="1"/>
    <col min="9224" max="9224" width="15.7109375" style="6" customWidth="1"/>
    <col min="9225" max="9225" width="2.140625" style="6" customWidth="1"/>
    <col min="9226" max="9226" width="10.7109375" style="6" customWidth="1"/>
    <col min="9227" max="9227" width="9.5703125" style="6" customWidth="1"/>
    <col min="9228" max="9228" width="2.140625" style="6" customWidth="1"/>
    <col min="9229" max="9229" width="10.7109375" style="6" customWidth="1"/>
    <col min="9230" max="9230" width="9.140625" style="6"/>
    <col min="9231" max="9231" width="2.140625" style="6" customWidth="1"/>
    <col min="9232" max="9232" width="12.42578125" style="6" customWidth="1"/>
    <col min="9233" max="9233" width="2.85546875" style="6" customWidth="1"/>
    <col min="9234" max="9234" width="8" style="6" customWidth="1"/>
    <col min="9235" max="9235" width="25.140625" style="6" customWidth="1"/>
    <col min="9236" max="9236" width="2" style="6" customWidth="1"/>
    <col min="9237" max="9237" width="22.7109375" style="6" customWidth="1"/>
    <col min="9238" max="9238" width="6.7109375" style="6" customWidth="1"/>
    <col min="9239" max="9239" width="7.85546875" style="6" customWidth="1"/>
    <col min="9240" max="9240" width="3.28515625" style="6" customWidth="1"/>
    <col min="9241" max="9241" width="2.7109375" style="6" customWidth="1"/>
    <col min="9242" max="9242" width="7.7109375" style="6" customWidth="1"/>
    <col min="9243" max="9243" width="10.7109375" style="6" customWidth="1"/>
    <col min="9244" max="9244" width="4.140625" style="6" customWidth="1"/>
    <col min="9245" max="9245" width="6.7109375" style="6" customWidth="1"/>
    <col min="9246" max="9246" width="4.28515625" style="6" customWidth="1"/>
    <col min="9247" max="9247" width="6.7109375" style="6" customWidth="1"/>
    <col min="9248" max="9248" width="3.7109375" style="6" customWidth="1"/>
    <col min="9249" max="9249" width="6.7109375" style="6" customWidth="1"/>
    <col min="9250" max="9250" width="2.28515625" style="6" customWidth="1"/>
    <col min="9251" max="9472" width="9.140625" style="6"/>
    <col min="9473" max="9473" width="2.85546875" style="6" customWidth="1"/>
    <col min="9474" max="9474" width="1.42578125" style="6" customWidth="1"/>
    <col min="9475" max="9475" width="23.28515625" style="6" customWidth="1"/>
    <col min="9476" max="9476" width="1.7109375" style="6" customWidth="1"/>
    <col min="9477" max="9477" width="12.5703125" style="6" customWidth="1"/>
    <col min="9478" max="9478" width="16.5703125" style="6" customWidth="1"/>
    <col min="9479" max="9479" width="7.7109375" style="6" customWidth="1"/>
    <col min="9480" max="9480" width="15.7109375" style="6" customWidth="1"/>
    <col min="9481" max="9481" width="2.140625" style="6" customWidth="1"/>
    <col min="9482" max="9482" width="10.7109375" style="6" customWidth="1"/>
    <col min="9483" max="9483" width="9.5703125" style="6" customWidth="1"/>
    <col min="9484" max="9484" width="2.140625" style="6" customWidth="1"/>
    <col min="9485" max="9485" width="10.7109375" style="6" customWidth="1"/>
    <col min="9486" max="9486" width="9.140625" style="6"/>
    <col min="9487" max="9487" width="2.140625" style="6" customWidth="1"/>
    <col min="9488" max="9488" width="12.42578125" style="6" customWidth="1"/>
    <col min="9489" max="9489" width="2.85546875" style="6" customWidth="1"/>
    <col min="9490" max="9490" width="8" style="6" customWidth="1"/>
    <col min="9491" max="9491" width="25.140625" style="6" customWidth="1"/>
    <col min="9492" max="9492" width="2" style="6" customWidth="1"/>
    <col min="9493" max="9493" width="22.7109375" style="6" customWidth="1"/>
    <col min="9494" max="9494" width="6.7109375" style="6" customWidth="1"/>
    <col min="9495" max="9495" width="7.85546875" style="6" customWidth="1"/>
    <col min="9496" max="9496" width="3.28515625" style="6" customWidth="1"/>
    <col min="9497" max="9497" width="2.7109375" style="6" customWidth="1"/>
    <col min="9498" max="9498" width="7.7109375" style="6" customWidth="1"/>
    <col min="9499" max="9499" width="10.7109375" style="6" customWidth="1"/>
    <col min="9500" max="9500" width="4.140625" style="6" customWidth="1"/>
    <col min="9501" max="9501" width="6.7109375" style="6" customWidth="1"/>
    <col min="9502" max="9502" width="4.28515625" style="6" customWidth="1"/>
    <col min="9503" max="9503" width="6.7109375" style="6" customWidth="1"/>
    <col min="9504" max="9504" width="3.7109375" style="6" customWidth="1"/>
    <col min="9505" max="9505" width="6.7109375" style="6" customWidth="1"/>
    <col min="9506" max="9506" width="2.28515625" style="6" customWidth="1"/>
    <col min="9507" max="9728" width="9.140625" style="6"/>
    <col min="9729" max="9729" width="2.85546875" style="6" customWidth="1"/>
    <col min="9730" max="9730" width="1.42578125" style="6" customWidth="1"/>
    <col min="9731" max="9731" width="23.28515625" style="6" customWidth="1"/>
    <col min="9732" max="9732" width="1.7109375" style="6" customWidth="1"/>
    <col min="9733" max="9733" width="12.5703125" style="6" customWidth="1"/>
    <col min="9734" max="9734" width="16.5703125" style="6" customWidth="1"/>
    <col min="9735" max="9735" width="7.7109375" style="6" customWidth="1"/>
    <col min="9736" max="9736" width="15.7109375" style="6" customWidth="1"/>
    <col min="9737" max="9737" width="2.140625" style="6" customWidth="1"/>
    <col min="9738" max="9738" width="10.7109375" style="6" customWidth="1"/>
    <col min="9739" max="9739" width="9.5703125" style="6" customWidth="1"/>
    <col min="9740" max="9740" width="2.140625" style="6" customWidth="1"/>
    <col min="9741" max="9741" width="10.7109375" style="6" customWidth="1"/>
    <col min="9742" max="9742" width="9.140625" style="6"/>
    <col min="9743" max="9743" width="2.140625" style="6" customWidth="1"/>
    <col min="9744" max="9744" width="12.42578125" style="6" customWidth="1"/>
    <col min="9745" max="9745" width="2.85546875" style="6" customWidth="1"/>
    <col min="9746" max="9746" width="8" style="6" customWidth="1"/>
    <col min="9747" max="9747" width="25.140625" style="6" customWidth="1"/>
    <col min="9748" max="9748" width="2" style="6" customWidth="1"/>
    <col min="9749" max="9749" width="22.7109375" style="6" customWidth="1"/>
    <col min="9750" max="9750" width="6.7109375" style="6" customWidth="1"/>
    <col min="9751" max="9751" width="7.85546875" style="6" customWidth="1"/>
    <col min="9752" max="9752" width="3.28515625" style="6" customWidth="1"/>
    <col min="9753" max="9753" width="2.7109375" style="6" customWidth="1"/>
    <col min="9754" max="9754" width="7.7109375" style="6" customWidth="1"/>
    <col min="9755" max="9755" width="10.7109375" style="6" customWidth="1"/>
    <col min="9756" max="9756" width="4.140625" style="6" customWidth="1"/>
    <col min="9757" max="9757" width="6.7109375" style="6" customWidth="1"/>
    <col min="9758" max="9758" width="4.28515625" style="6" customWidth="1"/>
    <col min="9759" max="9759" width="6.7109375" style="6" customWidth="1"/>
    <col min="9760" max="9760" width="3.7109375" style="6" customWidth="1"/>
    <col min="9761" max="9761" width="6.7109375" style="6" customWidth="1"/>
    <col min="9762" max="9762" width="2.28515625" style="6" customWidth="1"/>
    <col min="9763" max="9984" width="9.140625" style="6"/>
    <col min="9985" max="9985" width="2.85546875" style="6" customWidth="1"/>
    <col min="9986" max="9986" width="1.42578125" style="6" customWidth="1"/>
    <col min="9987" max="9987" width="23.28515625" style="6" customWidth="1"/>
    <col min="9988" max="9988" width="1.7109375" style="6" customWidth="1"/>
    <col min="9989" max="9989" width="12.5703125" style="6" customWidth="1"/>
    <col min="9990" max="9990" width="16.5703125" style="6" customWidth="1"/>
    <col min="9991" max="9991" width="7.7109375" style="6" customWidth="1"/>
    <col min="9992" max="9992" width="15.7109375" style="6" customWidth="1"/>
    <col min="9993" max="9993" width="2.140625" style="6" customWidth="1"/>
    <col min="9994" max="9994" width="10.7109375" style="6" customWidth="1"/>
    <col min="9995" max="9995" width="9.5703125" style="6" customWidth="1"/>
    <col min="9996" max="9996" width="2.140625" style="6" customWidth="1"/>
    <col min="9997" max="9997" width="10.7109375" style="6" customWidth="1"/>
    <col min="9998" max="9998" width="9.140625" style="6"/>
    <col min="9999" max="9999" width="2.140625" style="6" customWidth="1"/>
    <col min="10000" max="10000" width="12.42578125" style="6" customWidth="1"/>
    <col min="10001" max="10001" width="2.85546875" style="6" customWidth="1"/>
    <col min="10002" max="10002" width="8" style="6" customWidth="1"/>
    <col min="10003" max="10003" width="25.140625" style="6" customWidth="1"/>
    <col min="10004" max="10004" width="2" style="6" customWidth="1"/>
    <col min="10005" max="10005" width="22.7109375" style="6" customWidth="1"/>
    <col min="10006" max="10006" width="6.7109375" style="6" customWidth="1"/>
    <col min="10007" max="10007" width="7.85546875" style="6" customWidth="1"/>
    <col min="10008" max="10008" width="3.28515625" style="6" customWidth="1"/>
    <col min="10009" max="10009" width="2.7109375" style="6" customWidth="1"/>
    <col min="10010" max="10010" width="7.7109375" style="6" customWidth="1"/>
    <col min="10011" max="10011" width="10.7109375" style="6" customWidth="1"/>
    <col min="10012" max="10012" width="4.140625" style="6" customWidth="1"/>
    <col min="10013" max="10013" width="6.7109375" style="6" customWidth="1"/>
    <col min="10014" max="10014" width="4.28515625" style="6" customWidth="1"/>
    <col min="10015" max="10015" width="6.7109375" style="6" customWidth="1"/>
    <col min="10016" max="10016" width="3.7109375" style="6" customWidth="1"/>
    <col min="10017" max="10017" width="6.7109375" style="6" customWidth="1"/>
    <col min="10018" max="10018" width="2.28515625" style="6" customWidth="1"/>
    <col min="10019" max="10240" width="9.140625" style="6"/>
    <col min="10241" max="10241" width="2.85546875" style="6" customWidth="1"/>
    <col min="10242" max="10242" width="1.42578125" style="6" customWidth="1"/>
    <col min="10243" max="10243" width="23.28515625" style="6" customWidth="1"/>
    <col min="10244" max="10244" width="1.7109375" style="6" customWidth="1"/>
    <col min="10245" max="10245" width="12.5703125" style="6" customWidth="1"/>
    <col min="10246" max="10246" width="16.5703125" style="6" customWidth="1"/>
    <col min="10247" max="10247" width="7.7109375" style="6" customWidth="1"/>
    <col min="10248" max="10248" width="15.7109375" style="6" customWidth="1"/>
    <col min="10249" max="10249" width="2.140625" style="6" customWidth="1"/>
    <col min="10250" max="10250" width="10.7109375" style="6" customWidth="1"/>
    <col min="10251" max="10251" width="9.5703125" style="6" customWidth="1"/>
    <col min="10252" max="10252" width="2.140625" style="6" customWidth="1"/>
    <col min="10253" max="10253" width="10.7109375" style="6" customWidth="1"/>
    <col min="10254" max="10254" width="9.140625" style="6"/>
    <col min="10255" max="10255" width="2.140625" style="6" customWidth="1"/>
    <col min="10256" max="10256" width="12.42578125" style="6" customWidth="1"/>
    <col min="10257" max="10257" width="2.85546875" style="6" customWidth="1"/>
    <col min="10258" max="10258" width="8" style="6" customWidth="1"/>
    <col min="10259" max="10259" width="25.140625" style="6" customWidth="1"/>
    <col min="10260" max="10260" width="2" style="6" customWidth="1"/>
    <col min="10261" max="10261" width="22.7109375" style="6" customWidth="1"/>
    <col min="10262" max="10262" width="6.7109375" style="6" customWidth="1"/>
    <col min="10263" max="10263" width="7.85546875" style="6" customWidth="1"/>
    <col min="10264" max="10264" width="3.28515625" style="6" customWidth="1"/>
    <col min="10265" max="10265" width="2.7109375" style="6" customWidth="1"/>
    <col min="10266" max="10266" width="7.7109375" style="6" customWidth="1"/>
    <col min="10267" max="10267" width="10.7109375" style="6" customWidth="1"/>
    <col min="10268" max="10268" width="4.140625" style="6" customWidth="1"/>
    <col min="10269" max="10269" width="6.7109375" style="6" customWidth="1"/>
    <col min="10270" max="10270" width="4.28515625" style="6" customWidth="1"/>
    <col min="10271" max="10271" width="6.7109375" style="6" customWidth="1"/>
    <col min="10272" max="10272" width="3.7109375" style="6" customWidth="1"/>
    <col min="10273" max="10273" width="6.7109375" style="6" customWidth="1"/>
    <col min="10274" max="10274" width="2.28515625" style="6" customWidth="1"/>
    <col min="10275" max="10496" width="9.140625" style="6"/>
    <col min="10497" max="10497" width="2.85546875" style="6" customWidth="1"/>
    <col min="10498" max="10498" width="1.42578125" style="6" customWidth="1"/>
    <col min="10499" max="10499" width="23.28515625" style="6" customWidth="1"/>
    <col min="10500" max="10500" width="1.7109375" style="6" customWidth="1"/>
    <col min="10501" max="10501" width="12.5703125" style="6" customWidth="1"/>
    <col min="10502" max="10502" width="16.5703125" style="6" customWidth="1"/>
    <col min="10503" max="10503" width="7.7109375" style="6" customWidth="1"/>
    <col min="10504" max="10504" width="15.7109375" style="6" customWidth="1"/>
    <col min="10505" max="10505" width="2.140625" style="6" customWidth="1"/>
    <col min="10506" max="10506" width="10.7109375" style="6" customWidth="1"/>
    <col min="10507" max="10507" width="9.5703125" style="6" customWidth="1"/>
    <col min="10508" max="10508" width="2.140625" style="6" customWidth="1"/>
    <col min="10509" max="10509" width="10.7109375" style="6" customWidth="1"/>
    <col min="10510" max="10510" width="9.140625" style="6"/>
    <col min="10511" max="10511" width="2.140625" style="6" customWidth="1"/>
    <col min="10512" max="10512" width="12.42578125" style="6" customWidth="1"/>
    <col min="10513" max="10513" width="2.85546875" style="6" customWidth="1"/>
    <col min="10514" max="10514" width="8" style="6" customWidth="1"/>
    <col min="10515" max="10515" width="25.140625" style="6" customWidth="1"/>
    <col min="10516" max="10516" width="2" style="6" customWidth="1"/>
    <col min="10517" max="10517" width="22.7109375" style="6" customWidth="1"/>
    <col min="10518" max="10518" width="6.7109375" style="6" customWidth="1"/>
    <col min="10519" max="10519" width="7.85546875" style="6" customWidth="1"/>
    <col min="10520" max="10520" width="3.28515625" style="6" customWidth="1"/>
    <col min="10521" max="10521" width="2.7109375" style="6" customWidth="1"/>
    <col min="10522" max="10522" width="7.7109375" style="6" customWidth="1"/>
    <col min="10523" max="10523" width="10.7109375" style="6" customWidth="1"/>
    <col min="10524" max="10524" width="4.140625" style="6" customWidth="1"/>
    <col min="10525" max="10525" width="6.7109375" style="6" customWidth="1"/>
    <col min="10526" max="10526" width="4.28515625" style="6" customWidth="1"/>
    <col min="10527" max="10527" width="6.7109375" style="6" customWidth="1"/>
    <col min="10528" max="10528" width="3.7109375" style="6" customWidth="1"/>
    <col min="10529" max="10529" width="6.7109375" style="6" customWidth="1"/>
    <col min="10530" max="10530" width="2.28515625" style="6" customWidth="1"/>
    <col min="10531" max="10752" width="9.140625" style="6"/>
    <col min="10753" max="10753" width="2.85546875" style="6" customWidth="1"/>
    <col min="10754" max="10754" width="1.42578125" style="6" customWidth="1"/>
    <col min="10755" max="10755" width="23.28515625" style="6" customWidth="1"/>
    <col min="10756" max="10756" width="1.7109375" style="6" customWidth="1"/>
    <col min="10757" max="10757" width="12.5703125" style="6" customWidth="1"/>
    <col min="10758" max="10758" width="16.5703125" style="6" customWidth="1"/>
    <col min="10759" max="10759" width="7.7109375" style="6" customWidth="1"/>
    <col min="10760" max="10760" width="15.7109375" style="6" customWidth="1"/>
    <col min="10761" max="10761" width="2.140625" style="6" customWidth="1"/>
    <col min="10762" max="10762" width="10.7109375" style="6" customWidth="1"/>
    <col min="10763" max="10763" width="9.5703125" style="6" customWidth="1"/>
    <col min="10764" max="10764" width="2.140625" style="6" customWidth="1"/>
    <col min="10765" max="10765" width="10.7109375" style="6" customWidth="1"/>
    <col min="10766" max="10766" width="9.140625" style="6"/>
    <col min="10767" max="10767" width="2.140625" style="6" customWidth="1"/>
    <col min="10768" max="10768" width="12.42578125" style="6" customWidth="1"/>
    <col min="10769" max="10769" width="2.85546875" style="6" customWidth="1"/>
    <col min="10770" max="10770" width="8" style="6" customWidth="1"/>
    <col min="10771" max="10771" width="25.140625" style="6" customWidth="1"/>
    <col min="10772" max="10772" width="2" style="6" customWidth="1"/>
    <col min="10773" max="10773" width="22.7109375" style="6" customWidth="1"/>
    <col min="10774" max="10774" width="6.7109375" style="6" customWidth="1"/>
    <col min="10775" max="10775" width="7.85546875" style="6" customWidth="1"/>
    <col min="10776" max="10776" width="3.28515625" style="6" customWidth="1"/>
    <col min="10777" max="10777" width="2.7109375" style="6" customWidth="1"/>
    <col min="10778" max="10778" width="7.7109375" style="6" customWidth="1"/>
    <col min="10779" max="10779" width="10.7109375" style="6" customWidth="1"/>
    <col min="10780" max="10780" width="4.140625" style="6" customWidth="1"/>
    <col min="10781" max="10781" width="6.7109375" style="6" customWidth="1"/>
    <col min="10782" max="10782" width="4.28515625" style="6" customWidth="1"/>
    <col min="10783" max="10783" width="6.7109375" style="6" customWidth="1"/>
    <col min="10784" max="10784" width="3.7109375" style="6" customWidth="1"/>
    <col min="10785" max="10785" width="6.7109375" style="6" customWidth="1"/>
    <col min="10786" max="10786" width="2.28515625" style="6" customWidth="1"/>
    <col min="10787" max="11008" width="9.140625" style="6"/>
    <col min="11009" max="11009" width="2.85546875" style="6" customWidth="1"/>
    <col min="11010" max="11010" width="1.42578125" style="6" customWidth="1"/>
    <col min="11011" max="11011" width="23.28515625" style="6" customWidth="1"/>
    <col min="11012" max="11012" width="1.7109375" style="6" customWidth="1"/>
    <col min="11013" max="11013" width="12.5703125" style="6" customWidth="1"/>
    <col min="11014" max="11014" width="16.5703125" style="6" customWidth="1"/>
    <col min="11015" max="11015" width="7.7109375" style="6" customWidth="1"/>
    <col min="11016" max="11016" width="15.7109375" style="6" customWidth="1"/>
    <col min="11017" max="11017" width="2.140625" style="6" customWidth="1"/>
    <col min="11018" max="11018" width="10.7109375" style="6" customWidth="1"/>
    <col min="11019" max="11019" width="9.5703125" style="6" customWidth="1"/>
    <col min="11020" max="11020" width="2.140625" style="6" customWidth="1"/>
    <col min="11021" max="11021" width="10.7109375" style="6" customWidth="1"/>
    <col min="11022" max="11022" width="9.140625" style="6"/>
    <col min="11023" max="11023" width="2.140625" style="6" customWidth="1"/>
    <col min="11024" max="11024" width="12.42578125" style="6" customWidth="1"/>
    <col min="11025" max="11025" width="2.85546875" style="6" customWidth="1"/>
    <col min="11026" max="11026" width="8" style="6" customWidth="1"/>
    <col min="11027" max="11027" width="25.140625" style="6" customWidth="1"/>
    <col min="11028" max="11028" width="2" style="6" customWidth="1"/>
    <col min="11029" max="11029" width="22.7109375" style="6" customWidth="1"/>
    <col min="11030" max="11030" width="6.7109375" style="6" customWidth="1"/>
    <col min="11031" max="11031" width="7.85546875" style="6" customWidth="1"/>
    <col min="11032" max="11032" width="3.28515625" style="6" customWidth="1"/>
    <col min="11033" max="11033" width="2.7109375" style="6" customWidth="1"/>
    <col min="11034" max="11034" width="7.7109375" style="6" customWidth="1"/>
    <col min="11035" max="11035" width="10.7109375" style="6" customWidth="1"/>
    <col min="11036" max="11036" width="4.140625" style="6" customWidth="1"/>
    <col min="11037" max="11037" width="6.7109375" style="6" customWidth="1"/>
    <col min="11038" max="11038" width="4.28515625" style="6" customWidth="1"/>
    <col min="11039" max="11039" width="6.7109375" style="6" customWidth="1"/>
    <col min="11040" max="11040" width="3.7109375" style="6" customWidth="1"/>
    <col min="11041" max="11041" width="6.7109375" style="6" customWidth="1"/>
    <col min="11042" max="11042" width="2.28515625" style="6" customWidth="1"/>
    <col min="11043" max="11264" width="9.140625" style="6"/>
    <col min="11265" max="11265" width="2.85546875" style="6" customWidth="1"/>
    <col min="11266" max="11266" width="1.42578125" style="6" customWidth="1"/>
    <col min="11267" max="11267" width="23.28515625" style="6" customWidth="1"/>
    <col min="11268" max="11268" width="1.7109375" style="6" customWidth="1"/>
    <col min="11269" max="11269" width="12.5703125" style="6" customWidth="1"/>
    <col min="11270" max="11270" width="16.5703125" style="6" customWidth="1"/>
    <col min="11271" max="11271" width="7.7109375" style="6" customWidth="1"/>
    <col min="11272" max="11272" width="15.7109375" style="6" customWidth="1"/>
    <col min="11273" max="11273" width="2.140625" style="6" customWidth="1"/>
    <col min="11274" max="11274" width="10.7109375" style="6" customWidth="1"/>
    <col min="11275" max="11275" width="9.5703125" style="6" customWidth="1"/>
    <col min="11276" max="11276" width="2.140625" style="6" customWidth="1"/>
    <col min="11277" max="11277" width="10.7109375" style="6" customWidth="1"/>
    <col min="11278" max="11278" width="9.140625" style="6"/>
    <col min="11279" max="11279" width="2.140625" style="6" customWidth="1"/>
    <col min="11280" max="11280" width="12.42578125" style="6" customWidth="1"/>
    <col min="11281" max="11281" width="2.85546875" style="6" customWidth="1"/>
    <col min="11282" max="11282" width="8" style="6" customWidth="1"/>
    <col min="11283" max="11283" width="25.140625" style="6" customWidth="1"/>
    <col min="11284" max="11284" width="2" style="6" customWidth="1"/>
    <col min="11285" max="11285" width="22.7109375" style="6" customWidth="1"/>
    <col min="11286" max="11286" width="6.7109375" style="6" customWidth="1"/>
    <col min="11287" max="11287" width="7.85546875" style="6" customWidth="1"/>
    <col min="11288" max="11288" width="3.28515625" style="6" customWidth="1"/>
    <col min="11289" max="11289" width="2.7109375" style="6" customWidth="1"/>
    <col min="11290" max="11290" width="7.7109375" style="6" customWidth="1"/>
    <col min="11291" max="11291" width="10.7109375" style="6" customWidth="1"/>
    <col min="11292" max="11292" width="4.140625" style="6" customWidth="1"/>
    <col min="11293" max="11293" width="6.7109375" style="6" customWidth="1"/>
    <col min="11294" max="11294" width="4.28515625" style="6" customWidth="1"/>
    <col min="11295" max="11295" width="6.7109375" style="6" customWidth="1"/>
    <col min="11296" max="11296" width="3.7109375" style="6" customWidth="1"/>
    <col min="11297" max="11297" width="6.7109375" style="6" customWidth="1"/>
    <col min="11298" max="11298" width="2.28515625" style="6" customWidth="1"/>
    <col min="11299" max="11520" width="9.140625" style="6"/>
    <col min="11521" max="11521" width="2.85546875" style="6" customWidth="1"/>
    <col min="11522" max="11522" width="1.42578125" style="6" customWidth="1"/>
    <col min="11523" max="11523" width="23.28515625" style="6" customWidth="1"/>
    <col min="11524" max="11524" width="1.7109375" style="6" customWidth="1"/>
    <col min="11525" max="11525" width="12.5703125" style="6" customWidth="1"/>
    <col min="11526" max="11526" width="16.5703125" style="6" customWidth="1"/>
    <col min="11527" max="11527" width="7.7109375" style="6" customWidth="1"/>
    <col min="11528" max="11528" width="15.7109375" style="6" customWidth="1"/>
    <col min="11529" max="11529" width="2.140625" style="6" customWidth="1"/>
    <col min="11530" max="11530" width="10.7109375" style="6" customWidth="1"/>
    <col min="11531" max="11531" width="9.5703125" style="6" customWidth="1"/>
    <col min="11532" max="11532" width="2.140625" style="6" customWidth="1"/>
    <col min="11533" max="11533" width="10.7109375" style="6" customWidth="1"/>
    <col min="11534" max="11534" width="9.140625" style="6"/>
    <col min="11535" max="11535" width="2.140625" style="6" customWidth="1"/>
    <col min="11536" max="11536" width="12.42578125" style="6" customWidth="1"/>
    <col min="11537" max="11537" width="2.85546875" style="6" customWidth="1"/>
    <col min="11538" max="11538" width="8" style="6" customWidth="1"/>
    <col min="11539" max="11539" width="25.140625" style="6" customWidth="1"/>
    <col min="11540" max="11540" width="2" style="6" customWidth="1"/>
    <col min="11541" max="11541" width="22.7109375" style="6" customWidth="1"/>
    <col min="11542" max="11542" width="6.7109375" style="6" customWidth="1"/>
    <col min="11543" max="11543" width="7.85546875" style="6" customWidth="1"/>
    <col min="11544" max="11544" width="3.28515625" style="6" customWidth="1"/>
    <col min="11545" max="11545" width="2.7109375" style="6" customWidth="1"/>
    <col min="11546" max="11546" width="7.7109375" style="6" customWidth="1"/>
    <col min="11547" max="11547" width="10.7109375" style="6" customWidth="1"/>
    <col min="11548" max="11548" width="4.140625" style="6" customWidth="1"/>
    <col min="11549" max="11549" width="6.7109375" style="6" customWidth="1"/>
    <col min="11550" max="11550" width="4.28515625" style="6" customWidth="1"/>
    <col min="11551" max="11551" width="6.7109375" style="6" customWidth="1"/>
    <col min="11552" max="11552" width="3.7109375" style="6" customWidth="1"/>
    <col min="11553" max="11553" width="6.7109375" style="6" customWidth="1"/>
    <col min="11554" max="11554" width="2.28515625" style="6" customWidth="1"/>
    <col min="11555" max="11776" width="9.140625" style="6"/>
    <col min="11777" max="11777" width="2.85546875" style="6" customWidth="1"/>
    <col min="11778" max="11778" width="1.42578125" style="6" customWidth="1"/>
    <col min="11779" max="11779" width="23.28515625" style="6" customWidth="1"/>
    <col min="11780" max="11780" width="1.7109375" style="6" customWidth="1"/>
    <col min="11781" max="11781" width="12.5703125" style="6" customWidth="1"/>
    <col min="11782" max="11782" width="16.5703125" style="6" customWidth="1"/>
    <col min="11783" max="11783" width="7.7109375" style="6" customWidth="1"/>
    <col min="11784" max="11784" width="15.7109375" style="6" customWidth="1"/>
    <col min="11785" max="11785" width="2.140625" style="6" customWidth="1"/>
    <col min="11786" max="11786" width="10.7109375" style="6" customWidth="1"/>
    <col min="11787" max="11787" width="9.5703125" style="6" customWidth="1"/>
    <col min="11788" max="11788" width="2.140625" style="6" customWidth="1"/>
    <col min="11789" max="11789" width="10.7109375" style="6" customWidth="1"/>
    <col min="11790" max="11790" width="9.140625" style="6"/>
    <col min="11791" max="11791" width="2.140625" style="6" customWidth="1"/>
    <col min="11792" max="11792" width="12.42578125" style="6" customWidth="1"/>
    <col min="11793" max="11793" width="2.85546875" style="6" customWidth="1"/>
    <col min="11794" max="11794" width="8" style="6" customWidth="1"/>
    <col min="11795" max="11795" width="25.140625" style="6" customWidth="1"/>
    <col min="11796" max="11796" width="2" style="6" customWidth="1"/>
    <col min="11797" max="11797" width="22.7109375" style="6" customWidth="1"/>
    <col min="11798" max="11798" width="6.7109375" style="6" customWidth="1"/>
    <col min="11799" max="11799" width="7.85546875" style="6" customWidth="1"/>
    <col min="11800" max="11800" width="3.28515625" style="6" customWidth="1"/>
    <col min="11801" max="11801" width="2.7109375" style="6" customWidth="1"/>
    <col min="11802" max="11802" width="7.7109375" style="6" customWidth="1"/>
    <col min="11803" max="11803" width="10.7109375" style="6" customWidth="1"/>
    <col min="11804" max="11804" width="4.140625" style="6" customWidth="1"/>
    <col min="11805" max="11805" width="6.7109375" style="6" customWidth="1"/>
    <col min="11806" max="11806" width="4.28515625" style="6" customWidth="1"/>
    <col min="11807" max="11807" width="6.7109375" style="6" customWidth="1"/>
    <col min="11808" max="11808" width="3.7109375" style="6" customWidth="1"/>
    <col min="11809" max="11809" width="6.7109375" style="6" customWidth="1"/>
    <col min="11810" max="11810" width="2.28515625" style="6" customWidth="1"/>
    <col min="11811" max="12032" width="9.140625" style="6"/>
    <col min="12033" max="12033" width="2.85546875" style="6" customWidth="1"/>
    <col min="12034" max="12034" width="1.42578125" style="6" customWidth="1"/>
    <col min="12035" max="12035" width="23.28515625" style="6" customWidth="1"/>
    <col min="12036" max="12036" width="1.7109375" style="6" customWidth="1"/>
    <col min="12037" max="12037" width="12.5703125" style="6" customWidth="1"/>
    <col min="12038" max="12038" width="16.5703125" style="6" customWidth="1"/>
    <col min="12039" max="12039" width="7.7109375" style="6" customWidth="1"/>
    <col min="12040" max="12040" width="15.7109375" style="6" customWidth="1"/>
    <col min="12041" max="12041" width="2.140625" style="6" customWidth="1"/>
    <col min="12042" max="12042" width="10.7109375" style="6" customWidth="1"/>
    <col min="12043" max="12043" width="9.5703125" style="6" customWidth="1"/>
    <col min="12044" max="12044" width="2.140625" style="6" customWidth="1"/>
    <col min="12045" max="12045" width="10.7109375" style="6" customWidth="1"/>
    <col min="12046" max="12046" width="9.140625" style="6"/>
    <col min="12047" max="12047" width="2.140625" style="6" customWidth="1"/>
    <col min="12048" max="12048" width="12.42578125" style="6" customWidth="1"/>
    <col min="12049" max="12049" width="2.85546875" style="6" customWidth="1"/>
    <col min="12050" max="12050" width="8" style="6" customWidth="1"/>
    <col min="12051" max="12051" width="25.140625" style="6" customWidth="1"/>
    <col min="12052" max="12052" width="2" style="6" customWidth="1"/>
    <col min="12053" max="12053" width="22.7109375" style="6" customWidth="1"/>
    <col min="12054" max="12054" width="6.7109375" style="6" customWidth="1"/>
    <col min="12055" max="12055" width="7.85546875" style="6" customWidth="1"/>
    <col min="12056" max="12056" width="3.28515625" style="6" customWidth="1"/>
    <col min="12057" max="12057" width="2.7109375" style="6" customWidth="1"/>
    <col min="12058" max="12058" width="7.7109375" style="6" customWidth="1"/>
    <col min="12059" max="12059" width="10.7109375" style="6" customWidth="1"/>
    <col min="12060" max="12060" width="4.140625" style="6" customWidth="1"/>
    <col min="12061" max="12061" width="6.7109375" style="6" customWidth="1"/>
    <col min="12062" max="12062" width="4.28515625" style="6" customWidth="1"/>
    <col min="12063" max="12063" width="6.7109375" style="6" customWidth="1"/>
    <col min="12064" max="12064" width="3.7109375" style="6" customWidth="1"/>
    <col min="12065" max="12065" width="6.7109375" style="6" customWidth="1"/>
    <col min="12066" max="12066" width="2.28515625" style="6" customWidth="1"/>
    <col min="12067" max="12288" width="9.140625" style="6"/>
    <col min="12289" max="12289" width="2.85546875" style="6" customWidth="1"/>
    <col min="12290" max="12290" width="1.42578125" style="6" customWidth="1"/>
    <col min="12291" max="12291" width="23.28515625" style="6" customWidth="1"/>
    <col min="12292" max="12292" width="1.7109375" style="6" customWidth="1"/>
    <col min="12293" max="12293" width="12.5703125" style="6" customWidth="1"/>
    <col min="12294" max="12294" width="16.5703125" style="6" customWidth="1"/>
    <col min="12295" max="12295" width="7.7109375" style="6" customWidth="1"/>
    <col min="12296" max="12296" width="15.7109375" style="6" customWidth="1"/>
    <col min="12297" max="12297" width="2.140625" style="6" customWidth="1"/>
    <col min="12298" max="12298" width="10.7109375" style="6" customWidth="1"/>
    <col min="12299" max="12299" width="9.5703125" style="6" customWidth="1"/>
    <col min="12300" max="12300" width="2.140625" style="6" customWidth="1"/>
    <col min="12301" max="12301" width="10.7109375" style="6" customWidth="1"/>
    <col min="12302" max="12302" width="9.140625" style="6"/>
    <col min="12303" max="12303" width="2.140625" style="6" customWidth="1"/>
    <col min="12304" max="12304" width="12.42578125" style="6" customWidth="1"/>
    <col min="12305" max="12305" width="2.85546875" style="6" customWidth="1"/>
    <col min="12306" max="12306" width="8" style="6" customWidth="1"/>
    <col min="12307" max="12307" width="25.140625" style="6" customWidth="1"/>
    <col min="12308" max="12308" width="2" style="6" customWidth="1"/>
    <col min="12309" max="12309" width="22.7109375" style="6" customWidth="1"/>
    <col min="12310" max="12310" width="6.7109375" style="6" customWidth="1"/>
    <col min="12311" max="12311" width="7.85546875" style="6" customWidth="1"/>
    <col min="12312" max="12312" width="3.28515625" style="6" customWidth="1"/>
    <col min="12313" max="12313" width="2.7109375" style="6" customWidth="1"/>
    <col min="12314" max="12314" width="7.7109375" style="6" customWidth="1"/>
    <col min="12315" max="12315" width="10.7109375" style="6" customWidth="1"/>
    <col min="12316" max="12316" width="4.140625" style="6" customWidth="1"/>
    <col min="12317" max="12317" width="6.7109375" style="6" customWidth="1"/>
    <col min="12318" max="12318" width="4.28515625" style="6" customWidth="1"/>
    <col min="12319" max="12319" width="6.7109375" style="6" customWidth="1"/>
    <col min="12320" max="12320" width="3.7109375" style="6" customWidth="1"/>
    <col min="12321" max="12321" width="6.7109375" style="6" customWidth="1"/>
    <col min="12322" max="12322" width="2.28515625" style="6" customWidth="1"/>
    <col min="12323" max="12544" width="9.140625" style="6"/>
    <col min="12545" max="12545" width="2.85546875" style="6" customWidth="1"/>
    <col min="12546" max="12546" width="1.42578125" style="6" customWidth="1"/>
    <col min="12547" max="12547" width="23.28515625" style="6" customWidth="1"/>
    <col min="12548" max="12548" width="1.7109375" style="6" customWidth="1"/>
    <col min="12549" max="12549" width="12.5703125" style="6" customWidth="1"/>
    <col min="12550" max="12550" width="16.5703125" style="6" customWidth="1"/>
    <col min="12551" max="12551" width="7.7109375" style="6" customWidth="1"/>
    <col min="12552" max="12552" width="15.7109375" style="6" customWidth="1"/>
    <col min="12553" max="12553" width="2.140625" style="6" customWidth="1"/>
    <col min="12554" max="12554" width="10.7109375" style="6" customWidth="1"/>
    <col min="12555" max="12555" width="9.5703125" style="6" customWidth="1"/>
    <col min="12556" max="12556" width="2.140625" style="6" customWidth="1"/>
    <col min="12557" max="12557" width="10.7109375" style="6" customWidth="1"/>
    <col min="12558" max="12558" width="9.140625" style="6"/>
    <col min="12559" max="12559" width="2.140625" style="6" customWidth="1"/>
    <col min="12560" max="12560" width="12.42578125" style="6" customWidth="1"/>
    <col min="12561" max="12561" width="2.85546875" style="6" customWidth="1"/>
    <col min="12562" max="12562" width="8" style="6" customWidth="1"/>
    <col min="12563" max="12563" width="25.140625" style="6" customWidth="1"/>
    <col min="12564" max="12564" width="2" style="6" customWidth="1"/>
    <col min="12565" max="12565" width="22.7109375" style="6" customWidth="1"/>
    <col min="12566" max="12566" width="6.7109375" style="6" customWidth="1"/>
    <col min="12567" max="12567" width="7.85546875" style="6" customWidth="1"/>
    <col min="12568" max="12568" width="3.28515625" style="6" customWidth="1"/>
    <col min="12569" max="12569" width="2.7109375" style="6" customWidth="1"/>
    <col min="12570" max="12570" width="7.7109375" style="6" customWidth="1"/>
    <col min="12571" max="12571" width="10.7109375" style="6" customWidth="1"/>
    <col min="12572" max="12572" width="4.140625" style="6" customWidth="1"/>
    <col min="12573" max="12573" width="6.7109375" style="6" customWidth="1"/>
    <col min="12574" max="12574" width="4.28515625" style="6" customWidth="1"/>
    <col min="12575" max="12575" width="6.7109375" style="6" customWidth="1"/>
    <col min="12576" max="12576" width="3.7109375" style="6" customWidth="1"/>
    <col min="12577" max="12577" width="6.7109375" style="6" customWidth="1"/>
    <col min="12578" max="12578" width="2.28515625" style="6" customWidth="1"/>
    <col min="12579" max="12800" width="9.140625" style="6"/>
    <col min="12801" max="12801" width="2.85546875" style="6" customWidth="1"/>
    <col min="12802" max="12802" width="1.42578125" style="6" customWidth="1"/>
    <col min="12803" max="12803" width="23.28515625" style="6" customWidth="1"/>
    <col min="12804" max="12804" width="1.7109375" style="6" customWidth="1"/>
    <col min="12805" max="12805" width="12.5703125" style="6" customWidth="1"/>
    <col min="12806" max="12806" width="16.5703125" style="6" customWidth="1"/>
    <col min="12807" max="12807" width="7.7109375" style="6" customWidth="1"/>
    <col min="12808" max="12808" width="15.7109375" style="6" customWidth="1"/>
    <col min="12809" max="12809" width="2.140625" style="6" customWidth="1"/>
    <col min="12810" max="12810" width="10.7109375" style="6" customWidth="1"/>
    <col min="12811" max="12811" width="9.5703125" style="6" customWidth="1"/>
    <col min="12812" max="12812" width="2.140625" style="6" customWidth="1"/>
    <col min="12813" max="12813" width="10.7109375" style="6" customWidth="1"/>
    <col min="12814" max="12814" width="9.140625" style="6"/>
    <col min="12815" max="12815" width="2.140625" style="6" customWidth="1"/>
    <col min="12816" max="12816" width="12.42578125" style="6" customWidth="1"/>
    <col min="12817" max="12817" width="2.85546875" style="6" customWidth="1"/>
    <col min="12818" max="12818" width="8" style="6" customWidth="1"/>
    <col min="12819" max="12819" width="25.140625" style="6" customWidth="1"/>
    <col min="12820" max="12820" width="2" style="6" customWidth="1"/>
    <col min="12821" max="12821" width="22.7109375" style="6" customWidth="1"/>
    <col min="12822" max="12822" width="6.7109375" style="6" customWidth="1"/>
    <col min="12823" max="12823" width="7.85546875" style="6" customWidth="1"/>
    <col min="12824" max="12824" width="3.28515625" style="6" customWidth="1"/>
    <col min="12825" max="12825" width="2.7109375" style="6" customWidth="1"/>
    <col min="12826" max="12826" width="7.7109375" style="6" customWidth="1"/>
    <col min="12827" max="12827" width="10.7109375" style="6" customWidth="1"/>
    <col min="12828" max="12828" width="4.140625" style="6" customWidth="1"/>
    <col min="12829" max="12829" width="6.7109375" style="6" customWidth="1"/>
    <col min="12830" max="12830" width="4.28515625" style="6" customWidth="1"/>
    <col min="12831" max="12831" width="6.7109375" style="6" customWidth="1"/>
    <col min="12832" max="12832" width="3.7109375" style="6" customWidth="1"/>
    <col min="12833" max="12833" width="6.7109375" style="6" customWidth="1"/>
    <col min="12834" max="12834" width="2.28515625" style="6" customWidth="1"/>
    <col min="12835" max="13056" width="9.140625" style="6"/>
    <col min="13057" max="13057" width="2.85546875" style="6" customWidth="1"/>
    <col min="13058" max="13058" width="1.42578125" style="6" customWidth="1"/>
    <col min="13059" max="13059" width="23.28515625" style="6" customWidth="1"/>
    <col min="13060" max="13060" width="1.7109375" style="6" customWidth="1"/>
    <col min="13061" max="13061" width="12.5703125" style="6" customWidth="1"/>
    <col min="13062" max="13062" width="16.5703125" style="6" customWidth="1"/>
    <col min="13063" max="13063" width="7.7109375" style="6" customWidth="1"/>
    <col min="13064" max="13064" width="15.7109375" style="6" customWidth="1"/>
    <col min="13065" max="13065" width="2.140625" style="6" customWidth="1"/>
    <col min="13066" max="13066" width="10.7109375" style="6" customWidth="1"/>
    <col min="13067" max="13067" width="9.5703125" style="6" customWidth="1"/>
    <col min="13068" max="13068" width="2.140625" style="6" customWidth="1"/>
    <col min="13069" max="13069" width="10.7109375" style="6" customWidth="1"/>
    <col min="13070" max="13070" width="9.140625" style="6"/>
    <col min="13071" max="13071" width="2.140625" style="6" customWidth="1"/>
    <col min="13072" max="13072" width="12.42578125" style="6" customWidth="1"/>
    <col min="13073" max="13073" width="2.85546875" style="6" customWidth="1"/>
    <col min="13074" max="13074" width="8" style="6" customWidth="1"/>
    <col min="13075" max="13075" width="25.140625" style="6" customWidth="1"/>
    <col min="13076" max="13076" width="2" style="6" customWidth="1"/>
    <col min="13077" max="13077" width="22.7109375" style="6" customWidth="1"/>
    <col min="13078" max="13078" width="6.7109375" style="6" customWidth="1"/>
    <col min="13079" max="13079" width="7.85546875" style="6" customWidth="1"/>
    <col min="13080" max="13080" width="3.28515625" style="6" customWidth="1"/>
    <col min="13081" max="13081" width="2.7109375" style="6" customWidth="1"/>
    <col min="13082" max="13082" width="7.7109375" style="6" customWidth="1"/>
    <col min="13083" max="13083" width="10.7109375" style="6" customWidth="1"/>
    <col min="13084" max="13084" width="4.140625" style="6" customWidth="1"/>
    <col min="13085" max="13085" width="6.7109375" style="6" customWidth="1"/>
    <col min="13086" max="13086" width="4.28515625" style="6" customWidth="1"/>
    <col min="13087" max="13087" width="6.7109375" style="6" customWidth="1"/>
    <col min="13088" max="13088" width="3.7109375" style="6" customWidth="1"/>
    <col min="13089" max="13089" width="6.7109375" style="6" customWidth="1"/>
    <col min="13090" max="13090" width="2.28515625" style="6" customWidth="1"/>
    <col min="13091" max="13312" width="9.140625" style="6"/>
    <col min="13313" max="13313" width="2.85546875" style="6" customWidth="1"/>
    <col min="13314" max="13314" width="1.42578125" style="6" customWidth="1"/>
    <col min="13315" max="13315" width="23.28515625" style="6" customWidth="1"/>
    <col min="13316" max="13316" width="1.7109375" style="6" customWidth="1"/>
    <col min="13317" max="13317" width="12.5703125" style="6" customWidth="1"/>
    <col min="13318" max="13318" width="16.5703125" style="6" customWidth="1"/>
    <col min="13319" max="13319" width="7.7109375" style="6" customWidth="1"/>
    <col min="13320" max="13320" width="15.7109375" style="6" customWidth="1"/>
    <col min="13321" max="13321" width="2.140625" style="6" customWidth="1"/>
    <col min="13322" max="13322" width="10.7109375" style="6" customWidth="1"/>
    <col min="13323" max="13323" width="9.5703125" style="6" customWidth="1"/>
    <col min="13324" max="13324" width="2.140625" style="6" customWidth="1"/>
    <col min="13325" max="13325" width="10.7109375" style="6" customWidth="1"/>
    <col min="13326" max="13326" width="9.140625" style="6"/>
    <col min="13327" max="13327" width="2.140625" style="6" customWidth="1"/>
    <col min="13328" max="13328" width="12.42578125" style="6" customWidth="1"/>
    <col min="13329" max="13329" width="2.85546875" style="6" customWidth="1"/>
    <col min="13330" max="13330" width="8" style="6" customWidth="1"/>
    <col min="13331" max="13331" width="25.140625" style="6" customWidth="1"/>
    <col min="13332" max="13332" width="2" style="6" customWidth="1"/>
    <col min="13333" max="13333" width="22.7109375" style="6" customWidth="1"/>
    <col min="13334" max="13334" width="6.7109375" style="6" customWidth="1"/>
    <col min="13335" max="13335" width="7.85546875" style="6" customWidth="1"/>
    <col min="13336" max="13336" width="3.28515625" style="6" customWidth="1"/>
    <col min="13337" max="13337" width="2.7109375" style="6" customWidth="1"/>
    <col min="13338" max="13338" width="7.7109375" style="6" customWidth="1"/>
    <col min="13339" max="13339" width="10.7109375" style="6" customWidth="1"/>
    <col min="13340" max="13340" width="4.140625" style="6" customWidth="1"/>
    <col min="13341" max="13341" width="6.7109375" style="6" customWidth="1"/>
    <col min="13342" max="13342" width="4.28515625" style="6" customWidth="1"/>
    <col min="13343" max="13343" width="6.7109375" style="6" customWidth="1"/>
    <col min="13344" max="13344" width="3.7109375" style="6" customWidth="1"/>
    <col min="13345" max="13345" width="6.7109375" style="6" customWidth="1"/>
    <col min="13346" max="13346" width="2.28515625" style="6" customWidth="1"/>
    <col min="13347" max="13568" width="9.140625" style="6"/>
    <col min="13569" max="13569" width="2.85546875" style="6" customWidth="1"/>
    <col min="13570" max="13570" width="1.42578125" style="6" customWidth="1"/>
    <col min="13571" max="13571" width="23.28515625" style="6" customWidth="1"/>
    <col min="13572" max="13572" width="1.7109375" style="6" customWidth="1"/>
    <col min="13573" max="13573" width="12.5703125" style="6" customWidth="1"/>
    <col min="13574" max="13574" width="16.5703125" style="6" customWidth="1"/>
    <col min="13575" max="13575" width="7.7109375" style="6" customWidth="1"/>
    <col min="13576" max="13576" width="15.7109375" style="6" customWidth="1"/>
    <col min="13577" max="13577" width="2.140625" style="6" customWidth="1"/>
    <col min="13578" max="13578" width="10.7109375" style="6" customWidth="1"/>
    <col min="13579" max="13579" width="9.5703125" style="6" customWidth="1"/>
    <col min="13580" max="13580" width="2.140625" style="6" customWidth="1"/>
    <col min="13581" max="13581" width="10.7109375" style="6" customWidth="1"/>
    <col min="13582" max="13582" width="9.140625" style="6"/>
    <col min="13583" max="13583" width="2.140625" style="6" customWidth="1"/>
    <col min="13584" max="13584" width="12.42578125" style="6" customWidth="1"/>
    <col min="13585" max="13585" width="2.85546875" style="6" customWidth="1"/>
    <col min="13586" max="13586" width="8" style="6" customWidth="1"/>
    <col min="13587" max="13587" width="25.140625" style="6" customWidth="1"/>
    <col min="13588" max="13588" width="2" style="6" customWidth="1"/>
    <col min="13589" max="13589" width="22.7109375" style="6" customWidth="1"/>
    <col min="13590" max="13590" width="6.7109375" style="6" customWidth="1"/>
    <col min="13591" max="13591" width="7.85546875" style="6" customWidth="1"/>
    <col min="13592" max="13592" width="3.28515625" style="6" customWidth="1"/>
    <col min="13593" max="13593" width="2.7109375" style="6" customWidth="1"/>
    <col min="13594" max="13594" width="7.7109375" style="6" customWidth="1"/>
    <col min="13595" max="13595" width="10.7109375" style="6" customWidth="1"/>
    <col min="13596" max="13596" width="4.140625" style="6" customWidth="1"/>
    <col min="13597" max="13597" width="6.7109375" style="6" customWidth="1"/>
    <col min="13598" max="13598" width="4.28515625" style="6" customWidth="1"/>
    <col min="13599" max="13599" width="6.7109375" style="6" customWidth="1"/>
    <col min="13600" max="13600" width="3.7109375" style="6" customWidth="1"/>
    <col min="13601" max="13601" width="6.7109375" style="6" customWidth="1"/>
    <col min="13602" max="13602" width="2.28515625" style="6" customWidth="1"/>
    <col min="13603" max="13824" width="9.140625" style="6"/>
    <col min="13825" max="13825" width="2.85546875" style="6" customWidth="1"/>
    <col min="13826" max="13826" width="1.42578125" style="6" customWidth="1"/>
    <col min="13827" max="13827" width="23.28515625" style="6" customWidth="1"/>
    <col min="13828" max="13828" width="1.7109375" style="6" customWidth="1"/>
    <col min="13829" max="13829" width="12.5703125" style="6" customWidth="1"/>
    <col min="13830" max="13830" width="16.5703125" style="6" customWidth="1"/>
    <col min="13831" max="13831" width="7.7109375" style="6" customWidth="1"/>
    <col min="13832" max="13832" width="15.7109375" style="6" customWidth="1"/>
    <col min="13833" max="13833" width="2.140625" style="6" customWidth="1"/>
    <col min="13834" max="13834" width="10.7109375" style="6" customWidth="1"/>
    <col min="13835" max="13835" width="9.5703125" style="6" customWidth="1"/>
    <col min="13836" max="13836" width="2.140625" style="6" customWidth="1"/>
    <col min="13837" max="13837" width="10.7109375" style="6" customWidth="1"/>
    <col min="13838" max="13838" width="9.140625" style="6"/>
    <col min="13839" max="13839" width="2.140625" style="6" customWidth="1"/>
    <col min="13840" max="13840" width="12.42578125" style="6" customWidth="1"/>
    <col min="13841" max="13841" width="2.85546875" style="6" customWidth="1"/>
    <col min="13842" max="13842" width="8" style="6" customWidth="1"/>
    <col min="13843" max="13843" width="25.140625" style="6" customWidth="1"/>
    <col min="13844" max="13844" width="2" style="6" customWidth="1"/>
    <col min="13845" max="13845" width="22.7109375" style="6" customWidth="1"/>
    <col min="13846" max="13846" width="6.7109375" style="6" customWidth="1"/>
    <col min="13847" max="13847" width="7.85546875" style="6" customWidth="1"/>
    <col min="13848" max="13848" width="3.28515625" style="6" customWidth="1"/>
    <col min="13849" max="13849" width="2.7109375" style="6" customWidth="1"/>
    <col min="13850" max="13850" width="7.7109375" style="6" customWidth="1"/>
    <col min="13851" max="13851" width="10.7109375" style="6" customWidth="1"/>
    <col min="13852" max="13852" width="4.140625" style="6" customWidth="1"/>
    <col min="13853" max="13853" width="6.7109375" style="6" customWidth="1"/>
    <col min="13854" max="13854" width="4.28515625" style="6" customWidth="1"/>
    <col min="13855" max="13855" width="6.7109375" style="6" customWidth="1"/>
    <col min="13856" max="13856" width="3.7109375" style="6" customWidth="1"/>
    <col min="13857" max="13857" width="6.7109375" style="6" customWidth="1"/>
    <col min="13858" max="13858" width="2.28515625" style="6" customWidth="1"/>
    <col min="13859" max="14080" width="9.140625" style="6"/>
    <col min="14081" max="14081" width="2.85546875" style="6" customWidth="1"/>
    <col min="14082" max="14082" width="1.42578125" style="6" customWidth="1"/>
    <col min="14083" max="14083" width="23.28515625" style="6" customWidth="1"/>
    <col min="14084" max="14084" width="1.7109375" style="6" customWidth="1"/>
    <col min="14085" max="14085" width="12.5703125" style="6" customWidth="1"/>
    <col min="14086" max="14086" width="16.5703125" style="6" customWidth="1"/>
    <col min="14087" max="14087" width="7.7109375" style="6" customWidth="1"/>
    <col min="14088" max="14088" width="15.7109375" style="6" customWidth="1"/>
    <col min="14089" max="14089" width="2.140625" style="6" customWidth="1"/>
    <col min="14090" max="14090" width="10.7109375" style="6" customWidth="1"/>
    <col min="14091" max="14091" width="9.5703125" style="6" customWidth="1"/>
    <col min="14092" max="14092" width="2.140625" style="6" customWidth="1"/>
    <col min="14093" max="14093" width="10.7109375" style="6" customWidth="1"/>
    <col min="14094" max="14094" width="9.140625" style="6"/>
    <col min="14095" max="14095" width="2.140625" style="6" customWidth="1"/>
    <col min="14096" max="14096" width="12.42578125" style="6" customWidth="1"/>
    <col min="14097" max="14097" width="2.85546875" style="6" customWidth="1"/>
    <col min="14098" max="14098" width="8" style="6" customWidth="1"/>
    <col min="14099" max="14099" width="25.140625" style="6" customWidth="1"/>
    <col min="14100" max="14100" width="2" style="6" customWidth="1"/>
    <col min="14101" max="14101" width="22.7109375" style="6" customWidth="1"/>
    <col min="14102" max="14102" width="6.7109375" style="6" customWidth="1"/>
    <col min="14103" max="14103" width="7.85546875" style="6" customWidth="1"/>
    <col min="14104" max="14104" width="3.28515625" style="6" customWidth="1"/>
    <col min="14105" max="14105" width="2.7109375" style="6" customWidth="1"/>
    <col min="14106" max="14106" width="7.7109375" style="6" customWidth="1"/>
    <col min="14107" max="14107" width="10.7109375" style="6" customWidth="1"/>
    <col min="14108" max="14108" width="4.140625" style="6" customWidth="1"/>
    <col min="14109" max="14109" width="6.7109375" style="6" customWidth="1"/>
    <col min="14110" max="14110" width="4.28515625" style="6" customWidth="1"/>
    <col min="14111" max="14111" width="6.7109375" style="6" customWidth="1"/>
    <col min="14112" max="14112" width="3.7109375" style="6" customWidth="1"/>
    <col min="14113" max="14113" width="6.7109375" style="6" customWidth="1"/>
    <col min="14114" max="14114" width="2.28515625" style="6" customWidth="1"/>
    <col min="14115" max="14336" width="9.140625" style="6"/>
    <col min="14337" max="14337" width="2.85546875" style="6" customWidth="1"/>
    <col min="14338" max="14338" width="1.42578125" style="6" customWidth="1"/>
    <col min="14339" max="14339" width="23.28515625" style="6" customWidth="1"/>
    <col min="14340" max="14340" width="1.7109375" style="6" customWidth="1"/>
    <col min="14341" max="14341" width="12.5703125" style="6" customWidth="1"/>
    <col min="14342" max="14342" width="16.5703125" style="6" customWidth="1"/>
    <col min="14343" max="14343" width="7.7109375" style="6" customWidth="1"/>
    <col min="14344" max="14344" width="15.7109375" style="6" customWidth="1"/>
    <col min="14345" max="14345" width="2.140625" style="6" customWidth="1"/>
    <col min="14346" max="14346" width="10.7109375" style="6" customWidth="1"/>
    <col min="14347" max="14347" width="9.5703125" style="6" customWidth="1"/>
    <col min="14348" max="14348" width="2.140625" style="6" customWidth="1"/>
    <col min="14349" max="14349" width="10.7109375" style="6" customWidth="1"/>
    <col min="14350" max="14350" width="9.140625" style="6"/>
    <col min="14351" max="14351" width="2.140625" style="6" customWidth="1"/>
    <col min="14352" max="14352" width="12.42578125" style="6" customWidth="1"/>
    <col min="14353" max="14353" width="2.85546875" style="6" customWidth="1"/>
    <col min="14354" max="14354" width="8" style="6" customWidth="1"/>
    <col min="14355" max="14355" width="25.140625" style="6" customWidth="1"/>
    <col min="14356" max="14356" width="2" style="6" customWidth="1"/>
    <col min="14357" max="14357" width="22.7109375" style="6" customWidth="1"/>
    <col min="14358" max="14358" width="6.7109375" style="6" customWidth="1"/>
    <col min="14359" max="14359" width="7.85546875" style="6" customWidth="1"/>
    <col min="14360" max="14360" width="3.28515625" style="6" customWidth="1"/>
    <col min="14361" max="14361" width="2.7109375" style="6" customWidth="1"/>
    <col min="14362" max="14362" width="7.7109375" style="6" customWidth="1"/>
    <col min="14363" max="14363" width="10.7109375" style="6" customWidth="1"/>
    <col min="14364" max="14364" width="4.140625" style="6" customWidth="1"/>
    <col min="14365" max="14365" width="6.7109375" style="6" customWidth="1"/>
    <col min="14366" max="14366" width="4.28515625" style="6" customWidth="1"/>
    <col min="14367" max="14367" width="6.7109375" style="6" customWidth="1"/>
    <col min="14368" max="14368" width="3.7109375" style="6" customWidth="1"/>
    <col min="14369" max="14369" width="6.7109375" style="6" customWidth="1"/>
    <col min="14370" max="14370" width="2.28515625" style="6" customWidth="1"/>
    <col min="14371" max="14592" width="9.140625" style="6"/>
    <col min="14593" max="14593" width="2.85546875" style="6" customWidth="1"/>
    <col min="14594" max="14594" width="1.42578125" style="6" customWidth="1"/>
    <col min="14595" max="14595" width="23.28515625" style="6" customWidth="1"/>
    <col min="14596" max="14596" width="1.7109375" style="6" customWidth="1"/>
    <col min="14597" max="14597" width="12.5703125" style="6" customWidth="1"/>
    <col min="14598" max="14598" width="16.5703125" style="6" customWidth="1"/>
    <col min="14599" max="14599" width="7.7109375" style="6" customWidth="1"/>
    <col min="14600" max="14600" width="15.7109375" style="6" customWidth="1"/>
    <col min="14601" max="14601" width="2.140625" style="6" customWidth="1"/>
    <col min="14602" max="14602" width="10.7109375" style="6" customWidth="1"/>
    <col min="14603" max="14603" width="9.5703125" style="6" customWidth="1"/>
    <col min="14604" max="14604" width="2.140625" style="6" customWidth="1"/>
    <col min="14605" max="14605" width="10.7109375" style="6" customWidth="1"/>
    <col min="14606" max="14606" width="9.140625" style="6"/>
    <col min="14607" max="14607" width="2.140625" style="6" customWidth="1"/>
    <col min="14608" max="14608" width="12.42578125" style="6" customWidth="1"/>
    <col min="14609" max="14609" width="2.85546875" style="6" customWidth="1"/>
    <col min="14610" max="14610" width="8" style="6" customWidth="1"/>
    <col min="14611" max="14611" width="25.140625" style="6" customWidth="1"/>
    <col min="14612" max="14612" width="2" style="6" customWidth="1"/>
    <col min="14613" max="14613" width="22.7109375" style="6" customWidth="1"/>
    <col min="14614" max="14614" width="6.7109375" style="6" customWidth="1"/>
    <col min="14615" max="14615" width="7.85546875" style="6" customWidth="1"/>
    <col min="14616" max="14616" width="3.28515625" style="6" customWidth="1"/>
    <col min="14617" max="14617" width="2.7109375" style="6" customWidth="1"/>
    <col min="14618" max="14618" width="7.7109375" style="6" customWidth="1"/>
    <col min="14619" max="14619" width="10.7109375" style="6" customWidth="1"/>
    <col min="14620" max="14620" width="4.140625" style="6" customWidth="1"/>
    <col min="14621" max="14621" width="6.7109375" style="6" customWidth="1"/>
    <col min="14622" max="14622" width="4.28515625" style="6" customWidth="1"/>
    <col min="14623" max="14623" width="6.7109375" style="6" customWidth="1"/>
    <col min="14624" max="14624" width="3.7109375" style="6" customWidth="1"/>
    <col min="14625" max="14625" width="6.7109375" style="6" customWidth="1"/>
    <col min="14626" max="14626" width="2.28515625" style="6" customWidth="1"/>
    <col min="14627" max="14848" width="9.140625" style="6"/>
    <col min="14849" max="14849" width="2.85546875" style="6" customWidth="1"/>
    <col min="14850" max="14850" width="1.42578125" style="6" customWidth="1"/>
    <col min="14851" max="14851" width="23.28515625" style="6" customWidth="1"/>
    <col min="14852" max="14852" width="1.7109375" style="6" customWidth="1"/>
    <col min="14853" max="14853" width="12.5703125" style="6" customWidth="1"/>
    <col min="14854" max="14854" width="16.5703125" style="6" customWidth="1"/>
    <col min="14855" max="14855" width="7.7109375" style="6" customWidth="1"/>
    <col min="14856" max="14856" width="15.7109375" style="6" customWidth="1"/>
    <col min="14857" max="14857" width="2.140625" style="6" customWidth="1"/>
    <col min="14858" max="14858" width="10.7109375" style="6" customWidth="1"/>
    <col min="14859" max="14859" width="9.5703125" style="6" customWidth="1"/>
    <col min="14860" max="14860" width="2.140625" style="6" customWidth="1"/>
    <col min="14861" max="14861" width="10.7109375" style="6" customWidth="1"/>
    <col min="14862" max="14862" width="9.140625" style="6"/>
    <col min="14863" max="14863" width="2.140625" style="6" customWidth="1"/>
    <col min="14864" max="14864" width="12.42578125" style="6" customWidth="1"/>
    <col min="14865" max="14865" width="2.85546875" style="6" customWidth="1"/>
    <col min="14866" max="14866" width="8" style="6" customWidth="1"/>
    <col min="14867" max="14867" width="25.140625" style="6" customWidth="1"/>
    <col min="14868" max="14868" width="2" style="6" customWidth="1"/>
    <col min="14869" max="14869" width="22.7109375" style="6" customWidth="1"/>
    <col min="14870" max="14870" width="6.7109375" style="6" customWidth="1"/>
    <col min="14871" max="14871" width="7.85546875" style="6" customWidth="1"/>
    <col min="14872" max="14872" width="3.28515625" style="6" customWidth="1"/>
    <col min="14873" max="14873" width="2.7109375" style="6" customWidth="1"/>
    <col min="14874" max="14874" width="7.7109375" style="6" customWidth="1"/>
    <col min="14875" max="14875" width="10.7109375" style="6" customWidth="1"/>
    <col min="14876" max="14876" width="4.140625" style="6" customWidth="1"/>
    <col min="14877" max="14877" width="6.7109375" style="6" customWidth="1"/>
    <col min="14878" max="14878" width="4.28515625" style="6" customWidth="1"/>
    <col min="14879" max="14879" width="6.7109375" style="6" customWidth="1"/>
    <col min="14880" max="14880" width="3.7109375" style="6" customWidth="1"/>
    <col min="14881" max="14881" width="6.7109375" style="6" customWidth="1"/>
    <col min="14882" max="14882" width="2.28515625" style="6" customWidth="1"/>
    <col min="14883" max="15104" width="9.140625" style="6"/>
    <col min="15105" max="15105" width="2.85546875" style="6" customWidth="1"/>
    <col min="15106" max="15106" width="1.42578125" style="6" customWidth="1"/>
    <col min="15107" max="15107" width="23.28515625" style="6" customWidth="1"/>
    <col min="15108" max="15108" width="1.7109375" style="6" customWidth="1"/>
    <col min="15109" max="15109" width="12.5703125" style="6" customWidth="1"/>
    <col min="15110" max="15110" width="16.5703125" style="6" customWidth="1"/>
    <col min="15111" max="15111" width="7.7109375" style="6" customWidth="1"/>
    <col min="15112" max="15112" width="15.7109375" style="6" customWidth="1"/>
    <col min="15113" max="15113" width="2.140625" style="6" customWidth="1"/>
    <col min="15114" max="15114" width="10.7109375" style="6" customWidth="1"/>
    <col min="15115" max="15115" width="9.5703125" style="6" customWidth="1"/>
    <col min="15116" max="15116" width="2.140625" style="6" customWidth="1"/>
    <col min="15117" max="15117" width="10.7109375" style="6" customWidth="1"/>
    <col min="15118" max="15118" width="9.140625" style="6"/>
    <col min="15119" max="15119" width="2.140625" style="6" customWidth="1"/>
    <col min="15120" max="15120" width="12.42578125" style="6" customWidth="1"/>
    <col min="15121" max="15121" width="2.85546875" style="6" customWidth="1"/>
    <col min="15122" max="15122" width="8" style="6" customWidth="1"/>
    <col min="15123" max="15123" width="25.140625" style="6" customWidth="1"/>
    <col min="15124" max="15124" width="2" style="6" customWidth="1"/>
    <col min="15125" max="15125" width="22.7109375" style="6" customWidth="1"/>
    <col min="15126" max="15126" width="6.7109375" style="6" customWidth="1"/>
    <col min="15127" max="15127" width="7.85546875" style="6" customWidth="1"/>
    <col min="15128" max="15128" width="3.28515625" style="6" customWidth="1"/>
    <col min="15129" max="15129" width="2.7109375" style="6" customWidth="1"/>
    <col min="15130" max="15130" width="7.7109375" style="6" customWidth="1"/>
    <col min="15131" max="15131" width="10.7109375" style="6" customWidth="1"/>
    <col min="15132" max="15132" width="4.140625" style="6" customWidth="1"/>
    <col min="15133" max="15133" width="6.7109375" style="6" customWidth="1"/>
    <col min="15134" max="15134" width="4.28515625" style="6" customWidth="1"/>
    <col min="15135" max="15135" width="6.7109375" style="6" customWidth="1"/>
    <col min="15136" max="15136" width="3.7109375" style="6" customWidth="1"/>
    <col min="15137" max="15137" width="6.7109375" style="6" customWidth="1"/>
    <col min="15138" max="15138" width="2.28515625" style="6" customWidth="1"/>
    <col min="15139" max="15360" width="9.140625" style="6"/>
    <col min="15361" max="15361" width="2.85546875" style="6" customWidth="1"/>
    <col min="15362" max="15362" width="1.42578125" style="6" customWidth="1"/>
    <col min="15363" max="15363" width="23.28515625" style="6" customWidth="1"/>
    <col min="15364" max="15364" width="1.7109375" style="6" customWidth="1"/>
    <col min="15365" max="15365" width="12.5703125" style="6" customWidth="1"/>
    <col min="15366" max="15366" width="16.5703125" style="6" customWidth="1"/>
    <col min="15367" max="15367" width="7.7109375" style="6" customWidth="1"/>
    <col min="15368" max="15368" width="15.7109375" style="6" customWidth="1"/>
    <col min="15369" max="15369" width="2.140625" style="6" customWidth="1"/>
    <col min="15370" max="15370" width="10.7109375" style="6" customWidth="1"/>
    <col min="15371" max="15371" width="9.5703125" style="6" customWidth="1"/>
    <col min="15372" max="15372" width="2.140625" style="6" customWidth="1"/>
    <col min="15373" max="15373" width="10.7109375" style="6" customWidth="1"/>
    <col min="15374" max="15374" width="9.140625" style="6"/>
    <col min="15375" max="15375" width="2.140625" style="6" customWidth="1"/>
    <col min="15376" max="15376" width="12.42578125" style="6" customWidth="1"/>
    <col min="15377" max="15377" width="2.85546875" style="6" customWidth="1"/>
    <col min="15378" max="15378" width="8" style="6" customWidth="1"/>
    <col min="15379" max="15379" width="25.140625" style="6" customWidth="1"/>
    <col min="15380" max="15380" width="2" style="6" customWidth="1"/>
    <col min="15381" max="15381" width="22.7109375" style="6" customWidth="1"/>
    <col min="15382" max="15382" width="6.7109375" style="6" customWidth="1"/>
    <col min="15383" max="15383" width="7.85546875" style="6" customWidth="1"/>
    <col min="15384" max="15384" width="3.28515625" style="6" customWidth="1"/>
    <col min="15385" max="15385" width="2.7109375" style="6" customWidth="1"/>
    <col min="15386" max="15386" width="7.7109375" style="6" customWidth="1"/>
    <col min="15387" max="15387" width="10.7109375" style="6" customWidth="1"/>
    <col min="15388" max="15388" width="4.140625" style="6" customWidth="1"/>
    <col min="15389" max="15389" width="6.7109375" style="6" customWidth="1"/>
    <col min="15390" max="15390" width="4.28515625" style="6" customWidth="1"/>
    <col min="15391" max="15391" width="6.7109375" style="6" customWidth="1"/>
    <col min="15392" max="15392" width="3.7109375" style="6" customWidth="1"/>
    <col min="15393" max="15393" width="6.7109375" style="6" customWidth="1"/>
    <col min="15394" max="15394" width="2.28515625" style="6" customWidth="1"/>
    <col min="15395" max="15616" width="9.140625" style="6"/>
    <col min="15617" max="15617" width="2.85546875" style="6" customWidth="1"/>
    <col min="15618" max="15618" width="1.42578125" style="6" customWidth="1"/>
    <col min="15619" max="15619" width="23.28515625" style="6" customWidth="1"/>
    <col min="15620" max="15620" width="1.7109375" style="6" customWidth="1"/>
    <col min="15621" max="15621" width="12.5703125" style="6" customWidth="1"/>
    <col min="15622" max="15622" width="16.5703125" style="6" customWidth="1"/>
    <col min="15623" max="15623" width="7.7109375" style="6" customWidth="1"/>
    <col min="15624" max="15624" width="15.7109375" style="6" customWidth="1"/>
    <col min="15625" max="15625" width="2.140625" style="6" customWidth="1"/>
    <col min="15626" max="15626" width="10.7109375" style="6" customWidth="1"/>
    <col min="15627" max="15627" width="9.5703125" style="6" customWidth="1"/>
    <col min="15628" max="15628" width="2.140625" style="6" customWidth="1"/>
    <col min="15629" max="15629" width="10.7109375" style="6" customWidth="1"/>
    <col min="15630" max="15630" width="9.140625" style="6"/>
    <col min="15631" max="15631" width="2.140625" style="6" customWidth="1"/>
    <col min="15632" max="15632" width="12.42578125" style="6" customWidth="1"/>
    <col min="15633" max="15633" width="2.85546875" style="6" customWidth="1"/>
    <col min="15634" max="15634" width="8" style="6" customWidth="1"/>
    <col min="15635" max="15635" width="25.140625" style="6" customWidth="1"/>
    <col min="15636" max="15636" width="2" style="6" customWidth="1"/>
    <col min="15637" max="15637" width="22.7109375" style="6" customWidth="1"/>
    <col min="15638" max="15638" width="6.7109375" style="6" customWidth="1"/>
    <col min="15639" max="15639" width="7.85546875" style="6" customWidth="1"/>
    <col min="15640" max="15640" width="3.28515625" style="6" customWidth="1"/>
    <col min="15641" max="15641" width="2.7109375" style="6" customWidth="1"/>
    <col min="15642" max="15642" width="7.7109375" style="6" customWidth="1"/>
    <col min="15643" max="15643" width="10.7109375" style="6" customWidth="1"/>
    <col min="15644" max="15644" width="4.140625" style="6" customWidth="1"/>
    <col min="15645" max="15645" width="6.7109375" style="6" customWidth="1"/>
    <col min="15646" max="15646" width="4.28515625" style="6" customWidth="1"/>
    <col min="15647" max="15647" width="6.7109375" style="6" customWidth="1"/>
    <col min="15648" max="15648" width="3.7109375" style="6" customWidth="1"/>
    <col min="15649" max="15649" width="6.7109375" style="6" customWidth="1"/>
    <col min="15650" max="15650" width="2.28515625" style="6" customWidth="1"/>
    <col min="15651" max="15872" width="9.140625" style="6"/>
    <col min="15873" max="15873" width="2.85546875" style="6" customWidth="1"/>
    <col min="15874" max="15874" width="1.42578125" style="6" customWidth="1"/>
    <col min="15875" max="15875" width="23.28515625" style="6" customWidth="1"/>
    <col min="15876" max="15876" width="1.7109375" style="6" customWidth="1"/>
    <col min="15877" max="15877" width="12.5703125" style="6" customWidth="1"/>
    <col min="15878" max="15878" width="16.5703125" style="6" customWidth="1"/>
    <col min="15879" max="15879" width="7.7109375" style="6" customWidth="1"/>
    <col min="15880" max="15880" width="15.7109375" style="6" customWidth="1"/>
    <col min="15881" max="15881" width="2.140625" style="6" customWidth="1"/>
    <col min="15882" max="15882" width="10.7109375" style="6" customWidth="1"/>
    <col min="15883" max="15883" width="9.5703125" style="6" customWidth="1"/>
    <col min="15884" max="15884" width="2.140625" style="6" customWidth="1"/>
    <col min="15885" max="15885" width="10.7109375" style="6" customWidth="1"/>
    <col min="15886" max="15886" width="9.140625" style="6"/>
    <col min="15887" max="15887" width="2.140625" style="6" customWidth="1"/>
    <col min="15888" max="15888" width="12.42578125" style="6" customWidth="1"/>
    <col min="15889" max="15889" width="2.85546875" style="6" customWidth="1"/>
    <col min="15890" max="15890" width="8" style="6" customWidth="1"/>
    <col min="15891" max="15891" width="25.140625" style="6" customWidth="1"/>
    <col min="15892" max="15892" width="2" style="6" customWidth="1"/>
    <col min="15893" max="15893" width="22.7109375" style="6" customWidth="1"/>
    <col min="15894" max="15894" width="6.7109375" style="6" customWidth="1"/>
    <col min="15895" max="15895" width="7.85546875" style="6" customWidth="1"/>
    <col min="15896" max="15896" width="3.28515625" style="6" customWidth="1"/>
    <col min="15897" max="15897" width="2.7109375" style="6" customWidth="1"/>
    <col min="15898" max="15898" width="7.7109375" style="6" customWidth="1"/>
    <col min="15899" max="15899" width="10.7109375" style="6" customWidth="1"/>
    <col min="15900" max="15900" width="4.140625" style="6" customWidth="1"/>
    <col min="15901" max="15901" width="6.7109375" style="6" customWidth="1"/>
    <col min="15902" max="15902" width="4.28515625" style="6" customWidth="1"/>
    <col min="15903" max="15903" width="6.7109375" style="6" customWidth="1"/>
    <col min="15904" max="15904" width="3.7109375" style="6" customWidth="1"/>
    <col min="15905" max="15905" width="6.7109375" style="6" customWidth="1"/>
    <col min="15906" max="15906" width="2.28515625" style="6" customWidth="1"/>
    <col min="15907" max="16128" width="9.140625" style="6"/>
    <col min="16129" max="16129" width="2.85546875" style="6" customWidth="1"/>
    <col min="16130" max="16130" width="1.42578125" style="6" customWidth="1"/>
    <col min="16131" max="16131" width="23.28515625" style="6" customWidth="1"/>
    <col min="16132" max="16132" width="1.7109375" style="6" customWidth="1"/>
    <col min="16133" max="16133" width="12.5703125" style="6" customWidth="1"/>
    <col min="16134" max="16134" width="16.5703125" style="6" customWidth="1"/>
    <col min="16135" max="16135" width="7.7109375" style="6" customWidth="1"/>
    <col min="16136" max="16136" width="15.7109375" style="6" customWidth="1"/>
    <col min="16137" max="16137" width="2.140625" style="6" customWidth="1"/>
    <col min="16138" max="16138" width="10.7109375" style="6" customWidth="1"/>
    <col min="16139" max="16139" width="9.5703125" style="6" customWidth="1"/>
    <col min="16140" max="16140" width="2.140625" style="6" customWidth="1"/>
    <col min="16141" max="16141" width="10.7109375" style="6" customWidth="1"/>
    <col min="16142" max="16142" width="9.140625" style="6"/>
    <col min="16143" max="16143" width="2.140625" style="6" customWidth="1"/>
    <col min="16144" max="16144" width="12.42578125" style="6" customWidth="1"/>
    <col min="16145" max="16145" width="2.85546875" style="6" customWidth="1"/>
    <col min="16146" max="16146" width="8" style="6" customWidth="1"/>
    <col min="16147" max="16147" width="25.140625" style="6" customWidth="1"/>
    <col min="16148" max="16148" width="2" style="6" customWidth="1"/>
    <col min="16149" max="16149" width="22.7109375" style="6" customWidth="1"/>
    <col min="16150" max="16150" width="6.7109375" style="6" customWidth="1"/>
    <col min="16151" max="16151" width="7.85546875" style="6" customWidth="1"/>
    <col min="16152" max="16152" width="3.28515625" style="6" customWidth="1"/>
    <col min="16153" max="16153" width="2.7109375" style="6" customWidth="1"/>
    <col min="16154" max="16154" width="7.7109375" style="6" customWidth="1"/>
    <col min="16155" max="16155" width="10.7109375" style="6" customWidth="1"/>
    <col min="16156" max="16156" width="4.140625" style="6" customWidth="1"/>
    <col min="16157" max="16157" width="6.7109375" style="6" customWidth="1"/>
    <col min="16158" max="16158" width="4.28515625" style="6" customWidth="1"/>
    <col min="16159" max="16159" width="6.7109375" style="6" customWidth="1"/>
    <col min="16160" max="16160" width="3.7109375" style="6" customWidth="1"/>
    <col min="16161" max="16161" width="6.7109375" style="6" customWidth="1"/>
    <col min="16162" max="16162" width="2.28515625" style="6" customWidth="1"/>
    <col min="16163" max="16384" width="9.140625" style="6"/>
  </cols>
  <sheetData>
    <row r="1" spans="1:21" ht="17.100000000000001" customHeight="1" thickBot="1">
      <c r="A1" s="289">
        <v>1</v>
      </c>
      <c r="B1" s="290" t="s">
        <v>4</v>
      </c>
      <c r="C1" s="291"/>
      <c r="D1" s="539" t="s">
        <v>465</v>
      </c>
      <c r="E1" s="291"/>
      <c r="F1" s="292"/>
      <c r="G1" s="292"/>
      <c r="H1" s="293"/>
      <c r="I1" s="397" t="s">
        <v>6</v>
      </c>
      <c r="J1" s="292"/>
      <c r="K1" s="292"/>
      <c r="L1" s="292" t="s">
        <v>6</v>
      </c>
      <c r="M1" s="292"/>
      <c r="N1" s="292"/>
      <c r="O1" s="292"/>
      <c r="P1" s="293"/>
      <c r="Q1" s="872" t="s">
        <v>7</v>
      </c>
      <c r="R1" s="398"/>
      <c r="S1" s="7" t="s">
        <v>8</v>
      </c>
    </row>
    <row r="2" spans="1:21" ht="16.5" customHeight="1" thickBot="1">
      <c r="A2" s="294">
        <f>A1+1</f>
        <v>2</v>
      </c>
      <c r="B2" s="295"/>
      <c r="C2" s="771" t="str">
        <f>'Sheet 2'!C2:C3</f>
        <v>OIL WATER SEPARATOR PUMP</v>
      </c>
      <c r="D2" s="296"/>
      <c r="E2" s="879" t="str">
        <f>'Sheet 2'!E2:H3</f>
        <v>PBE -830</v>
      </c>
      <c r="F2" s="880"/>
      <c r="G2" s="880"/>
      <c r="H2" s="881"/>
      <c r="I2" s="399"/>
      <c r="J2" s="875" t="s">
        <v>453</v>
      </c>
      <c r="K2" s="875"/>
      <c r="L2" s="875"/>
      <c r="M2" s="875"/>
      <c r="N2" s="875"/>
      <c r="O2" s="875"/>
      <c r="P2" s="876"/>
      <c r="Q2" s="873"/>
      <c r="R2" s="398"/>
      <c r="S2" s="12" t="s">
        <v>335</v>
      </c>
      <c r="U2" s="12" t="s">
        <v>335</v>
      </c>
    </row>
    <row r="3" spans="1:21" ht="17.100000000000001" customHeight="1" thickBot="1">
      <c r="A3" s="294">
        <f>A2+1</f>
        <v>3</v>
      </c>
      <c r="B3" s="302"/>
      <c r="C3" s="772"/>
      <c r="D3" s="400"/>
      <c r="E3" s="882"/>
      <c r="F3" s="882"/>
      <c r="G3" s="882"/>
      <c r="H3" s="883"/>
      <c r="I3" s="399"/>
      <c r="J3" s="875" t="str">
        <f>'Sheet 1'!L3</f>
        <v>( based on final process data )</v>
      </c>
      <c r="K3" s="875"/>
      <c r="L3" s="875"/>
      <c r="M3" s="875"/>
      <c r="N3" s="875"/>
      <c r="O3" s="875"/>
      <c r="P3" s="876"/>
      <c r="Q3" s="874"/>
      <c r="R3" s="398"/>
      <c r="S3" s="12" t="s">
        <v>14</v>
      </c>
      <c r="U3" s="18" t="s">
        <v>14</v>
      </c>
    </row>
    <row r="4" spans="1:21" ht="17.100000000000001" customHeight="1">
      <c r="A4" s="294">
        <f>A3+1</f>
        <v>4</v>
      </c>
      <c r="B4" s="110"/>
      <c r="C4" s="20" t="s">
        <v>223</v>
      </c>
      <c r="D4" s="21" t="s">
        <v>16</v>
      </c>
      <c r="E4" s="757">
        <f>'Sheet 1'!E4:I4</f>
        <v>0</v>
      </c>
      <c r="F4" s="757"/>
      <c r="G4" s="757"/>
      <c r="H4" s="877"/>
      <c r="I4" s="401"/>
      <c r="J4" s="306"/>
      <c r="K4" s="305"/>
      <c r="L4" s="305"/>
      <c r="M4" s="305"/>
      <c r="N4" s="305"/>
      <c r="O4" s="305"/>
      <c r="P4" s="307"/>
      <c r="Q4" s="24"/>
      <c r="R4" s="172"/>
      <c r="S4" s="25" t="s">
        <v>336</v>
      </c>
      <c r="U4" s="25" t="s">
        <v>337</v>
      </c>
    </row>
    <row r="5" spans="1:21" ht="17.100000000000001" customHeight="1" thickBot="1">
      <c r="A5" s="294">
        <f>A4+1</f>
        <v>5</v>
      </c>
      <c r="B5" s="308"/>
      <c r="C5" s="402" t="s">
        <v>226</v>
      </c>
      <c r="D5" s="183" t="s">
        <v>16</v>
      </c>
      <c r="E5" s="878" t="str">
        <f>IF('[6]Sheet 1'!O6=0,"",'[6]Sheet 1'!O6)</f>
        <v>VTA</v>
      </c>
      <c r="F5" s="878"/>
      <c r="G5" s="878"/>
      <c r="H5" s="770"/>
      <c r="I5" s="403"/>
      <c r="J5" s="404"/>
      <c r="K5" s="404"/>
      <c r="L5" s="404"/>
      <c r="M5" s="404"/>
      <c r="N5" s="405"/>
      <c r="O5" s="404"/>
      <c r="P5" s="312"/>
      <c r="Q5" s="30"/>
      <c r="R5" s="69"/>
      <c r="S5" s="46" t="s">
        <v>338</v>
      </c>
      <c r="U5" s="46" t="s">
        <v>339</v>
      </c>
    </row>
    <row r="6" spans="1:21" ht="17.100000000000001" customHeight="1" thickBot="1">
      <c r="A6" s="294">
        <f t="shared" ref="A6:A64" si="0">A5+1</f>
        <v>6</v>
      </c>
      <c r="B6" s="609" t="s">
        <v>340</v>
      </c>
      <c r="C6" s="610"/>
      <c r="D6" s="610"/>
      <c r="E6" s="610"/>
      <c r="F6" s="610"/>
      <c r="G6" s="611"/>
      <c r="H6" s="673" t="s">
        <v>230</v>
      </c>
      <c r="I6" s="674"/>
      <c r="J6" s="675"/>
      <c r="K6" s="673"/>
      <c r="L6" s="674"/>
      <c r="M6" s="675"/>
      <c r="N6" s="673"/>
      <c r="O6" s="674"/>
      <c r="P6" s="675"/>
      <c r="Q6" s="30"/>
      <c r="R6" s="69"/>
      <c r="S6" s="31" t="s">
        <v>341</v>
      </c>
      <c r="U6" s="46" t="s">
        <v>342</v>
      </c>
    </row>
    <row r="7" spans="1:21" ht="17.100000000000001" customHeight="1" thickBot="1">
      <c r="A7" s="294">
        <f t="shared" si="0"/>
        <v>7</v>
      </c>
      <c r="B7" s="406"/>
      <c r="C7" s="887" t="s">
        <v>343</v>
      </c>
      <c r="D7" s="887"/>
      <c r="E7" s="887"/>
      <c r="F7" s="887"/>
      <c r="G7" s="35" t="str">
        <f>IF('[6]Sheet 1'!$F$3='[6]Sheet 1'!$O$73,Wsi,IF('[6]Sheet 1'!$F$3='[6]Sheet 1'!$O$74,Wus,""))</f>
        <v>Kg</v>
      </c>
      <c r="H7" s="884" t="s">
        <v>267</v>
      </c>
      <c r="I7" s="884"/>
      <c r="J7" s="884"/>
      <c r="K7" s="888"/>
      <c r="L7" s="888"/>
      <c r="M7" s="888"/>
      <c r="N7" s="888"/>
      <c r="O7" s="888"/>
      <c r="P7" s="888"/>
      <c r="Q7" s="30"/>
      <c r="R7" s="69"/>
      <c r="S7" s="43"/>
      <c r="U7" s="46" t="s">
        <v>344</v>
      </c>
    </row>
    <row r="8" spans="1:21" ht="17.100000000000001" customHeight="1" thickBot="1">
      <c r="A8" s="294">
        <f t="shared" si="0"/>
        <v>8</v>
      </c>
      <c r="B8" s="407"/>
      <c r="C8" s="648" t="s">
        <v>345</v>
      </c>
      <c r="D8" s="648"/>
      <c r="E8" s="648"/>
      <c r="F8" s="648"/>
      <c r="G8" s="35" t="str">
        <f>IF('[6]Sheet 1'!$F$3='[6]Sheet 1'!$O$73,Wsi,IF('[6]Sheet 1'!$F$3='[6]Sheet 1'!$O$74,Wus,""))</f>
        <v>Kg</v>
      </c>
      <c r="H8" s="884" t="s">
        <v>267</v>
      </c>
      <c r="I8" s="884"/>
      <c r="J8" s="884"/>
      <c r="K8" s="885"/>
      <c r="L8" s="885"/>
      <c r="M8" s="885"/>
      <c r="N8" s="885"/>
      <c r="O8" s="885"/>
      <c r="P8" s="885"/>
      <c r="Q8" s="30"/>
      <c r="R8" s="69"/>
      <c r="S8" s="44"/>
      <c r="U8" s="31" t="s">
        <v>341</v>
      </c>
    </row>
    <row r="9" spans="1:21" ht="17.100000000000001" customHeight="1" thickBot="1">
      <c r="A9" s="294">
        <f t="shared" si="0"/>
        <v>9</v>
      </c>
      <c r="B9" s="180"/>
      <c r="C9" s="878" t="s">
        <v>346</v>
      </c>
      <c r="D9" s="878"/>
      <c r="E9" s="878"/>
      <c r="F9" s="878"/>
      <c r="G9" s="35" t="str">
        <f>IF('[6]Sheet 1'!$F$3='[6]Sheet 1'!$O$73,Wsi,IF('[6]Sheet 1'!$F$3='[6]Sheet 1'!$O$74,Wus,""))</f>
        <v>Kg</v>
      </c>
      <c r="H9" s="884" t="s">
        <v>267</v>
      </c>
      <c r="I9" s="884"/>
      <c r="J9" s="884"/>
      <c r="K9" s="886"/>
      <c r="L9" s="886"/>
      <c r="M9" s="886"/>
      <c r="N9" s="886"/>
      <c r="O9" s="886"/>
      <c r="P9" s="886"/>
      <c r="Q9" s="30"/>
      <c r="R9" s="69"/>
      <c r="S9" s="44"/>
      <c r="U9" s="296"/>
    </row>
    <row r="10" spans="1:21" ht="17.100000000000001" customHeight="1" thickBot="1">
      <c r="A10" s="294">
        <f t="shared" si="0"/>
        <v>10</v>
      </c>
      <c r="B10" s="408"/>
      <c r="C10" s="610" t="s">
        <v>347</v>
      </c>
      <c r="D10" s="610"/>
      <c r="E10" s="610"/>
      <c r="F10" s="610"/>
      <c r="G10" s="611"/>
      <c r="H10" s="673" t="s">
        <v>230</v>
      </c>
      <c r="I10" s="610"/>
      <c r="J10" s="611"/>
      <c r="K10" s="673"/>
      <c r="L10" s="674"/>
      <c r="M10" s="675"/>
      <c r="N10" s="673"/>
      <c r="O10" s="674"/>
      <c r="P10" s="675"/>
      <c r="Q10" s="30"/>
      <c r="U10" s="400"/>
    </row>
    <row r="11" spans="1:21" ht="17.100000000000001" customHeight="1" thickBot="1">
      <c r="A11" s="294">
        <f t="shared" si="0"/>
        <v>11</v>
      </c>
      <c r="B11" s="389"/>
      <c r="C11" s="757" t="s">
        <v>348</v>
      </c>
      <c r="D11" s="757"/>
      <c r="E11" s="757"/>
      <c r="F11" s="757"/>
      <c r="G11" s="409"/>
      <c r="H11" s="890" t="s">
        <v>336</v>
      </c>
      <c r="I11" s="891"/>
      <c r="J11" s="892"/>
      <c r="K11" s="891"/>
      <c r="L11" s="891"/>
      <c r="M11" s="892"/>
      <c r="N11" s="891"/>
      <c r="O11" s="891"/>
      <c r="P11" s="892"/>
      <c r="Q11" s="30"/>
      <c r="U11" s="400"/>
    </row>
    <row r="12" spans="1:21" ht="17.100000000000001" customHeight="1" thickBot="1">
      <c r="A12" s="294">
        <f t="shared" si="0"/>
        <v>12</v>
      </c>
      <c r="B12" s="389"/>
      <c r="C12" s="648" t="s">
        <v>349</v>
      </c>
      <c r="D12" s="648"/>
      <c r="E12" s="648"/>
      <c r="F12" s="648"/>
      <c r="G12" s="409"/>
      <c r="H12" s="802" t="s">
        <v>18</v>
      </c>
      <c r="I12" s="803"/>
      <c r="J12" s="804"/>
      <c r="K12" s="803"/>
      <c r="L12" s="803"/>
      <c r="M12" s="804"/>
      <c r="N12" s="803"/>
      <c r="O12" s="803"/>
      <c r="P12" s="804"/>
      <c r="Q12" s="30"/>
      <c r="S12" s="12" t="s">
        <v>350</v>
      </c>
    </row>
    <row r="13" spans="1:21" ht="17.100000000000001" customHeight="1" thickBot="1">
      <c r="A13" s="294">
        <f t="shared" si="0"/>
        <v>13</v>
      </c>
      <c r="B13" s="389"/>
      <c r="C13" s="889" t="s">
        <v>351</v>
      </c>
      <c r="D13" s="889"/>
      <c r="E13" s="889"/>
      <c r="F13" s="889"/>
      <c r="G13" s="410"/>
      <c r="H13" s="802" t="s">
        <v>18</v>
      </c>
      <c r="I13" s="803"/>
      <c r="J13" s="804"/>
      <c r="K13" s="803"/>
      <c r="L13" s="803"/>
      <c r="M13" s="804"/>
      <c r="N13" s="803"/>
      <c r="O13" s="803"/>
      <c r="P13" s="804"/>
      <c r="Q13" s="30"/>
      <c r="S13" s="12" t="s">
        <v>14</v>
      </c>
    </row>
    <row r="14" spans="1:21" ht="17.100000000000001" customHeight="1" thickBot="1">
      <c r="A14" s="294">
        <f t="shared" si="0"/>
        <v>14</v>
      </c>
      <c r="B14" s="389"/>
      <c r="C14" s="899" t="s">
        <v>352</v>
      </c>
      <c r="D14" s="899"/>
      <c r="E14" s="899"/>
      <c r="F14" s="899"/>
      <c r="G14" s="411"/>
      <c r="H14" s="802" t="s">
        <v>18</v>
      </c>
      <c r="I14" s="803"/>
      <c r="J14" s="804"/>
      <c r="K14" s="900"/>
      <c r="L14" s="900"/>
      <c r="M14" s="901"/>
      <c r="N14" s="800"/>
      <c r="O14" s="800"/>
      <c r="P14" s="801"/>
      <c r="Q14" s="30"/>
      <c r="S14" s="25" t="s">
        <v>353</v>
      </c>
      <c r="U14" s="12" t="s">
        <v>354</v>
      </c>
    </row>
    <row r="15" spans="1:21" ht="17.100000000000001" customHeight="1" thickBot="1">
      <c r="A15" s="294">
        <f t="shared" si="0"/>
        <v>15</v>
      </c>
      <c r="B15" s="389"/>
      <c r="C15" s="648" t="s">
        <v>355</v>
      </c>
      <c r="D15" s="648"/>
      <c r="E15" s="648"/>
      <c r="F15" s="648"/>
      <c r="G15" s="351"/>
      <c r="H15" s="802" t="s">
        <v>18</v>
      </c>
      <c r="I15" s="803"/>
      <c r="J15" s="804"/>
      <c r="K15" s="786"/>
      <c r="L15" s="786"/>
      <c r="M15" s="791"/>
      <c r="N15" s="786"/>
      <c r="O15" s="786"/>
      <c r="P15" s="791"/>
      <c r="Q15" s="30"/>
      <c r="S15" s="31" t="s">
        <v>356</v>
      </c>
      <c r="U15" s="12" t="s">
        <v>14</v>
      </c>
    </row>
    <row r="16" spans="1:21" ht="17.100000000000001" customHeight="1" thickBot="1">
      <c r="A16" s="294">
        <f t="shared" si="0"/>
        <v>16</v>
      </c>
      <c r="B16" s="389"/>
      <c r="C16" s="817" t="s">
        <v>357</v>
      </c>
      <c r="D16" s="817"/>
      <c r="E16" s="817"/>
      <c r="F16" s="817"/>
      <c r="G16" s="409"/>
      <c r="H16" s="802" t="s">
        <v>18</v>
      </c>
      <c r="I16" s="803"/>
      <c r="J16" s="804"/>
      <c r="K16" s="618"/>
      <c r="L16" s="618"/>
      <c r="M16" s="619"/>
      <c r="N16" s="893"/>
      <c r="O16" s="894"/>
      <c r="P16" s="895"/>
      <c r="Q16" s="30"/>
      <c r="U16" s="25" t="s">
        <v>103</v>
      </c>
    </row>
    <row r="17" spans="1:21" ht="17.100000000000001" customHeight="1" thickBot="1">
      <c r="A17" s="294">
        <f t="shared" si="0"/>
        <v>17</v>
      </c>
      <c r="B17" s="408"/>
      <c r="C17" s="610" t="s">
        <v>358</v>
      </c>
      <c r="D17" s="610"/>
      <c r="E17" s="610"/>
      <c r="F17" s="610"/>
      <c r="G17" s="611"/>
      <c r="H17" s="896" t="s">
        <v>230</v>
      </c>
      <c r="I17" s="897"/>
      <c r="J17" s="898"/>
      <c r="K17" s="673"/>
      <c r="L17" s="674"/>
      <c r="M17" s="675"/>
      <c r="N17" s="673"/>
      <c r="O17" s="674"/>
      <c r="P17" s="675"/>
      <c r="Q17" s="30"/>
      <c r="S17" s="12" t="s">
        <v>359</v>
      </c>
      <c r="U17" s="46" t="s">
        <v>360</v>
      </c>
    </row>
    <row r="18" spans="1:21" ht="17.100000000000001" customHeight="1" thickBot="1">
      <c r="A18" s="294">
        <f t="shared" si="0"/>
        <v>18</v>
      </c>
      <c r="B18" s="389"/>
      <c r="C18" s="905" t="s">
        <v>361</v>
      </c>
      <c r="D18" s="905"/>
      <c r="E18" s="905"/>
      <c r="F18" s="905"/>
      <c r="G18" s="356"/>
      <c r="H18" s="802" t="s">
        <v>362</v>
      </c>
      <c r="I18" s="803"/>
      <c r="J18" s="804"/>
      <c r="K18" s="616"/>
      <c r="L18" s="616"/>
      <c r="M18" s="617"/>
      <c r="N18" s="616"/>
      <c r="O18" s="616"/>
      <c r="P18" s="617"/>
      <c r="Q18" s="30"/>
      <c r="S18" s="12" t="s">
        <v>14</v>
      </c>
      <c r="U18" s="31" t="s">
        <v>363</v>
      </c>
    </row>
    <row r="19" spans="1:21" ht="17.100000000000001" customHeight="1" thickBot="1">
      <c r="A19" s="294">
        <f t="shared" si="0"/>
        <v>19</v>
      </c>
      <c r="B19" s="389"/>
      <c r="C19" s="820" t="s">
        <v>364</v>
      </c>
      <c r="D19" s="820"/>
      <c r="E19" s="820"/>
      <c r="F19" s="820"/>
      <c r="G19" s="906"/>
      <c r="H19" s="346"/>
      <c r="I19" s="333" t="s">
        <v>240</v>
      </c>
      <c r="J19" s="412"/>
      <c r="K19" s="346"/>
      <c r="L19" s="333" t="s">
        <v>240</v>
      </c>
      <c r="M19" s="412"/>
      <c r="N19" s="346"/>
      <c r="O19" s="333" t="s">
        <v>240</v>
      </c>
      <c r="P19" s="348"/>
      <c r="Q19" s="30"/>
      <c r="S19" s="25" t="s">
        <v>365</v>
      </c>
    </row>
    <row r="20" spans="1:21" ht="17.100000000000001" customHeight="1" thickBot="1">
      <c r="A20" s="294">
        <f t="shared" si="0"/>
        <v>20</v>
      </c>
      <c r="B20" s="389"/>
      <c r="C20" s="648" t="s">
        <v>366</v>
      </c>
      <c r="D20" s="648"/>
      <c r="E20" s="648"/>
      <c r="F20" s="648"/>
      <c r="G20" s="413"/>
      <c r="H20" s="802" t="str">
        <f>IF(OR(K18=S20,N18=S20),"by vendor",IF(OR(K18="?",N18="?"),"","Not applicable"))</f>
        <v>Not applicable</v>
      </c>
      <c r="I20" s="803"/>
      <c r="J20" s="804"/>
      <c r="K20" s="359"/>
      <c r="L20" s="333" t="s">
        <v>240</v>
      </c>
      <c r="M20" s="412"/>
      <c r="N20" s="359"/>
      <c r="O20" s="333" t="s">
        <v>240</v>
      </c>
      <c r="P20" s="348"/>
      <c r="Q20" s="30"/>
      <c r="S20" s="31" t="s">
        <v>367</v>
      </c>
      <c r="U20" s="12" t="s">
        <v>368</v>
      </c>
    </row>
    <row r="21" spans="1:21" ht="17.100000000000001" customHeight="1" thickBot="1">
      <c r="A21" s="294">
        <f t="shared" si="0"/>
        <v>21</v>
      </c>
      <c r="B21" s="389"/>
      <c r="C21" s="902" t="s">
        <v>369</v>
      </c>
      <c r="D21" s="902"/>
      <c r="E21" s="902"/>
      <c r="F21" s="902"/>
      <c r="G21" s="35" t="str">
        <f>IF('[6]Sheet 1'!$F$3='[6]Sheet 1'!$O$73,Qsi,IF('[6]Sheet 1'!$F$3='[6]Sheet 1'!$O$74,Qus,""))</f>
        <v>m3/h</v>
      </c>
      <c r="H21" s="802" t="str">
        <f>H20</f>
        <v>Not applicable</v>
      </c>
      <c r="I21" s="803"/>
      <c r="J21" s="804"/>
      <c r="K21" s="903"/>
      <c r="L21" s="903"/>
      <c r="M21" s="904"/>
      <c r="N21" s="903"/>
      <c r="O21" s="903"/>
      <c r="P21" s="904"/>
      <c r="Q21" s="30"/>
      <c r="U21" s="12" t="s">
        <v>14</v>
      </c>
    </row>
    <row r="22" spans="1:21" ht="17.100000000000001" customHeight="1" thickBot="1">
      <c r="A22" s="414">
        <f t="shared" si="0"/>
        <v>22</v>
      </c>
      <c r="B22" s="408"/>
      <c r="C22" s="610" t="s">
        <v>370</v>
      </c>
      <c r="D22" s="610"/>
      <c r="E22" s="610"/>
      <c r="F22" s="610"/>
      <c r="G22" s="611"/>
      <c r="H22" s="673" t="s">
        <v>230</v>
      </c>
      <c r="I22" s="610"/>
      <c r="J22" s="611"/>
      <c r="K22" s="673"/>
      <c r="L22" s="674"/>
      <c r="M22" s="675"/>
      <c r="N22" s="673"/>
      <c r="O22" s="674"/>
      <c r="P22" s="675"/>
      <c r="Q22" s="30"/>
      <c r="S22" s="12" t="s">
        <v>371</v>
      </c>
      <c r="U22" s="25" t="s">
        <v>372</v>
      </c>
    </row>
    <row r="23" spans="1:21" ht="17.100000000000001" customHeight="1" thickBot="1">
      <c r="A23" s="294">
        <f t="shared" si="0"/>
        <v>23</v>
      </c>
      <c r="B23" s="389"/>
      <c r="C23" s="20" t="s">
        <v>373</v>
      </c>
      <c r="D23" s="324" t="s">
        <v>374</v>
      </c>
      <c r="E23" s="20"/>
      <c r="F23" s="325"/>
      <c r="G23" s="415"/>
      <c r="H23" s="346">
        <v>50</v>
      </c>
      <c r="I23" s="333" t="s">
        <v>240</v>
      </c>
      <c r="J23" s="416" t="s">
        <v>375</v>
      </c>
      <c r="K23" s="417"/>
      <c r="L23" s="333" t="s">
        <v>240</v>
      </c>
      <c r="M23" s="412"/>
      <c r="N23" s="418"/>
      <c r="O23" s="333" t="s">
        <v>240</v>
      </c>
      <c r="P23" s="412"/>
      <c r="Q23" s="30"/>
      <c r="S23" s="18" t="s">
        <v>14</v>
      </c>
      <c r="U23" s="46" t="s">
        <v>376</v>
      </c>
    </row>
    <row r="24" spans="1:21" ht="17.100000000000001" customHeight="1">
      <c r="A24" s="294">
        <f t="shared" si="0"/>
        <v>24</v>
      </c>
      <c r="B24" s="389"/>
      <c r="C24" s="324"/>
      <c r="D24" s="820" t="s">
        <v>377</v>
      </c>
      <c r="E24" s="820"/>
      <c r="F24" s="820"/>
      <c r="G24" s="356"/>
      <c r="H24" s="802" t="s">
        <v>378</v>
      </c>
      <c r="I24" s="803"/>
      <c r="J24" s="804"/>
      <c r="K24" s="803"/>
      <c r="L24" s="803"/>
      <c r="M24" s="804"/>
      <c r="N24" s="803"/>
      <c r="O24" s="803"/>
      <c r="P24" s="804"/>
      <c r="Q24" s="30"/>
      <c r="S24" s="25" t="s">
        <v>379</v>
      </c>
      <c r="U24" s="46" t="s">
        <v>259</v>
      </c>
    </row>
    <row r="25" spans="1:21" ht="17.100000000000001" customHeight="1" thickBot="1">
      <c r="A25" s="294">
        <f t="shared" si="0"/>
        <v>25</v>
      </c>
      <c r="B25" s="389"/>
      <c r="C25" s="20" t="s">
        <v>380</v>
      </c>
      <c r="D25" s="337" t="s">
        <v>381</v>
      </c>
      <c r="E25" s="419"/>
      <c r="F25" s="420"/>
      <c r="G25" s="415"/>
      <c r="H25" s="346">
        <v>50</v>
      </c>
      <c r="I25" s="333" t="s">
        <v>240</v>
      </c>
      <c r="J25" s="416" t="s">
        <v>375</v>
      </c>
      <c r="K25" s="359"/>
      <c r="L25" s="333" t="s">
        <v>240</v>
      </c>
      <c r="M25" s="412"/>
      <c r="N25" s="359"/>
      <c r="O25" s="333" t="s">
        <v>240</v>
      </c>
      <c r="P25" s="421"/>
      <c r="Q25" s="30"/>
      <c r="S25" s="46" t="s">
        <v>382</v>
      </c>
      <c r="U25" s="31" t="s">
        <v>383</v>
      </c>
    </row>
    <row r="26" spans="1:21" ht="17.100000000000001" customHeight="1" thickBot="1">
      <c r="A26" s="294">
        <f t="shared" si="0"/>
        <v>26</v>
      </c>
      <c r="B26" s="422"/>
      <c r="C26" s="324"/>
      <c r="D26" s="817" t="s">
        <v>377</v>
      </c>
      <c r="E26" s="817"/>
      <c r="F26" s="817"/>
      <c r="G26" s="356"/>
      <c r="H26" s="802" t="s">
        <v>378</v>
      </c>
      <c r="I26" s="803"/>
      <c r="J26" s="804"/>
      <c r="K26" s="803"/>
      <c r="L26" s="803"/>
      <c r="M26" s="804"/>
      <c r="N26" s="803"/>
      <c r="O26" s="803"/>
      <c r="P26" s="804"/>
      <c r="Q26" s="30"/>
      <c r="S26" s="46" t="s">
        <v>384</v>
      </c>
    </row>
    <row r="27" spans="1:21" ht="17.100000000000001" customHeight="1" thickBot="1">
      <c r="A27" s="294">
        <f t="shared" si="0"/>
        <v>27</v>
      </c>
      <c r="B27" s="408"/>
      <c r="C27" s="610" t="s">
        <v>385</v>
      </c>
      <c r="D27" s="610"/>
      <c r="E27" s="610"/>
      <c r="F27" s="610"/>
      <c r="G27" s="611"/>
      <c r="H27" s="673" t="s">
        <v>230</v>
      </c>
      <c r="I27" s="610"/>
      <c r="J27" s="611"/>
      <c r="K27" s="673"/>
      <c r="L27" s="674"/>
      <c r="M27" s="675"/>
      <c r="N27" s="673"/>
      <c r="O27" s="674"/>
      <c r="P27" s="675"/>
      <c r="Q27" s="30"/>
      <c r="S27" s="46" t="s">
        <v>386</v>
      </c>
      <c r="U27" s="423" t="s">
        <v>387</v>
      </c>
    </row>
    <row r="28" spans="1:21" ht="17.100000000000001" customHeight="1" thickBot="1">
      <c r="A28" s="294">
        <f t="shared" si="0"/>
        <v>28</v>
      </c>
      <c r="B28" s="369"/>
      <c r="C28" s="670" t="s">
        <v>388</v>
      </c>
      <c r="D28" s="670"/>
      <c r="E28" s="670"/>
      <c r="F28" s="424"/>
      <c r="G28" s="356"/>
      <c r="H28" s="802" t="s">
        <v>372</v>
      </c>
      <c r="I28" s="803"/>
      <c r="J28" s="804"/>
      <c r="K28" s="827"/>
      <c r="L28" s="827"/>
      <c r="M28" s="828"/>
      <c r="N28" s="827"/>
      <c r="O28" s="827"/>
      <c r="P28" s="828"/>
      <c r="Q28" s="30"/>
      <c r="S28" s="425" t="s">
        <v>378</v>
      </c>
      <c r="U28" s="12" t="s">
        <v>14</v>
      </c>
    </row>
    <row r="29" spans="1:21" ht="17.100000000000001" customHeight="1" thickBot="1">
      <c r="A29" s="294">
        <f t="shared" si="0"/>
        <v>29</v>
      </c>
      <c r="B29" s="369"/>
      <c r="C29" s="637" t="s">
        <v>389</v>
      </c>
      <c r="D29" s="637"/>
      <c r="E29" s="637"/>
      <c r="F29" s="424"/>
      <c r="G29" s="356"/>
      <c r="H29" s="802" t="s">
        <v>390</v>
      </c>
      <c r="I29" s="803"/>
      <c r="J29" s="804"/>
      <c r="K29" s="786"/>
      <c r="L29" s="786"/>
      <c r="M29" s="791"/>
      <c r="N29" s="786"/>
      <c r="O29" s="786"/>
      <c r="P29" s="791"/>
      <c r="Q29" s="30"/>
      <c r="U29" s="25" t="s">
        <v>390</v>
      </c>
    </row>
    <row r="30" spans="1:21" ht="17.100000000000001" customHeight="1" thickBot="1">
      <c r="A30" s="294">
        <f t="shared" si="0"/>
        <v>30</v>
      </c>
      <c r="B30" s="369"/>
      <c r="C30" s="637" t="s">
        <v>391</v>
      </c>
      <c r="D30" s="637"/>
      <c r="E30" s="637"/>
      <c r="F30" s="424"/>
      <c r="G30" s="356"/>
      <c r="H30" s="802" t="s">
        <v>18</v>
      </c>
      <c r="I30" s="803"/>
      <c r="J30" s="804"/>
      <c r="K30" s="786"/>
      <c r="L30" s="786"/>
      <c r="M30" s="791"/>
      <c r="N30" s="786"/>
      <c r="O30" s="786"/>
      <c r="P30" s="791"/>
      <c r="Q30" s="30"/>
      <c r="S30" s="12" t="s">
        <v>322</v>
      </c>
      <c r="U30" s="31" t="s">
        <v>383</v>
      </c>
    </row>
    <row r="31" spans="1:21" ht="17.100000000000001" customHeight="1" thickBot="1">
      <c r="A31" s="294">
        <f t="shared" si="0"/>
        <v>31</v>
      </c>
      <c r="B31" s="369"/>
      <c r="C31" s="637" t="s">
        <v>392</v>
      </c>
      <c r="D31" s="637"/>
      <c r="E31" s="637"/>
      <c r="F31" s="424"/>
      <c r="G31" s="356"/>
      <c r="H31" s="802" t="s">
        <v>18</v>
      </c>
      <c r="I31" s="803"/>
      <c r="J31" s="804"/>
      <c r="K31" s="786"/>
      <c r="L31" s="786"/>
      <c r="M31" s="791"/>
      <c r="N31" s="786"/>
      <c r="O31" s="786"/>
      <c r="P31" s="791"/>
      <c r="Q31" s="30"/>
      <c r="S31" s="12" t="s">
        <v>14</v>
      </c>
    </row>
    <row r="32" spans="1:21" ht="17.100000000000001" customHeight="1" thickBot="1">
      <c r="A32" s="294">
        <f t="shared" si="0"/>
        <v>32</v>
      </c>
      <c r="B32" s="426"/>
      <c r="C32" s="692" t="s">
        <v>393</v>
      </c>
      <c r="D32" s="692"/>
      <c r="E32" s="692"/>
      <c r="F32" s="692"/>
      <c r="G32" s="356"/>
      <c r="H32" s="893" t="s">
        <v>103</v>
      </c>
      <c r="I32" s="894"/>
      <c r="J32" s="895"/>
      <c r="K32" s="907"/>
      <c r="L32" s="907"/>
      <c r="M32" s="908"/>
      <c r="N32" s="907"/>
      <c r="O32" s="907"/>
      <c r="P32" s="908"/>
      <c r="Q32" s="30"/>
      <c r="S32" s="25" t="s">
        <v>279</v>
      </c>
      <c r="U32" s="12" t="s">
        <v>394</v>
      </c>
    </row>
    <row r="33" spans="1:21" ht="17.100000000000001" customHeight="1" thickBot="1">
      <c r="A33" s="294">
        <f t="shared" si="0"/>
        <v>33</v>
      </c>
      <c r="B33" s="408"/>
      <c r="C33" s="610" t="s">
        <v>395</v>
      </c>
      <c r="D33" s="610"/>
      <c r="E33" s="610"/>
      <c r="F33" s="610"/>
      <c r="G33" s="611"/>
      <c r="H33" s="673" t="s">
        <v>230</v>
      </c>
      <c r="I33" s="610"/>
      <c r="J33" s="611"/>
      <c r="K33" s="673"/>
      <c r="L33" s="674"/>
      <c r="M33" s="675"/>
      <c r="N33" s="673"/>
      <c r="O33" s="674"/>
      <c r="P33" s="675"/>
      <c r="Q33" s="30"/>
      <c r="S33" s="31" t="s">
        <v>383</v>
      </c>
      <c r="U33" s="12" t="s">
        <v>14</v>
      </c>
    </row>
    <row r="34" spans="1:21" ht="17.100000000000001" customHeight="1" thickBot="1">
      <c r="A34" s="294">
        <f t="shared" si="0"/>
        <v>34</v>
      </c>
      <c r="B34" s="369"/>
      <c r="C34" s="28" t="s">
        <v>396</v>
      </c>
      <c r="D34" s="28"/>
      <c r="E34" s="424"/>
      <c r="F34" s="424"/>
      <c r="G34" s="356"/>
      <c r="H34" s="802"/>
      <c r="I34" s="803"/>
      <c r="J34" s="804"/>
      <c r="K34" s="803"/>
      <c r="L34" s="803"/>
      <c r="M34" s="804"/>
      <c r="N34" s="803"/>
      <c r="O34" s="803"/>
      <c r="P34" s="804"/>
      <c r="Q34" s="30"/>
      <c r="U34" s="25" t="s">
        <v>397</v>
      </c>
    </row>
    <row r="35" spans="1:21" ht="17.100000000000001" customHeight="1" thickBot="1">
      <c r="A35" s="294">
        <f t="shared" si="0"/>
        <v>35</v>
      </c>
      <c r="B35" s="369"/>
      <c r="C35" s="37" t="s">
        <v>398</v>
      </c>
      <c r="D35" s="28"/>
      <c r="E35" s="424"/>
      <c r="F35" s="424"/>
      <c r="G35" s="356"/>
      <c r="H35" s="802" t="s">
        <v>402</v>
      </c>
      <c r="I35" s="803"/>
      <c r="J35" s="804"/>
      <c r="K35" s="909"/>
      <c r="L35" s="909"/>
      <c r="M35" s="910"/>
      <c r="N35" s="909"/>
      <c r="O35" s="909"/>
      <c r="P35" s="910"/>
      <c r="Q35" s="30"/>
      <c r="S35" s="12" t="s">
        <v>399</v>
      </c>
      <c r="U35" s="46" t="s">
        <v>400</v>
      </c>
    </row>
    <row r="36" spans="1:21" ht="17.100000000000001" customHeight="1" thickBot="1">
      <c r="A36" s="294">
        <f t="shared" si="0"/>
        <v>36</v>
      </c>
      <c r="B36" s="369"/>
      <c r="C36" s="37" t="s">
        <v>401</v>
      </c>
      <c r="D36" s="28"/>
      <c r="E36" s="424"/>
      <c r="F36" s="424"/>
      <c r="G36" s="356"/>
      <c r="H36" s="802" t="s">
        <v>402</v>
      </c>
      <c r="I36" s="803"/>
      <c r="J36" s="804"/>
      <c r="K36" s="911"/>
      <c r="L36" s="911"/>
      <c r="M36" s="912"/>
      <c r="N36" s="913"/>
      <c r="O36" s="913"/>
      <c r="P36" s="914"/>
      <c r="Q36" s="30"/>
      <c r="S36" s="12" t="s">
        <v>14</v>
      </c>
      <c r="U36" s="31" t="s">
        <v>103</v>
      </c>
    </row>
    <row r="37" spans="1:21" ht="17.100000000000001" customHeight="1" thickBot="1">
      <c r="A37" s="294">
        <f t="shared" si="0"/>
        <v>37</v>
      </c>
      <c r="B37" s="389"/>
      <c r="C37" s="648" t="s">
        <v>403</v>
      </c>
      <c r="D37" s="648"/>
      <c r="E37" s="648"/>
      <c r="F37" s="648"/>
      <c r="G37" s="356"/>
      <c r="H37" s="802" t="s">
        <v>402</v>
      </c>
      <c r="I37" s="803"/>
      <c r="J37" s="804"/>
      <c r="K37" s="803"/>
      <c r="L37" s="803"/>
      <c r="M37" s="804"/>
      <c r="N37" s="803"/>
      <c r="O37" s="803"/>
      <c r="P37" s="804"/>
      <c r="Q37" s="30"/>
      <c r="S37" s="25" t="s">
        <v>279</v>
      </c>
    </row>
    <row r="38" spans="1:21" ht="17.100000000000001" customHeight="1" thickBot="1">
      <c r="A38" s="294">
        <f t="shared" si="0"/>
        <v>38</v>
      </c>
      <c r="B38" s="389"/>
      <c r="C38" s="648" t="s">
        <v>404</v>
      </c>
      <c r="D38" s="648"/>
      <c r="E38" s="648"/>
      <c r="F38" s="648"/>
      <c r="G38" s="356"/>
      <c r="H38" s="802" t="s">
        <v>402</v>
      </c>
      <c r="I38" s="803"/>
      <c r="J38" s="804"/>
      <c r="K38" s="803"/>
      <c r="L38" s="803"/>
      <c r="M38" s="804"/>
      <c r="N38" s="803"/>
      <c r="O38" s="803"/>
      <c r="P38" s="804"/>
      <c r="Q38" s="30"/>
      <c r="S38" s="31" t="s">
        <v>383</v>
      </c>
      <c r="U38" s="12" t="s">
        <v>396</v>
      </c>
    </row>
    <row r="39" spans="1:21" ht="17.100000000000001" customHeight="1" thickBot="1">
      <c r="A39" s="294">
        <f t="shared" si="0"/>
        <v>39</v>
      </c>
      <c r="B39" s="369"/>
      <c r="C39" s="637" t="s">
        <v>405</v>
      </c>
      <c r="D39" s="637"/>
      <c r="E39" s="637"/>
      <c r="F39" s="637"/>
      <c r="G39" s="356"/>
      <c r="H39" s="802" t="s">
        <v>402</v>
      </c>
      <c r="I39" s="803"/>
      <c r="J39" s="804"/>
      <c r="K39" s="911"/>
      <c r="L39" s="911"/>
      <c r="M39" s="912"/>
      <c r="N39" s="913"/>
      <c r="O39" s="913"/>
      <c r="P39" s="914"/>
      <c r="Q39" s="89"/>
      <c r="U39" s="12" t="s">
        <v>14</v>
      </c>
    </row>
    <row r="40" spans="1:21" ht="17.100000000000001" customHeight="1" thickBot="1">
      <c r="A40" s="294">
        <f t="shared" si="0"/>
        <v>40</v>
      </c>
      <c r="B40" s="369"/>
      <c r="C40" s="615" t="s">
        <v>406</v>
      </c>
      <c r="D40" s="637"/>
      <c r="E40" s="637"/>
      <c r="F40" s="637"/>
      <c r="G40" s="356"/>
      <c r="H40" s="802" t="s">
        <v>103</v>
      </c>
      <c r="I40" s="803"/>
      <c r="J40" s="804"/>
      <c r="K40" s="911"/>
      <c r="L40" s="911"/>
      <c r="M40" s="912"/>
      <c r="N40" s="913"/>
      <c r="O40" s="913"/>
      <c r="P40" s="914"/>
      <c r="Q40" s="30"/>
      <c r="S40" s="12" t="s">
        <v>407</v>
      </c>
      <c r="U40" s="25" t="s">
        <v>408</v>
      </c>
    </row>
    <row r="41" spans="1:21" ht="17.100000000000001" customHeight="1" thickBot="1">
      <c r="A41" s="294">
        <f t="shared" si="0"/>
        <v>41</v>
      </c>
      <c r="B41" s="369"/>
      <c r="C41" s="28" t="s">
        <v>409</v>
      </c>
      <c r="D41" s="28"/>
      <c r="E41" s="28"/>
      <c r="F41" s="28"/>
      <c r="G41" s="427" t="s">
        <v>239</v>
      </c>
      <c r="H41" s="920" t="s">
        <v>410</v>
      </c>
      <c r="I41" s="921"/>
      <c r="J41" s="922"/>
      <c r="K41" s="832"/>
      <c r="L41" s="832"/>
      <c r="M41" s="833"/>
      <c r="N41" s="832"/>
      <c r="O41" s="832"/>
      <c r="P41" s="833"/>
      <c r="Q41" s="30"/>
      <c r="S41" s="18" t="s">
        <v>14</v>
      </c>
      <c r="U41" s="31" t="s">
        <v>411</v>
      </c>
    </row>
    <row r="42" spans="1:21" ht="17.100000000000001" customHeight="1" thickBot="1">
      <c r="A42" s="294">
        <f t="shared" si="0"/>
        <v>42</v>
      </c>
      <c r="B42" s="369"/>
      <c r="C42" s="615" t="s">
        <v>412</v>
      </c>
      <c r="D42" s="615"/>
      <c r="E42" s="615"/>
      <c r="F42" s="615"/>
      <c r="G42" s="35" t="str">
        <f>IF('[6]Sheet 1'!$F$3='[6]Sheet 1'!$O$73,Qsi,IF('[6]Sheet 1'!$F$3='[6]Sheet 1'!$O$74,Qus,""))</f>
        <v>m3/h</v>
      </c>
      <c r="H42" s="915" t="s">
        <v>267</v>
      </c>
      <c r="I42" s="916"/>
      <c r="J42" s="917"/>
      <c r="K42" s="918"/>
      <c r="L42" s="918"/>
      <c r="M42" s="919"/>
      <c r="N42" s="832"/>
      <c r="O42" s="832"/>
      <c r="P42" s="833"/>
      <c r="Q42" s="30"/>
      <c r="S42" s="25" t="e">
        <f>IF('[6]Sheet 2'!H7='[6]Sheet 2'!Z4,"","Certified")</f>
        <v>#REF!</v>
      </c>
    </row>
    <row r="43" spans="1:21" ht="17.100000000000001" customHeight="1" thickBot="1">
      <c r="A43" s="294">
        <f t="shared" si="0"/>
        <v>43</v>
      </c>
      <c r="B43" s="369"/>
      <c r="C43" s="615" t="s">
        <v>413</v>
      </c>
      <c r="D43" s="615"/>
      <c r="E43" s="615"/>
      <c r="F43" s="615"/>
      <c r="G43" s="35" t="str">
        <f>IF('[6]Sheet 1'!$F$3='[6]Sheet 1'!$O$73,DHsi,IF('[6]Sheet 1'!$F$3='[6]Sheet 1'!$O$74,DHus,""))</f>
        <v>m liq.</v>
      </c>
      <c r="H43" s="915" t="s">
        <v>267</v>
      </c>
      <c r="I43" s="916"/>
      <c r="J43" s="917"/>
      <c r="K43" s="918"/>
      <c r="L43" s="918"/>
      <c r="M43" s="919"/>
      <c r="N43" s="832"/>
      <c r="O43" s="832"/>
      <c r="P43" s="833"/>
      <c r="Q43" s="30"/>
      <c r="S43" s="46" t="s">
        <v>414</v>
      </c>
      <c r="U43" s="12" t="s">
        <v>415</v>
      </c>
    </row>
    <row r="44" spans="1:21" ht="17.100000000000001" customHeight="1" thickBot="1">
      <c r="A44" s="294">
        <f t="shared" si="0"/>
        <v>44</v>
      </c>
      <c r="B44" s="369"/>
      <c r="C44" s="615" t="s">
        <v>416</v>
      </c>
      <c r="D44" s="615"/>
      <c r="E44" s="615"/>
      <c r="F44" s="615"/>
      <c r="G44" s="428" t="s">
        <v>251</v>
      </c>
      <c r="H44" s="915" t="s">
        <v>267</v>
      </c>
      <c r="I44" s="916"/>
      <c r="J44" s="917"/>
      <c r="K44" s="918"/>
      <c r="L44" s="918"/>
      <c r="M44" s="919"/>
      <c r="N44" s="832"/>
      <c r="O44" s="832"/>
      <c r="P44" s="833"/>
      <c r="Q44" s="30"/>
      <c r="S44" s="31" t="e">
        <f>IF('[6]Sheet 2'!H7='[6]Sheet 2'!Z4,"","Witnessed")</f>
        <v>#REF!</v>
      </c>
      <c r="U44" s="18" t="s">
        <v>14</v>
      </c>
    </row>
    <row r="45" spans="1:21" ht="17.100000000000001" customHeight="1" thickBot="1">
      <c r="A45" s="294">
        <f t="shared" si="0"/>
        <v>45</v>
      </c>
      <c r="B45" s="369"/>
      <c r="C45" s="615" t="s">
        <v>417</v>
      </c>
      <c r="D45" s="615"/>
      <c r="E45" s="615"/>
      <c r="F45" s="615"/>
      <c r="G45" s="35" t="str">
        <f>IF('[6]Sheet 1'!$F$3='[6]Sheet 1'!$O$73,Psi,IF('[6]Sheet 1'!$F$3='[6]Sheet 1'!$O$74,Pus,""))</f>
        <v>kW</v>
      </c>
      <c r="H45" s="915" t="s">
        <v>267</v>
      </c>
      <c r="I45" s="916"/>
      <c r="J45" s="917"/>
      <c r="K45" s="926"/>
      <c r="L45" s="926"/>
      <c r="M45" s="927"/>
      <c r="N45" s="832"/>
      <c r="O45" s="832"/>
      <c r="P45" s="833"/>
      <c r="Q45" s="30"/>
      <c r="U45" s="25" t="e">
        <f>IF('[6]Sheet 2'!H7='[6]Sheet 2'!Z4,"","Certified")</f>
        <v>#REF!</v>
      </c>
    </row>
    <row r="46" spans="1:21" ht="17.100000000000001" customHeight="1" thickBot="1">
      <c r="A46" s="294">
        <f t="shared" si="0"/>
        <v>46</v>
      </c>
      <c r="B46" s="369"/>
      <c r="C46" s="28" t="s">
        <v>418</v>
      </c>
      <c r="D46" s="28"/>
      <c r="E46" s="28"/>
      <c r="F46" s="424"/>
      <c r="G46" s="356"/>
      <c r="H46" s="802" t="s">
        <v>419</v>
      </c>
      <c r="I46" s="803"/>
      <c r="J46" s="804"/>
      <c r="K46" s="786"/>
      <c r="L46" s="786"/>
      <c r="M46" s="791"/>
      <c r="N46" s="832"/>
      <c r="O46" s="832"/>
      <c r="P46" s="833"/>
      <c r="Q46" s="89"/>
      <c r="S46" s="12" t="s">
        <v>420</v>
      </c>
      <c r="U46" s="46" t="s">
        <v>414</v>
      </c>
    </row>
    <row r="47" spans="1:21" ht="17.100000000000001" customHeight="1" thickBot="1">
      <c r="A47" s="294">
        <f t="shared" si="0"/>
        <v>47</v>
      </c>
      <c r="B47" s="369"/>
      <c r="C47" s="28" t="s">
        <v>421</v>
      </c>
      <c r="D47" s="28"/>
      <c r="E47" s="28"/>
      <c r="F47" s="28"/>
      <c r="G47" s="35" t="str">
        <f>IF('[6]Sheet 1'!$F$3='[6]Sheet 1'!$O$73,Prsi,IF('[6]Sheet 1'!$F$3='[6]Sheet 1'!$O$74,GPus,""))</f>
        <v>bara</v>
      </c>
      <c r="H47" s="802" t="s">
        <v>18</v>
      </c>
      <c r="I47" s="803"/>
      <c r="J47" s="804"/>
      <c r="K47" s="786"/>
      <c r="L47" s="786"/>
      <c r="M47" s="791"/>
      <c r="N47" s="786"/>
      <c r="O47" s="786"/>
      <c r="P47" s="791"/>
      <c r="Q47" s="89"/>
      <c r="S47" s="12" t="s">
        <v>14</v>
      </c>
      <c r="U47" s="46" t="e">
        <f>IF('[6]Sheet 2'!H7='[6]Sheet 2'!Z4,"","Witnessed")</f>
        <v>#REF!</v>
      </c>
    </row>
    <row r="48" spans="1:21" ht="17.100000000000001" customHeight="1" thickBot="1">
      <c r="A48" s="294">
        <f t="shared" si="0"/>
        <v>48</v>
      </c>
      <c r="B48" s="429"/>
      <c r="C48" s="692" t="s">
        <v>422</v>
      </c>
      <c r="D48" s="692"/>
      <c r="E48" s="692"/>
      <c r="F48" s="375"/>
      <c r="G48" s="376"/>
      <c r="H48" s="923"/>
      <c r="I48" s="924"/>
      <c r="J48" s="925"/>
      <c r="K48" s="924"/>
      <c r="L48" s="924"/>
      <c r="M48" s="925"/>
      <c r="N48" s="924"/>
      <c r="O48" s="924"/>
      <c r="P48" s="925"/>
      <c r="Q48" s="30"/>
      <c r="S48" s="25" t="s">
        <v>390</v>
      </c>
      <c r="U48" s="31" t="e">
        <f>IF('[6]Sheet 2'!H7='[6]Sheet 2'!Z4,"","Not required")</f>
        <v>#REF!</v>
      </c>
    </row>
    <row r="49" spans="1:21" ht="17.100000000000001" customHeight="1" thickBot="1">
      <c r="A49" s="294">
        <f t="shared" si="0"/>
        <v>49</v>
      </c>
      <c r="B49" s="408"/>
      <c r="C49" s="674" t="s">
        <v>423</v>
      </c>
      <c r="D49" s="674"/>
      <c r="E49" s="674"/>
      <c r="F49" s="674"/>
      <c r="G49" s="675"/>
      <c r="H49" s="673" t="s">
        <v>230</v>
      </c>
      <c r="I49" s="610"/>
      <c r="J49" s="611"/>
      <c r="K49" s="673"/>
      <c r="L49" s="674"/>
      <c r="M49" s="675"/>
      <c r="N49" s="673"/>
      <c r="O49" s="674"/>
      <c r="P49" s="675"/>
      <c r="Q49" s="30"/>
      <c r="S49" s="31" t="s">
        <v>103</v>
      </c>
    </row>
    <row r="50" spans="1:21" ht="17.100000000000001" customHeight="1" thickBot="1">
      <c r="A50" s="294">
        <f t="shared" si="0"/>
        <v>50</v>
      </c>
      <c r="B50" s="430" t="s">
        <v>466</v>
      </c>
      <c r="C50" s="757" t="s">
        <v>424</v>
      </c>
      <c r="D50" s="757"/>
      <c r="E50" s="757"/>
      <c r="F50" s="757"/>
      <c r="G50" s="431"/>
      <c r="H50" s="931" t="s">
        <v>462</v>
      </c>
      <c r="I50" s="616"/>
      <c r="J50" s="617"/>
      <c r="K50" s="932"/>
      <c r="L50" s="932"/>
      <c r="M50" s="933"/>
      <c r="N50" s="932"/>
      <c r="O50" s="932"/>
      <c r="P50" s="933"/>
      <c r="Q50" s="30"/>
      <c r="U50" s="12" t="s">
        <v>425</v>
      </c>
    </row>
    <row r="51" spans="1:21" ht="17.100000000000001" customHeight="1" thickBot="1">
      <c r="A51" s="294">
        <f t="shared" si="0"/>
        <v>51</v>
      </c>
      <c r="B51" s="432"/>
      <c r="C51" s="637" t="s">
        <v>426</v>
      </c>
      <c r="D51" s="637"/>
      <c r="E51" s="637"/>
      <c r="F51" s="637"/>
      <c r="G51" s="433"/>
      <c r="H51" s="928" t="s">
        <v>18</v>
      </c>
      <c r="I51" s="928"/>
      <c r="J51" s="928"/>
      <c r="K51" s="786"/>
      <c r="L51" s="786"/>
      <c r="M51" s="791"/>
      <c r="N51" s="832"/>
      <c r="O51" s="832"/>
      <c r="P51" s="833"/>
      <c r="Q51" s="30"/>
      <c r="S51" s="12" t="s">
        <v>427</v>
      </c>
      <c r="U51" s="18" t="s">
        <v>14</v>
      </c>
    </row>
    <row r="52" spans="1:21" ht="17.100000000000001" customHeight="1" thickBot="1">
      <c r="A52" s="294">
        <f t="shared" si="0"/>
        <v>52</v>
      </c>
      <c r="B52" s="432"/>
      <c r="C52" s="637" t="s">
        <v>428</v>
      </c>
      <c r="D52" s="637"/>
      <c r="E52" s="637"/>
      <c r="F52" s="637"/>
      <c r="G52" s="356"/>
      <c r="H52" s="928" t="s">
        <v>18</v>
      </c>
      <c r="I52" s="928"/>
      <c r="J52" s="928"/>
      <c r="K52" s="929"/>
      <c r="L52" s="929"/>
      <c r="M52" s="930"/>
      <c r="N52" s="832"/>
      <c r="O52" s="832"/>
      <c r="P52" s="833"/>
      <c r="Q52" s="30"/>
      <c r="S52" s="12" t="s">
        <v>14</v>
      </c>
      <c r="U52" s="46" t="e">
        <f>IF('[6]Sheet 2'!H7='[6]Sheet 2'!Z4,"","Observed")</f>
        <v>#REF!</v>
      </c>
    </row>
    <row r="53" spans="1:21" ht="17.100000000000001" customHeight="1">
      <c r="A53" s="294">
        <f t="shared" si="0"/>
        <v>53</v>
      </c>
      <c r="B53" s="432"/>
      <c r="C53" s="637" t="s">
        <v>429</v>
      </c>
      <c r="D53" s="637"/>
      <c r="E53" s="637"/>
      <c r="F53" s="637"/>
      <c r="G53" s="356"/>
      <c r="H53" s="928" t="s">
        <v>18</v>
      </c>
      <c r="I53" s="928"/>
      <c r="J53" s="928"/>
      <c r="K53" s="937"/>
      <c r="L53" s="937"/>
      <c r="M53" s="938"/>
      <c r="N53" s="832"/>
      <c r="O53" s="832"/>
      <c r="P53" s="833"/>
      <c r="Q53" s="30"/>
      <c r="S53" s="25" t="s">
        <v>430</v>
      </c>
      <c r="U53" s="46" t="e">
        <f>IF('[6]Sheet 2'!H7='[6]Sheet 2'!Z4,"","Witnessed")</f>
        <v>#REF!</v>
      </c>
    </row>
    <row r="54" spans="1:21" ht="17.100000000000001" customHeight="1" thickBot="1">
      <c r="A54" s="294">
        <f t="shared" si="0"/>
        <v>54</v>
      </c>
      <c r="B54" s="434"/>
      <c r="C54" s="939" t="s">
        <v>431</v>
      </c>
      <c r="D54" s="939"/>
      <c r="E54" s="939"/>
      <c r="F54" s="939"/>
      <c r="G54" s="435"/>
      <c r="H54" s="928" t="s">
        <v>18</v>
      </c>
      <c r="I54" s="928"/>
      <c r="J54" s="928"/>
      <c r="K54" s="929"/>
      <c r="L54" s="929"/>
      <c r="M54" s="930"/>
      <c r="N54" s="940"/>
      <c r="O54" s="940"/>
      <c r="P54" s="941"/>
      <c r="Q54" s="30"/>
      <c r="S54" s="31" t="s">
        <v>419</v>
      </c>
      <c r="U54" s="31" t="s">
        <v>103</v>
      </c>
    </row>
    <row r="55" spans="1:21" ht="32.25" customHeight="1" thickBot="1">
      <c r="A55" s="294">
        <f t="shared" si="0"/>
        <v>55</v>
      </c>
      <c r="B55" s="436"/>
      <c r="C55" s="857" t="s">
        <v>432</v>
      </c>
      <c r="D55" s="857"/>
      <c r="E55" s="857"/>
      <c r="F55" s="857"/>
      <c r="G55" s="437"/>
      <c r="H55" s="893" t="s">
        <v>390</v>
      </c>
      <c r="I55" s="894"/>
      <c r="J55" s="895"/>
      <c r="K55" s="903"/>
      <c r="L55" s="903"/>
      <c r="M55" s="904"/>
      <c r="N55" s="924"/>
      <c r="O55" s="924"/>
      <c r="P55" s="925"/>
      <c r="Q55" s="30"/>
    </row>
    <row r="56" spans="1:21" ht="17.100000000000001" customHeight="1" thickBot="1">
      <c r="A56" s="294">
        <f t="shared" si="0"/>
        <v>56</v>
      </c>
      <c r="B56" s="432"/>
      <c r="C56" s="934"/>
      <c r="D56" s="934"/>
      <c r="E56" s="934"/>
      <c r="F56" s="934"/>
      <c r="G56" s="935"/>
      <c r="H56" s="936"/>
      <c r="I56" s="934"/>
      <c r="J56" s="935"/>
      <c r="K56" s="934"/>
      <c r="L56" s="934"/>
      <c r="M56" s="935"/>
      <c r="N56" s="934"/>
      <c r="O56" s="934"/>
      <c r="P56" s="935"/>
      <c r="Q56" s="30"/>
      <c r="S56" s="12" t="s">
        <v>10</v>
      </c>
    </row>
    <row r="57" spans="1:21" ht="17.100000000000001" customHeight="1">
      <c r="A57" s="294">
        <f t="shared" si="0"/>
        <v>57</v>
      </c>
      <c r="B57" s="432"/>
      <c r="C57" s="832"/>
      <c r="D57" s="832"/>
      <c r="E57" s="832"/>
      <c r="F57" s="832"/>
      <c r="G57" s="833"/>
      <c r="H57" s="942"/>
      <c r="I57" s="832"/>
      <c r="J57" s="833"/>
      <c r="K57" s="832"/>
      <c r="L57" s="832"/>
      <c r="M57" s="833"/>
      <c r="N57" s="832"/>
      <c r="O57" s="832"/>
      <c r="P57" s="833"/>
      <c r="Q57" s="30"/>
      <c r="S57" s="17" t="s">
        <v>9</v>
      </c>
    </row>
    <row r="58" spans="1:21" ht="17.100000000000001" customHeight="1">
      <c r="A58" s="294">
        <f t="shared" si="0"/>
        <v>58</v>
      </c>
      <c r="B58" s="432"/>
      <c r="C58" s="832"/>
      <c r="D58" s="832"/>
      <c r="E58" s="832"/>
      <c r="F58" s="832"/>
      <c r="G58" s="833"/>
      <c r="H58" s="942"/>
      <c r="I58" s="832"/>
      <c r="J58" s="833"/>
      <c r="K58" s="832"/>
      <c r="L58" s="832"/>
      <c r="M58" s="833"/>
      <c r="N58" s="832"/>
      <c r="O58" s="832"/>
      <c r="P58" s="833"/>
      <c r="Q58" s="30"/>
      <c r="S58" s="17" t="s">
        <v>453</v>
      </c>
    </row>
    <row r="59" spans="1:21" ht="17.100000000000001" customHeight="1">
      <c r="A59" s="294" t="e">
        <f>#REF!+1</f>
        <v>#REF!</v>
      </c>
      <c r="B59" s="432"/>
      <c r="C59" s="832" t="s">
        <v>6</v>
      </c>
      <c r="D59" s="832"/>
      <c r="E59" s="832"/>
      <c r="F59" s="832"/>
      <c r="G59" s="833"/>
      <c r="H59" s="942" t="s">
        <v>6</v>
      </c>
      <c r="I59" s="832"/>
      <c r="J59" s="833"/>
      <c r="K59" s="832"/>
      <c r="L59" s="832"/>
      <c r="M59" s="833"/>
      <c r="N59" s="832"/>
      <c r="O59" s="832"/>
      <c r="P59" s="833"/>
      <c r="Q59" s="30"/>
      <c r="S59" s="17" t="s">
        <v>22</v>
      </c>
    </row>
    <row r="60" spans="1:21" ht="17.100000000000001" customHeight="1" thickBot="1">
      <c r="A60" s="294" t="e">
        <f t="shared" si="0"/>
        <v>#REF!</v>
      </c>
      <c r="B60" s="432"/>
      <c r="C60" s="832" t="s">
        <v>6</v>
      </c>
      <c r="D60" s="832"/>
      <c r="E60" s="832"/>
      <c r="F60" s="832"/>
      <c r="G60" s="833"/>
      <c r="H60" s="942" t="s">
        <v>6</v>
      </c>
      <c r="I60" s="832"/>
      <c r="J60" s="833"/>
      <c r="K60" s="832"/>
      <c r="L60" s="832"/>
      <c r="M60" s="833"/>
      <c r="N60" s="832"/>
      <c r="O60" s="832"/>
      <c r="P60" s="833"/>
      <c r="Q60" s="30"/>
      <c r="S60" s="33" t="s">
        <v>3</v>
      </c>
    </row>
    <row r="61" spans="1:21" ht="17.100000000000001" customHeight="1" thickBot="1">
      <c r="A61" s="294" t="e">
        <f t="shared" si="0"/>
        <v>#REF!</v>
      </c>
      <c r="B61" s="432"/>
      <c r="C61" s="952"/>
      <c r="D61" s="952"/>
      <c r="E61" s="952"/>
      <c r="F61" s="952"/>
      <c r="G61" s="953"/>
      <c r="H61" s="954"/>
      <c r="I61" s="940"/>
      <c r="J61" s="941"/>
      <c r="K61" s="924"/>
      <c r="L61" s="924"/>
      <c r="M61" s="925"/>
      <c r="N61" s="924"/>
      <c r="O61" s="924"/>
      <c r="P61" s="925"/>
      <c r="Q61" s="30"/>
    </row>
    <row r="62" spans="1:21" ht="17.100000000000001" customHeight="1" thickBot="1">
      <c r="A62" s="294" t="e">
        <f t="shared" si="0"/>
        <v>#REF!</v>
      </c>
      <c r="B62" s="438"/>
      <c r="C62" s="955"/>
      <c r="D62" s="955"/>
      <c r="E62" s="955"/>
      <c r="F62" s="955"/>
      <c r="G62" s="956"/>
      <c r="H62" s="957"/>
      <c r="I62" s="956"/>
      <c r="J62" s="439"/>
      <c r="K62" s="440"/>
      <c r="L62" s="440"/>
      <c r="M62" s="440"/>
      <c r="N62" s="440"/>
      <c r="O62" s="440"/>
      <c r="P62" s="441"/>
      <c r="Q62" s="30"/>
    </row>
    <row r="63" spans="1:21" ht="36.75" customHeight="1">
      <c r="A63" s="294" t="e">
        <f t="shared" si="0"/>
        <v>#REF!</v>
      </c>
      <c r="B63" s="442"/>
      <c r="C63" s="139" t="s">
        <v>155</v>
      </c>
      <c r="D63" s="443"/>
      <c r="E63" s="943" t="str">
        <f>'Sheet 2'!E64:L64</f>
        <v>KGIS</v>
      </c>
      <c r="F63" s="943"/>
      <c r="G63" s="943"/>
      <c r="H63" s="943"/>
      <c r="I63" s="444"/>
      <c r="J63" s="866" t="s">
        <v>332</v>
      </c>
      <c r="K63" s="867"/>
      <c r="L63" s="445"/>
      <c r="M63" s="944" t="str">
        <f>E2</f>
        <v>PBE -830</v>
      </c>
      <c r="N63" s="945"/>
      <c r="O63" s="945"/>
      <c r="P63" s="946"/>
      <c r="Q63" s="30"/>
      <c r="R63" s="446"/>
    </row>
    <row r="64" spans="1:21" ht="17.100000000000001" customHeight="1" thickBot="1">
      <c r="A64" s="294" t="e">
        <f t="shared" si="0"/>
        <v>#REF!</v>
      </c>
      <c r="B64" s="308"/>
      <c r="C64" s="142" t="s">
        <v>157</v>
      </c>
      <c r="D64" s="447"/>
      <c r="E64" s="947" t="str">
        <f>'Sheet 2'!E65:L65</f>
        <v>NIGERIAN PETROLEUM DEVELOPMENT COMPANY LIMITED (NPDC)</v>
      </c>
      <c r="F64" s="947"/>
      <c r="G64" s="947"/>
      <c r="H64" s="947"/>
      <c r="I64" s="448"/>
      <c r="J64" s="736" t="s">
        <v>333</v>
      </c>
      <c r="K64" s="948"/>
      <c r="L64" s="448"/>
      <c r="M64" s="949" t="str">
        <f>IF('[6]Sheet 1'!O67=0,"",'[6]Sheet 1'!O67)</f>
        <v>N/A</v>
      </c>
      <c r="N64" s="950"/>
      <c r="O64" s="950"/>
      <c r="P64" s="951"/>
      <c r="Q64" s="395"/>
      <c r="R64" s="449"/>
    </row>
    <row r="65" spans="1:17" ht="17.100000000000001" customHeight="1" thickBot="1">
      <c r="A65" s="450"/>
      <c r="B65" s="451"/>
      <c r="C65" s="144"/>
      <c r="D65" s="144"/>
      <c r="E65" s="144"/>
      <c r="F65" s="144"/>
      <c r="G65" s="144"/>
      <c r="H65" s="144"/>
      <c r="I65" s="144"/>
      <c r="J65" s="452" t="s">
        <v>433</v>
      </c>
      <c r="K65" s="144"/>
      <c r="L65" s="144"/>
      <c r="M65" s="144"/>
      <c r="N65" s="453"/>
      <c r="O65" s="453"/>
      <c r="P65" s="453"/>
      <c r="Q65" s="454"/>
    </row>
    <row r="66" spans="1:17">
      <c r="Q66" s="154"/>
    </row>
    <row r="67" spans="1:17">
      <c r="Q67" s="154"/>
    </row>
    <row r="68" spans="1:17">
      <c r="Q68" s="154"/>
    </row>
    <row r="69" spans="1:17">
      <c r="Q69" s="154"/>
    </row>
    <row r="70" spans="1:17">
      <c r="Q70" s="154"/>
    </row>
    <row r="71" spans="1:17">
      <c r="Q71" s="154"/>
    </row>
    <row r="72" spans="1:17">
      <c r="Q72" s="154"/>
    </row>
    <row r="73" spans="1:17">
      <c r="Q73" s="154"/>
    </row>
    <row r="74" spans="1:17">
      <c r="Q74" s="154"/>
    </row>
    <row r="75" spans="1:17">
      <c r="Q75" s="154"/>
    </row>
    <row r="76" spans="1:17">
      <c r="Q76" s="154"/>
    </row>
    <row r="77" spans="1:17">
      <c r="Q77" s="154"/>
    </row>
    <row r="78" spans="1:17">
      <c r="Q78" s="154"/>
    </row>
    <row r="79" spans="1:17">
      <c r="Q79" s="154"/>
    </row>
    <row r="80" spans="1:17">
      <c r="Q80" s="154"/>
    </row>
    <row r="81" spans="17:17">
      <c r="Q81" s="154"/>
    </row>
    <row r="82" spans="17:17">
      <c r="Q82" s="154"/>
    </row>
    <row r="83" spans="17:17">
      <c r="Q83" s="154"/>
    </row>
    <row r="84" spans="17:17">
      <c r="Q84" s="154"/>
    </row>
    <row r="85" spans="17:17">
      <c r="Q85" s="154"/>
    </row>
    <row r="86" spans="17:17">
      <c r="Q86" s="154"/>
    </row>
    <row r="87" spans="17:17">
      <c r="Q87" s="154"/>
    </row>
    <row r="88" spans="17:17">
      <c r="Q88" s="154"/>
    </row>
    <row r="89" spans="17:17">
      <c r="Q89" s="154"/>
    </row>
    <row r="90" spans="17:17">
      <c r="Q90" s="154"/>
    </row>
    <row r="91" spans="17:17">
      <c r="Q91" s="154"/>
    </row>
    <row r="92" spans="17:17">
      <c r="Q92" s="154"/>
    </row>
    <row r="93" spans="17:17">
      <c r="Q93" s="154"/>
    </row>
    <row r="94" spans="17:17">
      <c r="Q94" s="154"/>
    </row>
    <row r="95" spans="17:17">
      <c r="Q95" s="154"/>
    </row>
    <row r="96" spans="17:17">
      <c r="Q96" s="154"/>
    </row>
    <row r="97" spans="17:17">
      <c r="Q97" s="154"/>
    </row>
    <row r="98" spans="17:17">
      <c r="Q98" s="154"/>
    </row>
    <row r="99" spans="17:17">
      <c r="Q99" s="154"/>
    </row>
    <row r="100" spans="17:17">
      <c r="Q100" s="154"/>
    </row>
    <row r="101" spans="17:17">
      <c r="Q101" s="154"/>
    </row>
    <row r="102" spans="17:17">
      <c r="Q102" s="154"/>
    </row>
    <row r="103" spans="17:17">
      <c r="Q103" s="154"/>
    </row>
    <row r="104" spans="17:17">
      <c r="Q104" s="154"/>
    </row>
    <row r="105" spans="17:17">
      <c r="Q105" s="154"/>
    </row>
    <row r="106" spans="17:17">
      <c r="Q106" s="154"/>
    </row>
    <row r="107" spans="17:17">
      <c r="Q107" s="154"/>
    </row>
    <row r="108" spans="17:17">
      <c r="Q108" s="154"/>
    </row>
    <row r="109" spans="17:17">
      <c r="Q109" s="154"/>
    </row>
    <row r="110" spans="17:17">
      <c r="Q110" s="154"/>
    </row>
    <row r="111" spans="17:17">
      <c r="Q111" s="154"/>
    </row>
    <row r="112" spans="17:17">
      <c r="Q112" s="154"/>
    </row>
    <row r="113" spans="17:17">
      <c r="Q113" s="154"/>
    </row>
    <row r="114" spans="17:17">
      <c r="Q114" s="154"/>
    </row>
    <row r="115" spans="17:17">
      <c r="Q115" s="154"/>
    </row>
    <row r="116" spans="17:17">
      <c r="Q116" s="154"/>
    </row>
    <row r="117" spans="17:17">
      <c r="Q117" s="154"/>
    </row>
    <row r="118" spans="17:17">
      <c r="Q118" s="154"/>
    </row>
    <row r="119" spans="17:17">
      <c r="Q119" s="154"/>
    </row>
    <row r="120" spans="17:17">
      <c r="Q120" s="149"/>
    </row>
    <row r="121" spans="17:17">
      <c r="Q121" s="149"/>
    </row>
    <row r="122" spans="17:17">
      <c r="Q122" s="149"/>
    </row>
    <row r="123" spans="17:17">
      <c r="Q123" s="149"/>
    </row>
    <row r="124" spans="17:17">
      <c r="Q124" s="149"/>
    </row>
    <row r="125" spans="17:17">
      <c r="Q125" s="149"/>
    </row>
    <row r="126" spans="17:17">
      <c r="Q126" s="149"/>
    </row>
    <row r="127" spans="17:17">
      <c r="Q127" s="149"/>
    </row>
    <row r="128" spans="17:17">
      <c r="Q128" s="149"/>
    </row>
    <row r="129" spans="17:17">
      <c r="Q129" s="149"/>
    </row>
    <row r="130" spans="17:17">
      <c r="Q130" s="149"/>
    </row>
    <row r="131" spans="17:17">
      <c r="Q131" s="149"/>
    </row>
    <row r="132" spans="17:17">
      <c r="Q132" s="149"/>
    </row>
    <row r="133" spans="17:17">
      <c r="Q133" s="149"/>
    </row>
    <row r="134" spans="17:17">
      <c r="Q134" s="154"/>
    </row>
    <row r="135" spans="17:17">
      <c r="Q135" s="154"/>
    </row>
    <row r="136" spans="17:17">
      <c r="Q136" s="154"/>
    </row>
    <row r="137" spans="17:17">
      <c r="Q137" s="154"/>
    </row>
    <row r="138" spans="17:17">
      <c r="Q138" s="154"/>
    </row>
    <row r="139" spans="17:17">
      <c r="Q139" s="154"/>
    </row>
    <row r="140" spans="17:17">
      <c r="Q140" s="154"/>
    </row>
    <row r="141" spans="17:17">
      <c r="Q141" s="154"/>
    </row>
    <row r="142" spans="17:17">
      <c r="Q142" s="154"/>
    </row>
    <row r="143" spans="17:17">
      <c r="Q143" s="154"/>
    </row>
    <row r="144" spans="17:17">
      <c r="Q144" s="154"/>
    </row>
    <row r="145" spans="17:17">
      <c r="Q145" s="154"/>
    </row>
    <row r="146" spans="17:17">
      <c r="Q146" s="154"/>
    </row>
    <row r="147" spans="17:17">
      <c r="Q147" s="154"/>
    </row>
    <row r="148" spans="17:17">
      <c r="Q148" s="154"/>
    </row>
    <row r="149" spans="17:17">
      <c r="Q149" s="154"/>
    </row>
    <row r="150" spans="17:17">
      <c r="Q150" s="154"/>
    </row>
    <row r="151" spans="17:17">
      <c r="Q151" s="154"/>
    </row>
    <row r="152" spans="17:17">
      <c r="Q152" s="154"/>
    </row>
    <row r="153" spans="17:17">
      <c r="Q153" s="154"/>
    </row>
    <row r="154" spans="17:17">
      <c r="Q154" s="154"/>
    </row>
    <row r="155" spans="17:17">
      <c r="Q155" s="154"/>
    </row>
    <row r="156" spans="17:17">
      <c r="Q156" s="154"/>
    </row>
    <row r="157" spans="17:17">
      <c r="Q157" s="154"/>
    </row>
    <row r="158" spans="17:17">
      <c r="Q158" s="154"/>
    </row>
    <row r="159" spans="17:17">
      <c r="Q159" s="154"/>
    </row>
    <row r="160" spans="17:17">
      <c r="Q160" s="154"/>
    </row>
    <row r="161" spans="17:17">
      <c r="Q161" s="154"/>
    </row>
    <row r="162" spans="17:17">
      <c r="Q162" s="154"/>
    </row>
    <row r="163" spans="17:17">
      <c r="Q163" s="154"/>
    </row>
    <row r="164" spans="17:17">
      <c r="Q164" s="154"/>
    </row>
    <row r="165" spans="17:17">
      <c r="Q165" s="154"/>
    </row>
    <row r="166" spans="17:17">
      <c r="Q166" s="154"/>
    </row>
    <row r="167" spans="17:17">
      <c r="Q167" s="154"/>
    </row>
    <row r="168" spans="17:17">
      <c r="Q168" s="154"/>
    </row>
    <row r="169" spans="17:17">
      <c r="Q169" s="154"/>
    </row>
    <row r="170" spans="17:17">
      <c r="Q170" s="154"/>
    </row>
    <row r="171" spans="17:17">
      <c r="Q171" s="154"/>
    </row>
    <row r="172" spans="17:17">
      <c r="Q172" s="154"/>
    </row>
    <row r="173" spans="17:17">
      <c r="Q173" s="154"/>
    </row>
    <row r="174" spans="17:17">
      <c r="Q174" s="154"/>
    </row>
    <row r="175" spans="17:17">
      <c r="Q175" s="154"/>
    </row>
    <row r="176" spans="17:17">
      <c r="Q176" s="154"/>
    </row>
    <row r="177" spans="17:17">
      <c r="Q177" s="154"/>
    </row>
    <row r="178" spans="17:17">
      <c r="Q178" s="154"/>
    </row>
    <row r="179" spans="17:17">
      <c r="Q179" s="154"/>
    </row>
    <row r="180" spans="17:17">
      <c r="Q180" s="154"/>
    </row>
    <row r="181" spans="17:17">
      <c r="Q181" s="154"/>
    </row>
    <row r="182" spans="17:17">
      <c r="Q182" s="154"/>
    </row>
    <row r="183" spans="17:17">
      <c r="Q183" s="154"/>
    </row>
    <row r="184" spans="17:17">
      <c r="Q184" s="154"/>
    </row>
    <row r="185" spans="17:17">
      <c r="Q185" s="154"/>
    </row>
    <row r="186" spans="17:17">
      <c r="Q186" s="154"/>
    </row>
    <row r="187" spans="17:17">
      <c r="Q187" s="154"/>
    </row>
    <row r="188" spans="17:17">
      <c r="Q188" s="154"/>
    </row>
    <row r="189" spans="17:17">
      <c r="Q189" s="154"/>
    </row>
    <row r="190" spans="17:17">
      <c r="Q190" s="154"/>
    </row>
    <row r="191" spans="17:17">
      <c r="Q191" s="154"/>
    </row>
    <row r="192" spans="17:17">
      <c r="Q192" s="154"/>
    </row>
    <row r="193" spans="17:17">
      <c r="Q193" s="154"/>
    </row>
    <row r="194" spans="17:17">
      <c r="Q194" s="154"/>
    </row>
    <row r="195" spans="17:17">
      <c r="Q195" s="154"/>
    </row>
    <row r="196" spans="17:17">
      <c r="Q196" s="154"/>
    </row>
    <row r="197" spans="17:17">
      <c r="Q197" s="154"/>
    </row>
    <row r="198" spans="17:17">
      <c r="Q198" s="154"/>
    </row>
    <row r="199" spans="17:17">
      <c r="Q199" s="154"/>
    </row>
    <row r="200" spans="17:17">
      <c r="Q200" s="154"/>
    </row>
    <row r="201" spans="17:17">
      <c r="Q201" s="154"/>
    </row>
    <row r="202" spans="17:17">
      <c r="Q202" s="154"/>
    </row>
    <row r="203" spans="17:17">
      <c r="Q203" s="154"/>
    </row>
    <row r="204" spans="17:17">
      <c r="Q204" s="154"/>
    </row>
    <row r="205" spans="17:17">
      <c r="Q205" s="154"/>
    </row>
    <row r="206" spans="17:17">
      <c r="Q206" s="154"/>
    </row>
    <row r="207" spans="17:17">
      <c r="Q207" s="154"/>
    </row>
    <row r="208" spans="17:17">
      <c r="Q208" s="154"/>
    </row>
    <row r="209" spans="17:17">
      <c r="Q209" s="154"/>
    </row>
    <row r="210" spans="17:17">
      <c r="Q210" s="154"/>
    </row>
    <row r="211" spans="17:17">
      <c r="Q211" s="154"/>
    </row>
    <row r="212" spans="17:17">
      <c r="Q212" s="154"/>
    </row>
    <row r="213" spans="17:17">
      <c r="Q213" s="154"/>
    </row>
    <row r="214" spans="17:17">
      <c r="Q214" s="154"/>
    </row>
    <row r="215" spans="17:17">
      <c r="Q215" s="154"/>
    </row>
    <row r="216" spans="17:17">
      <c r="Q216" s="154"/>
    </row>
    <row r="217" spans="17:17">
      <c r="Q217" s="154"/>
    </row>
    <row r="218" spans="17:17">
      <c r="Q218" s="154"/>
    </row>
    <row r="219" spans="17:17">
      <c r="Q219" s="154"/>
    </row>
    <row r="220" spans="17:17">
      <c r="Q220" s="154"/>
    </row>
    <row r="221" spans="17:17">
      <c r="Q221" s="154"/>
    </row>
    <row r="222" spans="17:17">
      <c r="Q222" s="154"/>
    </row>
    <row r="223" spans="17:17">
      <c r="Q223" s="154"/>
    </row>
    <row r="224" spans="17:17">
      <c r="Q224" s="154"/>
    </row>
    <row r="225" spans="17:17">
      <c r="Q225" s="154"/>
    </row>
    <row r="226" spans="17:17">
      <c r="Q226" s="154"/>
    </row>
    <row r="227" spans="17:17">
      <c r="Q227" s="154"/>
    </row>
    <row r="228" spans="17:17">
      <c r="Q228" s="154"/>
    </row>
    <row r="229" spans="17:17">
      <c r="Q229" s="154"/>
    </row>
    <row r="230" spans="17:17">
      <c r="Q230" s="154"/>
    </row>
    <row r="231" spans="17:17">
      <c r="Q231" s="154"/>
    </row>
    <row r="232" spans="17:17">
      <c r="Q232" s="154"/>
    </row>
    <row r="233" spans="17:17">
      <c r="Q233" s="154"/>
    </row>
    <row r="234" spans="17:17">
      <c r="Q234" s="154"/>
    </row>
    <row r="235" spans="17:17">
      <c r="Q235" s="154"/>
    </row>
    <row r="236" spans="17:17">
      <c r="Q236" s="154"/>
    </row>
    <row r="237" spans="17:17">
      <c r="Q237" s="154"/>
    </row>
    <row r="238" spans="17:17">
      <c r="Q238" s="154"/>
    </row>
    <row r="239" spans="17:17">
      <c r="Q239" s="154"/>
    </row>
    <row r="240" spans="17:17">
      <c r="Q240" s="154"/>
    </row>
    <row r="241" spans="17:17">
      <c r="Q241" s="154"/>
    </row>
    <row r="242" spans="17:17">
      <c r="Q242" s="154"/>
    </row>
    <row r="243" spans="17:17">
      <c r="Q243" s="154"/>
    </row>
    <row r="244" spans="17:17">
      <c r="Q244" s="154"/>
    </row>
    <row r="245" spans="17:17">
      <c r="Q245" s="154"/>
    </row>
    <row r="246" spans="17:17">
      <c r="Q246" s="154"/>
    </row>
    <row r="247" spans="17:17">
      <c r="Q247" s="154"/>
    </row>
    <row r="248" spans="17:17">
      <c r="Q248" s="154"/>
    </row>
    <row r="249" spans="17:17">
      <c r="Q249" s="154"/>
    </row>
    <row r="250" spans="17:17">
      <c r="Q250" s="154"/>
    </row>
    <row r="251" spans="17:17">
      <c r="Q251" s="154"/>
    </row>
    <row r="252" spans="17:17">
      <c r="Q252" s="154"/>
    </row>
    <row r="253" spans="17:17">
      <c r="Q253" s="154"/>
    </row>
    <row r="254" spans="17:17">
      <c r="Q254" s="154"/>
    </row>
    <row r="255" spans="17:17">
      <c r="Q255" s="154"/>
    </row>
    <row r="256" spans="17:17">
      <c r="Q256" s="154"/>
    </row>
    <row r="257" spans="17:17">
      <c r="Q257" s="154"/>
    </row>
    <row r="258" spans="17:17">
      <c r="Q258" s="154"/>
    </row>
    <row r="259" spans="17:17">
      <c r="Q259" s="154"/>
    </row>
    <row r="260" spans="17:17">
      <c r="Q260" s="154"/>
    </row>
    <row r="261" spans="17:17">
      <c r="Q261" s="154"/>
    </row>
    <row r="262" spans="17:17">
      <c r="Q262" s="154"/>
    </row>
    <row r="263" spans="17:17">
      <c r="Q263" s="154"/>
    </row>
    <row r="264" spans="17:17">
      <c r="Q264" s="154"/>
    </row>
    <row r="265" spans="17:17">
      <c r="Q265" s="154"/>
    </row>
    <row r="266" spans="17:17">
      <c r="Q266" s="154"/>
    </row>
    <row r="267" spans="17:17">
      <c r="Q267" s="154"/>
    </row>
    <row r="268" spans="17:17">
      <c r="Q268" s="154"/>
    </row>
    <row r="269" spans="17:17">
      <c r="Q269" s="154"/>
    </row>
    <row r="270" spans="17:17">
      <c r="Q270" s="154"/>
    </row>
    <row r="271" spans="17:17">
      <c r="Q271" s="154"/>
    </row>
    <row r="272" spans="17:17">
      <c r="Q272" s="154"/>
    </row>
    <row r="273" spans="17:17">
      <c r="Q273" s="154"/>
    </row>
    <row r="274" spans="17:17">
      <c r="Q274" s="154"/>
    </row>
    <row r="275" spans="17:17">
      <c r="Q275" s="154"/>
    </row>
    <row r="276" spans="17:17">
      <c r="Q276" s="154"/>
    </row>
    <row r="277" spans="17:17">
      <c r="Q277" s="154"/>
    </row>
    <row r="278" spans="17:17">
      <c r="Q278" s="154"/>
    </row>
    <row r="279" spans="17:17">
      <c r="Q279" s="154"/>
    </row>
    <row r="280" spans="17:17">
      <c r="Q280" s="154"/>
    </row>
    <row r="281" spans="17:17">
      <c r="Q281" s="154"/>
    </row>
    <row r="282" spans="17:17">
      <c r="Q282" s="154"/>
    </row>
    <row r="283" spans="17:17">
      <c r="Q283" s="154"/>
    </row>
    <row r="284" spans="17:17">
      <c r="Q284" s="154"/>
    </row>
    <row r="285" spans="17:17">
      <c r="Q285" s="154"/>
    </row>
    <row r="286" spans="17:17">
      <c r="Q286" s="154"/>
    </row>
    <row r="287" spans="17:17">
      <c r="Q287" s="154"/>
    </row>
    <row r="288" spans="17:17">
      <c r="Q288" s="154"/>
    </row>
    <row r="289" spans="17:17">
      <c r="Q289" s="154"/>
    </row>
    <row r="290" spans="17:17">
      <c r="Q290" s="154"/>
    </row>
    <row r="291" spans="17:17">
      <c r="Q291" s="154"/>
    </row>
    <row r="292" spans="17:17">
      <c r="Q292" s="154"/>
    </row>
    <row r="293" spans="17:17">
      <c r="Q293" s="154"/>
    </row>
    <row r="294" spans="17:17">
      <c r="Q294" s="154"/>
    </row>
    <row r="295" spans="17:17">
      <c r="Q295" s="154"/>
    </row>
    <row r="296" spans="17:17">
      <c r="Q296" s="154"/>
    </row>
    <row r="297" spans="17:17">
      <c r="Q297" s="154"/>
    </row>
    <row r="298" spans="17:17">
      <c r="Q298" s="154"/>
    </row>
    <row r="299" spans="17:17">
      <c r="Q299" s="154"/>
    </row>
    <row r="300" spans="17:17">
      <c r="Q300" s="154"/>
    </row>
    <row r="301" spans="17:17">
      <c r="Q301" s="154"/>
    </row>
    <row r="302" spans="17:17">
      <c r="Q302" s="154"/>
    </row>
    <row r="303" spans="17:17">
      <c r="Q303" s="154"/>
    </row>
    <row r="304" spans="17:17">
      <c r="Q304" s="154"/>
    </row>
    <row r="305" spans="17:17">
      <c r="Q305" s="154"/>
    </row>
    <row r="306" spans="17:17">
      <c r="Q306" s="154"/>
    </row>
    <row r="307" spans="17:17">
      <c r="Q307" s="154"/>
    </row>
    <row r="308" spans="17:17">
      <c r="Q308" s="154"/>
    </row>
    <row r="309" spans="17:17">
      <c r="Q309" s="154"/>
    </row>
    <row r="310" spans="17:17">
      <c r="Q310" s="154"/>
    </row>
    <row r="311" spans="17:17">
      <c r="Q311" s="154"/>
    </row>
    <row r="312" spans="17:17">
      <c r="Q312" s="154"/>
    </row>
    <row r="313" spans="17:17">
      <c r="Q313" s="154"/>
    </row>
    <row r="314" spans="17:17">
      <c r="Q314" s="154"/>
    </row>
    <row r="315" spans="17:17">
      <c r="Q315" s="154"/>
    </row>
    <row r="316" spans="17:17">
      <c r="Q316" s="154"/>
    </row>
    <row r="317" spans="17:17">
      <c r="Q317" s="154"/>
    </row>
    <row r="318" spans="17:17">
      <c r="Q318" s="154"/>
    </row>
    <row r="319" spans="17:17">
      <c r="Q319" s="154"/>
    </row>
    <row r="320" spans="17:17">
      <c r="Q320" s="154"/>
    </row>
    <row r="321" spans="17:17">
      <c r="Q321" s="154"/>
    </row>
    <row r="322" spans="17:17">
      <c r="Q322" s="154"/>
    </row>
    <row r="323" spans="17:17">
      <c r="Q323" s="154"/>
    </row>
    <row r="324" spans="17:17">
      <c r="Q324" s="154"/>
    </row>
    <row r="325" spans="17:17">
      <c r="Q325" s="154"/>
    </row>
    <row r="326" spans="17:17">
      <c r="Q326" s="154"/>
    </row>
    <row r="327" spans="17:17">
      <c r="Q327" s="154"/>
    </row>
    <row r="328" spans="17:17">
      <c r="Q328" s="154"/>
    </row>
    <row r="329" spans="17:17">
      <c r="Q329" s="154"/>
    </row>
    <row r="330" spans="17:17">
      <c r="Q330" s="154"/>
    </row>
    <row r="331" spans="17:17">
      <c r="Q331" s="154"/>
    </row>
    <row r="332" spans="17:17">
      <c r="Q332" s="154"/>
    </row>
    <row r="333" spans="17:17">
      <c r="Q333" s="154"/>
    </row>
    <row r="334" spans="17:17">
      <c r="Q334" s="154"/>
    </row>
    <row r="335" spans="17:17">
      <c r="Q335" s="154"/>
    </row>
    <row r="336" spans="17:17">
      <c r="Q336" s="154"/>
    </row>
    <row r="337" spans="17:17">
      <c r="Q337" s="154"/>
    </row>
    <row r="338" spans="17:17">
      <c r="Q338" s="154"/>
    </row>
    <row r="339" spans="17:17">
      <c r="Q339" s="154"/>
    </row>
    <row r="340" spans="17:17">
      <c r="Q340" s="154"/>
    </row>
    <row r="341" spans="17:17">
      <c r="Q341" s="154"/>
    </row>
    <row r="342" spans="17:17">
      <c r="Q342" s="154"/>
    </row>
    <row r="343" spans="17:17">
      <c r="Q343" s="154"/>
    </row>
    <row r="344" spans="17:17">
      <c r="Q344" s="154"/>
    </row>
    <row r="345" spans="17:17">
      <c r="Q345" s="154"/>
    </row>
    <row r="346" spans="17:17">
      <c r="Q346" s="154"/>
    </row>
    <row r="347" spans="17:17">
      <c r="Q347" s="154"/>
    </row>
    <row r="348" spans="17:17">
      <c r="Q348" s="154"/>
    </row>
    <row r="349" spans="17:17">
      <c r="Q349" s="154"/>
    </row>
    <row r="350" spans="17:17">
      <c r="Q350" s="154"/>
    </row>
    <row r="351" spans="17:17">
      <c r="Q351" s="154"/>
    </row>
    <row r="352" spans="17:17">
      <c r="Q352" s="154"/>
    </row>
    <row r="353" spans="17:17">
      <c r="Q353" s="154"/>
    </row>
    <row r="354" spans="17:17">
      <c r="Q354" s="154"/>
    </row>
    <row r="355" spans="17:17">
      <c r="Q355" s="154"/>
    </row>
    <row r="356" spans="17:17">
      <c r="Q356" s="154"/>
    </row>
    <row r="357" spans="17:17">
      <c r="Q357" s="154"/>
    </row>
    <row r="358" spans="17:17">
      <c r="Q358" s="154"/>
    </row>
    <row r="359" spans="17:17">
      <c r="Q359" s="154"/>
    </row>
    <row r="360" spans="17:17">
      <c r="Q360" s="154"/>
    </row>
    <row r="361" spans="17:17">
      <c r="Q361" s="154"/>
    </row>
    <row r="362" spans="17:17">
      <c r="Q362" s="154"/>
    </row>
    <row r="363" spans="17:17">
      <c r="Q363" s="154"/>
    </row>
    <row r="364" spans="17:17">
      <c r="Q364" s="154"/>
    </row>
    <row r="365" spans="17:17">
      <c r="Q365" s="154"/>
    </row>
    <row r="366" spans="17:17">
      <c r="Q366" s="154"/>
    </row>
    <row r="367" spans="17:17">
      <c r="Q367" s="154"/>
    </row>
    <row r="368" spans="17:17">
      <c r="Q368" s="154"/>
    </row>
    <row r="369" spans="17:17">
      <c r="Q369" s="154"/>
    </row>
    <row r="370" spans="17:17">
      <c r="Q370" s="154"/>
    </row>
    <row r="371" spans="17:17">
      <c r="Q371" s="154"/>
    </row>
    <row r="372" spans="17:17">
      <c r="Q372" s="154"/>
    </row>
    <row r="373" spans="17:17">
      <c r="Q373" s="154"/>
    </row>
    <row r="374" spans="17:17">
      <c r="Q374" s="154"/>
    </row>
    <row r="375" spans="17:17">
      <c r="Q375" s="154"/>
    </row>
    <row r="376" spans="17:17">
      <c r="Q376" s="154"/>
    </row>
    <row r="377" spans="17:17">
      <c r="Q377" s="154"/>
    </row>
    <row r="378" spans="17:17">
      <c r="Q378" s="154"/>
    </row>
    <row r="379" spans="17:17">
      <c r="Q379" s="154"/>
    </row>
    <row r="380" spans="17:17">
      <c r="Q380" s="154"/>
    </row>
    <row r="381" spans="17:17">
      <c r="Q381" s="154"/>
    </row>
    <row r="382" spans="17:17">
      <c r="Q382" s="154"/>
    </row>
    <row r="383" spans="17:17">
      <c r="Q383" s="154"/>
    </row>
    <row r="384" spans="17:17">
      <c r="Q384" s="154"/>
    </row>
    <row r="385" spans="17:17">
      <c r="Q385" s="154"/>
    </row>
    <row r="386" spans="17:17">
      <c r="Q386" s="154"/>
    </row>
    <row r="387" spans="17:17">
      <c r="Q387" s="154"/>
    </row>
    <row r="388" spans="17:17">
      <c r="Q388" s="154"/>
    </row>
    <row r="389" spans="17:17">
      <c r="Q389" s="154"/>
    </row>
    <row r="390" spans="17:17">
      <c r="Q390" s="154"/>
    </row>
    <row r="391" spans="17:17">
      <c r="Q391" s="154"/>
    </row>
    <row r="392" spans="17:17">
      <c r="Q392" s="154"/>
    </row>
    <row r="393" spans="17:17">
      <c r="Q393" s="154"/>
    </row>
    <row r="394" spans="17:17">
      <c r="Q394" s="154"/>
    </row>
    <row r="395" spans="17:17">
      <c r="Q395" s="154"/>
    </row>
    <row r="396" spans="17:17">
      <c r="Q396" s="154"/>
    </row>
    <row r="397" spans="17:17">
      <c r="Q397" s="154"/>
    </row>
    <row r="398" spans="17:17">
      <c r="Q398" s="154"/>
    </row>
    <row r="399" spans="17:17">
      <c r="Q399" s="154"/>
    </row>
    <row r="400" spans="17:17">
      <c r="Q400" s="154"/>
    </row>
    <row r="401" spans="17:17">
      <c r="Q401" s="154"/>
    </row>
    <row r="402" spans="17:17">
      <c r="Q402" s="154"/>
    </row>
    <row r="403" spans="17:17">
      <c r="Q403" s="154"/>
    </row>
    <row r="404" spans="17:17">
      <c r="Q404" s="154"/>
    </row>
    <row r="405" spans="17:17">
      <c r="Q405" s="154"/>
    </row>
    <row r="406" spans="17:17">
      <c r="Q406" s="154"/>
    </row>
    <row r="407" spans="17:17">
      <c r="Q407" s="154"/>
    </row>
    <row r="408" spans="17:17">
      <c r="Q408" s="154"/>
    </row>
    <row r="409" spans="17:17">
      <c r="Q409" s="154"/>
    </row>
    <row r="410" spans="17:17">
      <c r="Q410" s="154"/>
    </row>
    <row r="411" spans="17:17">
      <c r="Q411" s="154"/>
    </row>
    <row r="412" spans="17:17">
      <c r="Q412" s="154"/>
    </row>
    <row r="413" spans="17:17">
      <c r="Q413" s="154"/>
    </row>
    <row r="414" spans="17:17">
      <c r="Q414" s="154"/>
    </row>
    <row r="415" spans="17:17">
      <c r="Q415" s="154"/>
    </row>
    <row r="416" spans="17:17">
      <c r="Q416" s="154"/>
    </row>
    <row r="417" spans="17:17">
      <c r="Q417" s="154"/>
    </row>
    <row r="418" spans="17:17">
      <c r="Q418" s="154"/>
    </row>
    <row r="419" spans="17:17">
      <c r="Q419" s="154"/>
    </row>
    <row r="420" spans="17:17">
      <c r="Q420" s="154"/>
    </row>
    <row r="421" spans="17:17">
      <c r="Q421" s="154"/>
    </row>
    <row r="422" spans="17:17">
      <c r="Q422" s="154"/>
    </row>
    <row r="423" spans="17:17">
      <c r="Q423" s="154"/>
    </row>
    <row r="424" spans="17:17">
      <c r="Q424" s="154"/>
    </row>
    <row r="425" spans="17:17">
      <c r="Q425" s="154"/>
    </row>
    <row r="426" spans="17:17">
      <c r="Q426" s="154"/>
    </row>
    <row r="427" spans="17:17">
      <c r="Q427" s="154"/>
    </row>
    <row r="428" spans="17:17">
      <c r="Q428" s="154"/>
    </row>
    <row r="429" spans="17:17">
      <c r="Q429" s="154"/>
    </row>
    <row r="430" spans="17:17">
      <c r="Q430" s="154"/>
    </row>
    <row r="431" spans="17:17">
      <c r="Q431" s="154"/>
    </row>
    <row r="432" spans="17:17">
      <c r="Q432" s="154"/>
    </row>
    <row r="433" spans="17:17">
      <c r="Q433" s="154"/>
    </row>
    <row r="434" spans="17:17">
      <c r="Q434" s="154"/>
    </row>
    <row r="435" spans="17:17">
      <c r="Q435" s="154"/>
    </row>
    <row r="436" spans="17:17">
      <c r="Q436" s="154"/>
    </row>
    <row r="437" spans="17:17">
      <c r="Q437" s="154"/>
    </row>
    <row r="438" spans="17:17">
      <c r="Q438" s="154"/>
    </row>
    <row r="439" spans="17:17">
      <c r="Q439" s="154"/>
    </row>
    <row r="440" spans="17:17">
      <c r="Q440" s="154"/>
    </row>
    <row r="441" spans="17:17">
      <c r="Q441" s="154"/>
    </row>
    <row r="442" spans="17:17">
      <c r="Q442" s="154"/>
    </row>
    <row r="443" spans="17:17">
      <c r="Q443" s="154"/>
    </row>
    <row r="444" spans="17:17">
      <c r="Q444" s="154"/>
    </row>
    <row r="445" spans="17:17">
      <c r="Q445" s="154"/>
    </row>
    <row r="446" spans="17:17">
      <c r="Q446" s="154"/>
    </row>
    <row r="447" spans="17:17">
      <c r="Q447" s="154"/>
    </row>
    <row r="448" spans="17:17">
      <c r="Q448" s="154"/>
    </row>
    <row r="449" spans="17:17">
      <c r="Q449" s="154"/>
    </row>
    <row r="450" spans="17:17">
      <c r="Q450" s="154"/>
    </row>
    <row r="451" spans="17:17">
      <c r="Q451" s="154"/>
    </row>
    <row r="452" spans="17:17">
      <c r="Q452" s="154"/>
    </row>
    <row r="453" spans="17:17">
      <c r="Q453" s="154"/>
    </row>
    <row r="454" spans="17:17">
      <c r="Q454" s="154"/>
    </row>
    <row r="455" spans="17:17">
      <c r="Q455" s="154"/>
    </row>
    <row r="456" spans="17:17">
      <c r="Q456" s="154"/>
    </row>
    <row r="457" spans="17:17">
      <c r="Q457" s="154"/>
    </row>
    <row r="458" spans="17:17">
      <c r="Q458" s="154"/>
    </row>
    <row r="459" spans="17:17">
      <c r="Q459" s="154"/>
    </row>
    <row r="460" spans="17:17">
      <c r="Q460" s="154"/>
    </row>
    <row r="461" spans="17:17">
      <c r="Q461" s="154"/>
    </row>
    <row r="462" spans="17:17">
      <c r="Q462" s="154"/>
    </row>
    <row r="463" spans="17:17">
      <c r="Q463" s="154"/>
    </row>
    <row r="464" spans="17:17">
      <c r="Q464" s="154"/>
    </row>
    <row r="465" spans="17:17">
      <c r="Q465" s="154"/>
    </row>
    <row r="466" spans="17:17">
      <c r="Q466" s="154"/>
    </row>
    <row r="467" spans="17:17">
      <c r="Q467" s="154"/>
    </row>
    <row r="468" spans="17:17">
      <c r="Q468" s="154"/>
    </row>
    <row r="469" spans="17:17">
      <c r="Q469" s="154"/>
    </row>
    <row r="470" spans="17:17">
      <c r="Q470" s="154"/>
    </row>
    <row r="471" spans="17:17">
      <c r="Q471" s="154"/>
    </row>
    <row r="472" spans="17:17">
      <c r="Q472" s="154"/>
    </row>
    <row r="473" spans="17:17">
      <c r="Q473" s="154"/>
    </row>
    <row r="474" spans="17:17">
      <c r="Q474" s="154"/>
    </row>
    <row r="475" spans="17:17">
      <c r="Q475" s="154"/>
    </row>
    <row r="476" spans="17:17">
      <c r="Q476" s="154"/>
    </row>
    <row r="477" spans="17:17">
      <c r="Q477" s="154"/>
    </row>
    <row r="478" spans="17:17">
      <c r="Q478" s="154"/>
    </row>
    <row r="479" spans="17:17">
      <c r="Q479" s="154"/>
    </row>
    <row r="480" spans="17:17">
      <c r="Q480" s="154"/>
    </row>
    <row r="481" spans="17:17">
      <c r="Q481" s="154"/>
    </row>
    <row r="482" spans="17:17">
      <c r="Q482" s="154"/>
    </row>
    <row r="483" spans="17:17">
      <c r="Q483" s="154"/>
    </row>
    <row r="484" spans="17:17">
      <c r="Q484" s="154"/>
    </row>
    <row r="485" spans="17:17">
      <c r="Q485" s="154"/>
    </row>
    <row r="486" spans="17:17">
      <c r="Q486" s="154"/>
    </row>
    <row r="487" spans="17:17">
      <c r="Q487" s="154"/>
    </row>
    <row r="488" spans="17:17">
      <c r="Q488" s="154"/>
    </row>
    <row r="489" spans="17:17">
      <c r="Q489" s="154"/>
    </row>
    <row r="490" spans="17:17">
      <c r="Q490" s="154"/>
    </row>
    <row r="491" spans="17:17">
      <c r="Q491" s="154"/>
    </row>
    <row r="492" spans="17:17">
      <c r="Q492" s="154"/>
    </row>
    <row r="493" spans="17:17">
      <c r="Q493" s="154"/>
    </row>
    <row r="494" spans="17:17">
      <c r="Q494" s="154"/>
    </row>
    <row r="495" spans="17:17">
      <c r="Q495" s="154"/>
    </row>
    <row r="496" spans="17:17">
      <c r="Q496" s="154"/>
    </row>
    <row r="497" spans="17:17">
      <c r="Q497" s="154"/>
    </row>
    <row r="498" spans="17:17">
      <c r="Q498" s="154"/>
    </row>
    <row r="499" spans="17:17">
      <c r="Q499" s="154"/>
    </row>
    <row r="500" spans="17:17">
      <c r="Q500" s="154"/>
    </row>
    <row r="501" spans="17:17">
      <c r="Q501" s="154"/>
    </row>
    <row r="502" spans="17:17">
      <c r="Q502" s="154"/>
    </row>
    <row r="503" spans="17:17">
      <c r="Q503" s="154"/>
    </row>
    <row r="504" spans="17:17">
      <c r="Q504" s="154"/>
    </row>
    <row r="505" spans="17:17">
      <c r="Q505" s="154"/>
    </row>
    <row r="506" spans="17:17">
      <c r="Q506" s="154"/>
    </row>
    <row r="507" spans="17:17">
      <c r="Q507" s="154"/>
    </row>
    <row r="508" spans="17:17">
      <c r="Q508" s="154"/>
    </row>
    <row r="509" spans="17:17">
      <c r="Q509" s="154"/>
    </row>
    <row r="510" spans="17:17">
      <c r="Q510" s="154"/>
    </row>
    <row r="511" spans="17:17">
      <c r="Q511" s="154"/>
    </row>
    <row r="512" spans="17:17">
      <c r="Q512" s="154"/>
    </row>
    <row r="513" spans="17:17">
      <c r="Q513" s="154"/>
    </row>
    <row r="514" spans="17:17">
      <c r="Q514" s="154"/>
    </row>
    <row r="515" spans="17:17">
      <c r="Q515" s="154"/>
    </row>
    <row r="516" spans="17:17">
      <c r="Q516" s="154"/>
    </row>
    <row r="517" spans="17:17">
      <c r="Q517" s="154"/>
    </row>
  </sheetData>
  <mergeCells count="220">
    <mergeCell ref="E63:H63"/>
    <mergeCell ref="J63:K63"/>
    <mergeCell ref="M63:P63"/>
    <mergeCell ref="E64:H64"/>
    <mergeCell ref="J64:K64"/>
    <mergeCell ref="M64:P64"/>
    <mergeCell ref="C61:G61"/>
    <mergeCell ref="H61:J61"/>
    <mergeCell ref="K61:M61"/>
    <mergeCell ref="N61:P61"/>
    <mergeCell ref="C62:G62"/>
    <mergeCell ref="H62:I62"/>
    <mergeCell ref="C59:G59"/>
    <mergeCell ref="H59:J59"/>
    <mergeCell ref="K59:M59"/>
    <mergeCell ref="N59:P59"/>
    <mergeCell ref="C60:G60"/>
    <mergeCell ref="H60:J60"/>
    <mergeCell ref="K60:M60"/>
    <mergeCell ref="N60:P60"/>
    <mergeCell ref="C57:G57"/>
    <mergeCell ref="H57:J57"/>
    <mergeCell ref="K57:M57"/>
    <mergeCell ref="N57:P57"/>
    <mergeCell ref="C58:G58"/>
    <mergeCell ref="H58:J58"/>
    <mergeCell ref="K58:M58"/>
    <mergeCell ref="N58:P58"/>
    <mergeCell ref="C55:F55"/>
    <mergeCell ref="H55:J55"/>
    <mergeCell ref="K55:M55"/>
    <mergeCell ref="N55:P55"/>
    <mergeCell ref="C56:G56"/>
    <mergeCell ref="H56:J56"/>
    <mergeCell ref="K56:M56"/>
    <mergeCell ref="N56:P56"/>
    <mergeCell ref="C53:F53"/>
    <mergeCell ref="H53:J53"/>
    <mergeCell ref="K53:M53"/>
    <mergeCell ref="N53:P53"/>
    <mergeCell ref="C54:F54"/>
    <mergeCell ref="H54:J54"/>
    <mergeCell ref="K54:M54"/>
    <mergeCell ref="N54:P54"/>
    <mergeCell ref="C51:F51"/>
    <mergeCell ref="H51:J51"/>
    <mergeCell ref="K51:M51"/>
    <mergeCell ref="N51:P51"/>
    <mergeCell ref="C52:F52"/>
    <mergeCell ref="H52:J52"/>
    <mergeCell ref="K52:M52"/>
    <mergeCell ref="N52:P52"/>
    <mergeCell ref="C49:G49"/>
    <mergeCell ref="H49:J49"/>
    <mergeCell ref="K49:M49"/>
    <mergeCell ref="N49:P49"/>
    <mergeCell ref="C50:F50"/>
    <mergeCell ref="H50:J50"/>
    <mergeCell ref="K50:M50"/>
    <mergeCell ref="N50:P50"/>
    <mergeCell ref="H47:J47"/>
    <mergeCell ref="K47:M47"/>
    <mergeCell ref="N47:P47"/>
    <mergeCell ref="C48:E48"/>
    <mergeCell ref="H48:J48"/>
    <mergeCell ref="K48:M48"/>
    <mergeCell ref="N48:P48"/>
    <mergeCell ref="C45:F45"/>
    <mergeCell ref="H45:J45"/>
    <mergeCell ref="K45:M45"/>
    <mergeCell ref="N45:P45"/>
    <mergeCell ref="H46:J46"/>
    <mergeCell ref="K46:M46"/>
    <mergeCell ref="N46:P46"/>
    <mergeCell ref="C43:F43"/>
    <mergeCell ref="H43:J43"/>
    <mergeCell ref="K43:M43"/>
    <mergeCell ref="N43:P43"/>
    <mergeCell ref="C44:F44"/>
    <mergeCell ref="H44:J44"/>
    <mergeCell ref="K44:M44"/>
    <mergeCell ref="N44:P44"/>
    <mergeCell ref="H41:J41"/>
    <mergeCell ref="K41:M41"/>
    <mergeCell ref="N41:P41"/>
    <mergeCell ref="C42:F42"/>
    <mergeCell ref="H42:J42"/>
    <mergeCell ref="K42:M42"/>
    <mergeCell ref="N42:P42"/>
    <mergeCell ref="C39:F39"/>
    <mergeCell ref="H39:J39"/>
    <mergeCell ref="K39:M39"/>
    <mergeCell ref="N39:P39"/>
    <mergeCell ref="C40:F40"/>
    <mergeCell ref="H40:J40"/>
    <mergeCell ref="K40:M40"/>
    <mergeCell ref="N40:P40"/>
    <mergeCell ref="C37:F37"/>
    <mergeCell ref="H37:J37"/>
    <mergeCell ref="K37:M37"/>
    <mergeCell ref="N37:P37"/>
    <mergeCell ref="C38:F38"/>
    <mergeCell ref="H38:J38"/>
    <mergeCell ref="K38:M38"/>
    <mergeCell ref="N38:P38"/>
    <mergeCell ref="H35:J35"/>
    <mergeCell ref="K35:M35"/>
    <mergeCell ref="N35:P35"/>
    <mergeCell ref="H36:J36"/>
    <mergeCell ref="K36:M36"/>
    <mergeCell ref="N36:P36"/>
    <mergeCell ref="C33:G33"/>
    <mergeCell ref="H33:J33"/>
    <mergeCell ref="K33:M33"/>
    <mergeCell ref="N33:P33"/>
    <mergeCell ref="H34:J34"/>
    <mergeCell ref="K34:M34"/>
    <mergeCell ref="N34:P34"/>
    <mergeCell ref="C31:E31"/>
    <mergeCell ref="H31:J31"/>
    <mergeCell ref="K31:M31"/>
    <mergeCell ref="N31:P31"/>
    <mergeCell ref="C32:F32"/>
    <mergeCell ref="H32:J32"/>
    <mergeCell ref="K32:M32"/>
    <mergeCell ref="N32:P32"/>
    <mergeCell ref="C29:E29"/>
    <mergeCell ref="H29:J29"/>
    <mergeCell ref="K29:M29"/>
    <mergeCell ref="N29:P29"/>
    <mergeCell ref="C30:E30"/>
    <mergeCell ref="H30:J30"/>
    <mergeCell ref="K30:M30"/>
    <mergeCell ref="N30:P30"/>
    <mergeCell ref="C27:G27"/>
    <mergeCell ref="H27:J27"/>
    <mergeCell ref="K27:M27"/>
    <mergeCell ref="N27:P27"/>
    <mergeCell ref="C28:E28"/>
    <mergeCell ref="H28:J28"/>
    <mergeCell ref="K28:M28"/>
    <mergeCell ref="N28:P28"/>
    <mergeCell ref="D24:F24"/>
    <mergeCell ref="H24:J24"/>
    <mergeCell ref="K24:M24"/>
    <mergeCell ref="N24:P24"/>
    <mergeCell ref="D26:F26"/>
    <mergeCell ref="H26:J26"/>
    <mergeCell ref="K26:M26"/>
    <mergeCell ref="N26:P26"/>
    <mergeCell ref="C21:F21"/>
    <mergeCell ref="H21:J21"/>
    <mergeCell ref="K21:M21"/>
    <mergeCell ref="N21:P21"/>
    <mergeCell ref="C22:G22"/>
    <mergeCell ref="H22:J22"/>
    <mergeCell ref="K22:M22"/>
    <mergeCell ref="N22:P22"/>
    <mergeCell ref="C18:F18"/>
    <mergeCell ref="H18:J18"/>
    <mergeCell ref="K18:M18"/>
    <mergeCell ref="N18:P18"/>
    <mergeCell ref="C19:G19"/>
    <mergeCell ref="C20:F20"/>
    <mergeCell ref="H20:J20"/>
    <mergeCell ref="C16:F16"/>
    <mergeCell ref="H16:J16"/>
    <mergeCell ref="K16:M16"/>
    <mergeCell ref="N16:P16"/>
    <mergeCell ref="C17:G17"/>
    <mergeCell ref="H17:J17"/>
    <mergeCell ref="K17:M17"/>
    <mergeCell ref="N17:P17"/>
    <mergeCell ref="C14:F14"/>
    <mergeCell ref="H14:J14"/>
    <mergeCell ref="K14:M14"/>
    <mergeCell ref="N14:P14"/>
    <mergeCell ref="C15:F15"/>
    <mergeCell ref="H15:J15"/>
    <mergeCell ref="K15:M15"/>
    <mergeCell ref="N15:P15"/>
    <mergeCell ref="C12:F12"/>
    <mergeCell ref="H12:J12"/>
    <mergeCell ref="K12:M12"/>
    <mergeCell ref="N12:P12"/>
    <mergeCell ref="C13:F13"/>
    <mergeCell ref="H13:J13"/>
    <mergeCell ref="K13:M13"/>
    <mergeCell ref="N13:P13"/>
    <mergeCell ref="C10:G10"/>
    <mergeCell ref="H10:J10"/>
    <mergeCell ref="K10:M10"/>
    <mergeCell ref="N10:P10"/>
    <mergeCell ref="C11:F11"/>
    <mergeCell ref="H11:J11"/>
    <mergeCell ref="K11:M11"/>
    <mergeCell ref="N11:P11"/>
    <mergeCell ref="C9:F9"/>
    <mergeCell ref="H9:J9"/>
    <mergeCell ref="K9:M9"/>
    <mergeCell ref="N9:P9"/>
    <mergeCell ref="B6:G6"/>
    <mergeCell ref="H6:J6"/>
    <mergeCell ref="K6:M6"/>
    <mergeCell ref="N6:P6"/>
    <mergeCell ref="C7:F7"/>
    <mergeCell ref="H7:J7"/>
    <mergeCell ref="K7:M7"/>
    <mergeCell ref="N7:P7"/>
    <mergeCell ref="Q1:Q3"/>
    <mergeCell ref="J2:P2"/>
    <mergeCell ref="J3:P3"/>
    <mergeCell ref="E4:H4"/>
    <mergeCell ref="E5:H5"/>
    <mergeCell ref="C2:C3"/>
    <mergeCell ref="E2:H3"/>
    <mergeCell ref="C8:F8"/>
    <mergeCell ref="H8:J8"/>
    <mergeCell ref="K8:M8"/>
    <mergeCell ref="N8:P8"/>
  </mergeCells>
  <phoneticPr fontId="120" type="noConversion"/>
  <conditionalFormatting sqref="M63:P64 E63:H64 J2:P3 H50:J50 H42:J45 E4:H5">
    <cfRule type="cellIs" dxfId="8" priority="9" stopIfTrue="1" operator="equal">
      <formula>""</formula>
    </cfRule>
  </conditionalFormatting>
  <conditionalFormatting sqref="G16 G51:G55 G18 G24 G34:G40 G46 G11:G13 G26 G28:G32">
    <cfRule type="cellIs" dxfId="7" priority="8" stopIfTrue="1" operator="equal">
      <formula>"?"</formula>
    </cfRule>
  </conditionalFormatting>
  <conditionalFormatting sqref="G14">
    <cfRule type="cellIs" dxfId="6" priority="7" stopIfTrue="1" operator="equal">
      <formula>"."</formula>
    </cfRule>
  </conditionalFormatting>
  <conditionalFormatting sqref="C15:F15">
    <cfRule type="cellIs" dxfId="5" priority="6" stopIfTrue="1" operator="equal">
      <formula>"Oiler details"</formula>
    </cfRule>
  </conditionalFormatting>
  <conditionalFormatting sqref="C20:E20">
    <cfRule type="cellIs" dxfId="4" priority="5" stopIfTrue="1" operator="equal">
      <formula>"CW piping details"</formula>
    </cfRule>
  </conditionalFormatting>
  <conditionalFormatting sqref="C21:E21">
    <cfRule type="cellIs" dxfId="3" priority="4" stopIfTrue="1" operator="equal">
      <formula>"CW flow"</formula>
    </cfRule>
  </conditionalFormatting>
  <conditionalFormatting sqref="H20:J21">
    <cfRule type="cellIs" dxfId="2" priority="3" stopIfTrue="1" operator="equal">
      <formula>""</formula>
    </cfRule>
  </conditionalFormatting>
  <conditionalFormatting sqref="H11:J11 K11:P13 H46:J46 K18:P18 H24:P24 H26:P26 H28:J32 K34:P34 H35:J40 K16:N16">
    <cfRule type="cellIs" dxfId="1" priority="2" stopIfTrue="1" operator="equal">
      <formula>"?"</formula>
    </cfRule>
  </conditionalFormatting>
  <conditionalFormatting sqref="K37:P38 H55:J55">
    <cfRule type="cellIs" dxfId="0" priority="1" stopIfTrue="1" operator="equal">
      <formula>"?"</formula>
    </cfRule>
  </conditionalFormatting>
  <dataValidations disablePrompts="1" count="19">
    <dataValidation type="list" allowBlank="1" sqref="WVP983093:WVR983093 WLT983093:WLV983093 WBX983093:WBZ983093 VSB983093:VSD983093 VIF983093:VIH983093 UYJ983093:UYL983093 UON983093:UOP983093 UER983093:UET983093 TUV983093:TUX983093 TKZ983093:TLB983093 TBD983093:TBF983093 SRH983093:SRJ983093 SHL983093:SHN983093 RXP983093:RXR983093 RNT983093:RNV983093 RDX983093:RDZ983093 QUB983093:QUD983093 QKF983093:QKH983093 QAJ983093:QAL983093 PQN983093:PQP983093 PGR983093:PGT983093 OWV983093:OWX983093 OMZ983093:ONB983093 ODD983093:ODF983093 NTH983093:NTJ983093 NJL983093:NJN983093 MZP983093:MZR983093 MPT983093:MPV983093 MFX983093:MFZ983093 LWB983093:LWD983093 LMF983093:LMH983093 LCJ983093:LCL983093 KSN983093:KSP983093 KIR983093:KIT983093 JYV983093:JYX983093 JOZ983093:JPB983093 JFD983093:JFF983093 IVH983093:IVJ983093 ILL983093:ILN983093 IBP983093:IBR983093 HRT983093:HRV983093 HHX983093:HHZ983093 GYB983093:GYD983093 GOF983093:GOH983093 GEJ983093:GEL983093 FUN983093:FUP983093 FKR983093:FKT983093 FAV983093:FAX983093 EQZ983093:ERB983093 EHD983093:EHF983093 DXH983093:DXJ983093 DNL983093:DNN983093 DDP983093:DDR983093 CTT983093:CTV983093 CJX983093:CJZ983093 CAB983093:CAD983093 BQF983093:BQH983093 BGJ983093:BGL983093 AWN983093:AWP983093 AMR983093:AMT983093 ACV983093:ACX983093 SZ983093:TB983093 JD983093:JF983093 H983093:J983093 WVP917557:WVR917557 WLT917557:WLV917557 WBX917557:WBZ917557 VSB917557:VSD917557 VIF917557:VIH917557 UYJ917557:UYL917557 UON917557:UOP917557 UER917557:UET917557 TUV917557:TUX917557 TKZ917557:TLB917557 TBD917557:TBF917557 SRH917557:SRJ917557 SHL917557:SHN917557 RXP917557:RXR917557 RNT917557:RNV917557 RDX917557:RDZ917557 QUB917557:QUD917557 QKF917557:QKH917557 QAJ917557:QAL917557 PQN917557:PQP917557 PGR917557:PGT917557 OWV917557:OWX917557 OMZ917557:ONB917557 ODD917557:ODF917557 NTH917557:NTJ917557 NJL917557:NJN917557 MZP917557:MZR917557 MPT917557:MPV917557 MFX917557:MFZ917557 LWB917557:LWD917557 LMF917557:LMH917557 LCJ917557:LCL917557 KSN917557:KSP917557 KIR917557:KIT917557 JYV917557:JYX917557 JOZ917557:JPB917557 JFD917557:JFF917557 IVH917557:IVJ917557 ILL917557:ILN917557 IBP917557:IBR917557 HRT917557:HRV917557 HHX917557:HHZ917557 GYB917557:GYD917557 GOF917557:GOH917557 GEJ917557:GEL917557 FUN917557:FUP917557 FKR917557:FKT917557 FAV917557:FAX917557 EQZ917557:ERB917557 EHD917557:EHF917557 DXH917557:DXJ917557 DNL917557:DNN917557 DDP917557:DDR917557 CTT917557:CTV917557 CJX917557:CJZ917557 CAB917557:CAD917557 BQF917557:BQH917557 BGJ917557:BGL917557 AWN917557:AWP917557 AMR917557:AMT917557 ACV917557:ACX917557 SZ917557:TB917557 JD917557:JF917557 H917557:J917557 WVP852021:WVR852021 WLT852021:WLV852021 WBX852021:WBZ852021 VSB852021:VSD852021 VIF852021:VIH852021 UYJ852021:UYL852021 UON852021:UOP852021 UER852021:UET852021 TUV852021:TUX852021 TKZ852021:TLB852021 TBD852021:TBF852021 SRH852021:SRJ852021 SHL852021:SHN852021 RXP852021:RXR852021 RNT852021:RNV852021 RDX852021:RDZ852021 QUB852021:QUD852021 QKF852021:QKH852021 QAJ852021:QAL852021 PQN852021:PQP852021 PGR852021:PGT852021 OWV852021:OWX852021 OMZ852021:ONB852021 ODD852021:ODF852021 NTH852021:NTJ852021 NJL852021:NJN852021 MZP852021:MZR852021 MPT852021:MPV852021 MFX852021:MFZ852021 LWB852021:LWD852021 LMF852021:LMH852021 LCJ852021:LCL852021 KSN852021:KSP852021 KIR852021:KIT852021 JYV852021:JYX852021 JOZ852021:JPB852021 JFD852021:JFF852021 IVH852021:IVJ852021 ILL852021:ILN852021 IBP852021:IBR852021 HRT852021:HRV852021 HHX852021:HHZ852021 GYB852021:GYD852021 GOF852021:GOH852021 GEJ852021:GEL852021 FUN852021:FUP852021 FKR852021:FKT852021 FAV852021:FAX852021 EQZ852021:ERB852021 EHD852021:EHF852021 DXH852021:DXJ852021 DNL852021:DNN852021 DDP852021:DDR852021 CTT852021:CTV852021 CJX852021:CJZ852021 CAB852021:CAD852021 BQF852021:BQH852021 BGJ852021:BGL852021 AWN852021:AWP852021 AMR852021:AMT852021 ACV852021:ACX852021 SZ852021:TB852021 JD852021:JF852021 H852021:J852021 WVP786485:WVR786485 WLT786485:WLV786485 WBX786485:WBZ786485 VSB786485:VSD786485 VIF786485:VIH786485 UYJ786485:UYL786485 UON786485:UOP786485 UER786485:UET786485 TUV786485:TUX786485 TKZ786485:TLB786485 TBD786485:TBF786485 SRH786485:SRJ786485 SHL786485:SHN786485 RXP786485:RXR786485 RNT786485:RNV786485 RDX786485:RDZ786485 QUB786485:QUD786485 QKF786485:QKH786485 QAJ786485:QAL786485 PQN786485:PQP786485 PGR786485:PGT786485 OWV786485:OWX786485 OMZ786485:ONB786485 ODD786485:ODF786485 NTH786485:NTJ786485 NJL786485:NJN786485 MZP786485:MZR786485 MPT786485:MPV786485 MFX786485:MFZ786485 LWB786485:LWD786485 LMF786485:LMH786485 LCJ786485:LCL786485 KSN786485:KSP786485 KIR786485:KIT786485 JYV786485:JYX786485 JOZ786485:JPB786485 JFD786485:JFF786485 IVH786485:IVJ786485 ILL786485:ILN786485 IBP786485:IBR786485 HRT786485:HRV786485 HHX786485:HHZ786485 GYB786485:GYD786485 GOF786485:GOH786485 GEJ786485:GEL786485 FUN786485:FUP786485 FKR786485:FKT786485 FAV786485:FAX786485 EQZ786485:ERB786485 EHD786485:EHF786485 DXH786485:DXJ786485 DNL786485:DNN786485 DDP786485:DDR786485 CTT786485:CTV786485 CJX786485:CJZ786485 CAB786485:CAD786485 BQF786485:BQH786485 BGJ786485:BGL786485 AWN786485:AWP786485 AMR786485:AMT786485 ACV786485:ACX786485 SZ786485:TB786485 JD786485:JF786485 H786485:J786485 WVP720949:WVR720949 WLT720949:WLV720949 WBX720949:WBZ720949 VSB720949:VSD720949 VIF720949:VIH720949 UYJ720949:UYL720949 UON720949:UOP720949 UER720949:UET720949 TUV720949:TUX720949 TKZ720949:TLB720949 TBD720949:TBF720949 SRH720949:SRJ720949 SHL720949:SHN720949 RXP720949:RXR720949 RNT720949:RNV720949 RDX720949:RDZ720949 QUB720949:QUD720949 QKF720949:QKH720949 QAJ720949:QAL720949 PQN720949:PQP720949 PGR720949:PGT720949 OWV720949:OWX720949 OMZ720949:ONB720949 ODD720949:ODF720949 NTH720949:NTJ720949 NJL720949:NJN720949 MZP720949:MZR720949 MPT720949:MPV720949 MFX720949:MFZ720949 LWB720949:LWD720949 LMF720949:LMH720949 LCJ720949:LCL720949 KSN720949:KSP720949 KIR720949:KIT720949 JYV720949:JYX720949 JOZ720949:JPB720949 JFD720949:JFF720949 IVH720949:IVJ720949 ILL720949:ILN720949 IBP720949:IBR720949 HRT720949:HRV720949 HHX720949:HHZ720949 GYB720949:GYD720949 GOF720949:GOH720949 GEJ720949:GEL720949 FUN720949:FUP720949 FKR720949:FKT720949 FAV720949:FAX720949 EQZ720949:ERB720949 EHD720949:EHF720949 DXH720949:DXJ720949 DNL720949:DNN720949 DDP720949:DDR720949 CTT720949:CTV720949 CJX720949:CJZ720949 CAB720949:CAD720949 BQF720949:BQH720949 BGJ720949:BGL720949 AWN720949:AWP720949 AMR720949:AMT720949 ACV720949:ACX720949 SZ720949:TB720949 JD720949:JF720949 H720949:J720949 WVP655413:WVR655413 WLT655413:WLV655413 WBX655413:WBZ655413 VSB655413:VSD655413 VIF655413:VIH655413 UYJ655413:UYL655413 UON655413:UOP655413 UER655413:UET655413 TUV655413:TUX655413 TKZ655413:TLB655413 TBD655413:TBF655413 SRH655413:SRJ655413 SHL655413:SHN655413 RXP655413:RXR655413 RNT655413:RNV655413 RDX655413:RDZ655413 QUB655413:QUD655413 QKF655413:QKH655413 QAJ655413:QAL655413 PQN655413:PQP655413 PGR655413:PGT655413 OWV655413:OWX655413 OMZ655413:ONB655413 ODD655413:ODF655413 NTH655413:NTJ655413 NJL655413:NJN655413 MZP655413:MZR655413 MPT655413:MPV655413 MFX655413:MFZ655413 LWB655413:LWD655413 LMF655413:LMH655413 LCJ655413:LCL655413 KSN655413:KSP655413 KIR655413:KIT655413 JYV655413:JYX655413 JOZ655413:JPB655413 JFD655413:JFF655413 IVH655413:IVJ655413 ILL655413:ILN655413 IBP655413:IBR655413 HRT655413:HRV655413 HHX655413:HHZ655413 GYB655413:GYD655413 GOF655413:GOH655413 GEJ655413:GEL655413 FUN655413:FUP655413 FKR655413:FKT655413 FAV655413:FAX655413 EQZ655413:ERB655413 EHD655413:EHF655413 DXH655413:DXJ655413 DNL655413:DNN655413 DDP655413:DDR655413 CTT655413:CTV655413 CJX655413:CJZ655413 CAB655413:CAD655413 BQF655413:BQH655413 BGJ655413:BGL655413 AWN655413:AWP655413 AMR655413:AMT655413 ACV655413:ACX655413 SZ655413:TB655413 JD655413:JF655413 H655413:J655413 WVP589877:WVR589877 WLT589877:WLV589877 WBX589877:WBZ589877 VSB589877:VSD589877 VIF589877:VIH589877 UYJ589877:UYL589877 UON589877:UOP589877 UER589877:UET589877 TUV589877:TUX589877 TKZ589877:TLB589877 TBD589877:TBF589877 SRH589877:SRJ589877 SHL589877:SHN589877 RXP589877:RXR589877 RNT589877:RNV589877 RDX589877:RDZ589877 QUB589877:QUD589877 QKF589877:QKH589877 QAJ589877:QAL589877 PQN589877:PQP589877 PGR589877:PGT589877 OWV589877:OWX589877 OMZ589877:ONB589877 ODD589877:ODF589877 NTH589877:NTJ589877 NJL589877:NJN589877 MZP589877:MZR589877 MPT589877:MPV589877 MFX589877:MFZ589877 LWB589877:LWD589877 LMF589877:LMH589877 LCJ589877:LCL589877 KSN589877:KSP589877 KIR589877:KIT589877 JYV589877:JYX589877 JOZ589877:JPB589877 JFD589877:JFF589877 IVH589877:IVJ589877 ILL589877:ILN589877 IBP589877:IBR589877 HRT589877:HRV589877 HHX589877:HHZ589877 GYB589877:GYD589877 GOF589877:GOH589877 GEJ589877:GEL589877 FUN589877:FUP589877 FKR589877:FKT589877 FAV589877:FAX589877 EQZ589877:ERB589877 EHD589877:EHF589877 DXH589877:DXJ589877 DNL589877:DNN589877 DDP589877:DDR589877 CTT589877:CTV589877 CJX589877:CJZ589877 CAB589877:CAD589877 BQF589877:BQH589877 BGJ589877:BGL589877 AWN589877:AWP589877 AMR589877:AMT589877 ACV589877:ACX589877 SZ589877:TB589877 JD589877:JF589877 H589877:J589877 WVP524341:WVR524341 WLT524341:WLV524341 WBX524341:WBZ524341 VSB524341:VSD524341 VIF524341:VIH524341 UYJ524341:UYL524341 UON524341:UOP524341 UER524341:UET524341 TUV524341:TUX524341 TKZ524341:TLB524341 TBD524341:TBF524341 SRH524341:SRJ524341 SHL524341:SHN524341 RXP524341:RXR524341 RNT524341:RNV524341 RDX524341:RDZ524341 QUB524341:QUD524341 QKF524341:QKH524341 QAJ524341:QAL524341 PQN524341:PQP524341 PGR524341:PGT524341 OWV524341:OWX524341 OMZ524341:ONB524341 ODD524341:ODF524341 NTH524341:NTJ524341 NJL524341:NJN524341 MZP524341:MZR524341 MPT524341:MPV524341 MFX524341:MFZ524341 LWB524341:LWD524341 LMF524341:LMH524341 LCJ524341:LCL524341 KSN524341:KSP524341 KIR524341:KIT524341 JYV524341:JYX524341 JOZ524341:JPB524341 JFD524341:JFF524341 IVH524341:IVJ524341 ILL524341:ILN524341 IBP524341:IBR524341 HRT524341:HRV524341 HHX524341:HHZ524341 GYB524341:GYD524341 GOF524341:GOH524341 GEJ524341:GEL524341 FUN524341:FUP524341 FKR524341:FKT524341 FAV524341:FAX524341 EQZ524341:ERB524341 EHD524341:EHF524341 DXH524341:DXJ524341 DNL524341:DNN524341 DDP524341:DDR524341 CTT524341:CTV524341 CJX524341:CJZ524341 CAB524341:CAD524341 BQF524341:BQH524341 BGJ524341:BGL524341 AWN524341:AWP524341 AMR524341:AMT524341 ACV524341:ACX524341 SZ524341:TB524341 JD524341:JF524341 H524341:J524341 WVP458805:WVR458805 WLT458805:WLV458805 WBX458805:WBZ458805 VSB458805:VSD458805 VIF458805:VIH458805 UYJ458805:UYL458805 UON458805:UOP458805 UER458805:UET458805 TUV458805:TUX458805 TKZ458805:TLB458805 TBD458805:TBF458805 SRH458805:SRJ458805 SHL458805:SHN458805 RXP458805:RXR458805 RNT458805:RNV458805 RDX458805:RDZ458805 QUB458805:QUD458805 QKF458805:QKH458805 QAJ458805:QAL458805 PQN458805:PQP458805 PGR458805:PGT458805 OWV458805:OWX458805 OMZ458805:ONB458805 ODD458805:ODF458805 NTH458805:NTJ458805 NJL458805:NJN458805 MZP458805:MZR458805 MPT458805:MPV458805 MFX458805:MFZ458805 LWB458805:LWD458805 LMF458805:LMH458805 LCJ458805:LCL458805 KSN458805:KSP458805 KIR458805:KIT458805 JYV458805:JYX458805 JOZ458805:JPB458805 JFD458805:JFF458805 IVH458805:IVJ458805 ILL458805:ILN458805 IBP458805:IBR458805 HRT458805:HRV458805 HHX458805:HHZ458805 GYB458805:GYD458805 GOF458805:GOH458805 GEJ458805:GEL458805 FUN458805:FUP458805 FKR458805:FKT458805 FAV458805:FAX458805 EQZ458805:ERB458805 EHD458805:EHF458805 DXH458805:DXJ458805 DNL458805:DNN458805 DDP458805:DDR458805 CTT458805:CTV458805 CJX458805:CJZ458805 CAB458805:CAD458805 BQF458805:BQH458805 BGJ458805:BGL458805 AWN458805:AWP458805 AMR458805:AMT458805 ACV458805:ACX458805 SZ458805:TB458805 JD458805:JF458805 H458805:J458805 WVP393269:WVR393269 WLT393269:WLV393269 WBX393269:WBZ393269 VSB393269:VSD393269 VIF393269:VIH393269 UYJ393269:UYL393269 UON393269:UOP393269 UER393269:UET393269 TUV393269:TUX393269 TKZ393269:TLB393269 TBD393269:TBF393269 SRH393269:SRJ393269 SHL393269:SHN393269 RXP393269:RXR393269 RNT393269:RNV393269 RDX393269:RDZ393269 QUB393269:QUD393269 QKF393269:QKH393269 QAJ393269:QAL393269 PQN393269:PQP393269 PGR393269:PGT393269 OWV393269:OWX393269 OMZ393269:ONB393269 ODD393269:ODF393269 NTH393269:NTJ393269 NJL393269:NJN393269 MZP393269:MZR393269 MPT393269:MPV393269 MFX393269:MFZ393269 LWB393269:LWD393269 LMF393269:LMH393269 LCJ393269:LCL393269 KSN393269:KSP393269 KIR393269:KIT393269 JYV393269:JYX393269 JOZ393269:JPB393269 JFD393269:JFF393269 IVH393269:IVJ393269 ILL393269:ILN393269 IBP393269:IBR393269 HRT393269:HRV393269 HHX393269:HHZ393269 GYB393269:GYD393269 GOF393269:GOH393269 GEJ393269:GEL393269 FUN393269:FUP393269 FKR393269:FKT393269 FAV393269:FAX393269 EQZ393269:ERB393269 EHD393269:EHF393269 DXH393269:DXJ393269 DNL393269:DNN393269 DDP393269:DDR393269 CTT393269:CTV393269 CJX393269:CJZ393269 CAB393269:CAD393269 BQF393269:BQH393269 BGJ393269:BGL393269 AWN393269:AWP393269 AMR393269:AMT393269 ACV393269:ACX393269 SZ393269:TB393269 JD393269:JF393269 H393269:J393269 WVP327733:WVR327733 WLT327733:WLV327733 WBX327733:WBZ327733 VSB327733:VSD327733 VIF327733:VIH327733 UYJ327733:UYL327733 UON327733:UOP327733 UER327733:UET327733 TUV327733:TUX327733 TKZ327733:TLB327733 TBD327733:TBF327733 SRH327733:SRJ327733 SHL327733:SHN327733 RXP327733:RXR327733 RNT327733:RNV327733 RDX327733:RDZ327733 QUB327733:QUD327733 QKF327733:QKH327733 QAJ327733:QAL327733 PQN327733:PQP327733 PGR327733:PGT327733 OWV327733:OWX327733 OMZ327733:ONB327733 ODD327733:ODF327733 NTH327733:NTJ327733 NJL327733:NJN327733 MZP327733:MZR327733 MPT327733:MPV327733 MFX327733:MFZ327733 LWB327733:LWD327733 LMF327733:LMH327733 LCJ327733:LCL327733 KSN327733:KSP327733 KIR327733:KIT327733 JYV327733:JYX327733 JOZ327733:JPB327733 JFD327733:JFF327733 IVH327733:IVJ327733 ILL327733:ILN327733 IBP327733:IBR327733 HRT327733:HRV327733 HHX327733:HHZ327733 GYB327733:GYD327733 GOF327733:GOH327733 GEJ327733:GEL327733 FUN327733:FUP327733 FKR327733:FKT327733 FAV327733:FAX327733 EQZ327733:ERB327733 EHD327733:EHF327733 DXH327733:DXJ327733 DNL327733:DNN327733 DDP327733:DDR327733 CTT327733:CTV327733 CJX327733:CJZ327733 CAB327733:CAD327733 BQF327733:BQH327733 BGJ327733:BGL327733 AWN327733:AWP327733 AMR327733:AMT327733 ACV327733:ACX327733 SZ327733:TB327733 JD327733:JF327733 H327733:J327733 WVP262197:WVR262197 WLT262197:WLV262197 WBX262197:WBZ262197 VSB262197:VSD262197 VIF262197:VIH262197 UYJ262197:UYL262197 UON262197:UOP262197 UER262197:UET262197 TUV262197:TUX262197 TKZ262197:TLB262197 TBD262197:TBF262197 SRH262197:SRJ262197 SHL262197:SHN262197 RXP262197:RXR262197 RNT262197:RNV262197 RDX262197:RDZ262197 QUB262197:QUD262197 QKF262197:QKH262197 QAJ262197:QAL262197 PQN262197:PQP262197 PGR262197:PGT262197 OWV262197:OWX262197 OMZ262197:ONB262197 ODD262197:ODF262197 NTH262197:NTJ262197 NJL262197:NJN262197 MZP262197:MZR262197 MPT262197:MPV262197 MFX262197:MFZ262197 LWB262197:LWD262197 LMF262197:LMH262197 LCJ262197:LCL262197 KSN262197:KSP262197 KIR262197:KIT262197 JYV262197:JYX262197 JOZ262197:JPB262197 JFD262197:JFF262197 IVH262197:IVJ262197 ILL262197:ILN262197 IBP262197:IBR262197 HRT262197:HRV262197 HHX262197:HHZ262197 GYB262197:GYD262197 GOF262197:GOH262197 GEJ262197:GEL262197 FUN262197:FUP262197 FKR262197:FKT262197 FAV262197:FAX262197 EQZ262197:ERB262197 EHD262197:EHF262197 DXH262197:DXJ262197 DNL262197:DNN262197 DDP262197:DDR262197 CTT262197:CTV262197 CJX262197:CJZ262197 CAB262197:CAD262197 BQF262197:BQH262197 BGJ262197:BGL262197 AWN262197:AWP262197 AMR262197:AMT262197 ACV262197:ACX262197 SZ262197:TB262197 JD262197:JF262197 H262197:J262197 WVP196661:WVR196661 WLT196661:WLV196661 WBX196661:WBZ196661 VSB196661:VSD196661 VIF196661:VIH196661 UYJ196661:UYL196661 UON196661:UOP196661 UER196661:UET196661 TUV196661:TUX196661 TKZ196661:TLB196661 TBD196661:TBF196661 SRH196661:SRJ196661 SHL196661:SHN196661 RXP196661:RXR196661 RNT196661:RNV196661 RDX196661:RDZ196661 QUB196661:QUD196661 QKF196661:QKH196661 QAJ196661:QAL196661 PQN196661:PQP196661 PGR196661:PGT196661 OWV196661:OWX196661 OMZ196661:ONB196661 ODD196661:ODF196661 NTH196661:NTJ196661 NJL196661:NJN196661 MZP196661:MZR196661 MPT196661:MPV196661 MFX196661:MFZ196661 LWB196661:LWD196661 LMF196661:LMH196661 LCJ196661:LCL196661 KSN196661:KSP196661 KIR196661:KIT196661 JYV196661:JYX196661 JOZ196661:JPB196661 JFD196661:JFF196661 IVH196661:IVJ196661 ILL196661:ILN196661 IBP196661:IBR196661 HRT196661:HRV196661 HHX196661:HHZ196661 GYB196661:GYD196661 GOF196661:GOH196661 GEJ196661:GEL196661 FUN196661:FUP196661 FKR196661:FKT196661 FAV196661:FAX196661 EQZ196661:ERB196661 EHD196661:EHF196661 DXH196661:DXJ196661 DNL196661:DNN196661 DDP196661:DDR196661 CTT196661:CTV196661 CJX196661:CJZ196661 CAB196661:CAD196661 BQF196661:BQH196661 BGJ196661:BGL196661 AWN196661:AWP196661 AMR196661:AMT196661 ACV196661:ACX196661 SZ196661:TB196661 JD196661:JF196661 H196661:J196661 WVP131125:WVR131125 WLT131125:WLV131125 WBX131125:WBZ131125 VSB131125:VSD131125 VIF131125:VIH131125 UYJ131125:UYL131125 UON131125:UOP131125 UER131125:UET131125 TUV131125:TUX131125 TKZ131125:TLB131125 TBD131125:TBF131125 SRH131125:SRJ131125 SHL131125:SHN131125 RXP131125:RXR131125 RNT131125:RNV131125 RDX131125:RDZ131125 QUB131125:QUD131125 QKF131125:QKH131125 QAJ131125:QAL131125 PQN131125:PQP131125 PGR131125:PGT131125 OWV131125:OWX131125 OMZ131125:ONB131125 ODD131125:ODF131125 NTH131125:NTJ131125 NJL131125:NJN131125 MZP131125:MZR131125 MPT131125:MPV131125 MFX131125:MFZ131125 LWB131125:LWD131125 LMF131125:LMH131125 LCJ131125:LCL131125 KSN131125:KSP131125 KIR131125:KIT131125 JYV131125:JYX131125 JOZ131125:JPB131125 JFD131125:JFF131125 IVH131125:IVJ131125 ILL131125:ILN131125 IBP131125:IBR131125 HRT131125:HRV131125 HHX131125:HHZ131125 GYB131125:GYD131125 GOF131125:GOH131125 GEJ131125:GEL131125 FUN131125:FUP131125 FKR131125:FKT131125 FAV131125:FAX131125 EQZ131125:ERB131125 EHD131125:EHF131125 DXH131125:DXJ131125 DNL131125:DNN131125 DDP131125:DDR131125 CTT131125:CTV131125 CJX131125:CJZ131125 CAB131125:CAD131125 BQF131125:BQH131125 BGJ131125:BGL131125 AWN131125:AWP131125 AMR131125:AMT131125 ACV131125:ACX131125 SZ131125:TB131125 JD131125:JF131125 H131125:J131125 WVP65589:WVR65589 WLT65589:WLV65589 WBX65589:WBZ65589 VSB65589:VSD65589 VIF65589:VIH65589 UYJ65589:UYL65589 UON65589:UOP65589 UER65589:UET65589 TUV65589:TUX65589 TKZ65589:TLB65589 TBD65589:TBF65589 SRH65589:SRJ65589 SHL65589:SHN65589 RXP65589:RXR65589 RNT65589:RNV65589 RDX65589:RDZ65589 QUB65589:QUD65589 QKF65589:QKH65589 QAJ65589:QAL65589 PQN65589:PQP65589 PGR65589:PGT65589 OWV65589:OWX65589 OMZ65589:ONB65589 ODD65589:ODF65589 NTH65589:NTJ65589 NJL65589:NJN65589 MZP65589:MZR65589 MPT65589:MPV65589 MFX65589:MFZ65589 LWB65589:LWD65589 LMF65589:LMH65589 LCJ65589:LCL65589 KSN65589:KSP65589 KIR65589:KIT65589 JYV65589:JYX65589 JOZ65589:JPB65589 JFD65589:JFF65589 IVH65589:IVJ65589 ILL65589:ILN65589 IBP65589:IBR65589 HRT65589:HRV65589 HHX65589:HHZ65589 GYB65589:GYD65589 GOF65589:GOH65589 GEJ65589:GEL65589 FUN65589:FUP65589 FKR65589:FKT65589 FAV65589:FAX65589 EQZ65589:ERB65589 EHD65589:EHF65589 DXH65589:DXJ65589 DNL65589:DNN65589 DDP65589:DDR65589 CTT65589:CTV65589 CJX65589:CJZ65589 CAB65589:CAD65589 BQF65589:BQH65589 BGJ65589:BGL65589 AWN65589:AWP65589 AMR65589:AMT65589 ACV65589:ACX65589 SZ65589:TB65589 JD65589:JF65589 H65589:J65589 WVS983075:WVX983076 WLW983075:WMB983076 WCA983075:WCF983076 VSE983075:VSJ983076 VII983075:VIN983076 UYM983075:UYR983076 UOQ983075:UOV983076 UEU983075:UEZ983076 TUY983075:TVD983076 TLC983075:TLH983076 TBG983075:TBL983076 SRK983075:SRP983076 SHO983075:SHT983076 RXS983075:RXX983076 RNW983075:ROB983076 REA983075:REF983076 QUE983075:QUJ983076 QKI983075:QKN983076 QAM983075:QAR983076 PQQ983075:PQV983076 PGU983075:PGZ983076 OWY983075:OXD983076 ONC983075:ONH983076 ODG983075:ODL983076 NTK983075:NTP983076 NJO983075:NJT983076 MZS983075:MZX983076 MPW983075:MQB983076 MGA983075:MGF983076 LWE983075:LWJ983076 LMI983075:LMN983076 LCM983075:LCR983076 KSQ983075:KSV983076 KIU983075:KIZ983076 JYY983075:JZD983076 JPC983075:JPH983076 JFG983075:JFL983076 IVK983075:IVP983076 ILO983075:ILT983076 IBS983075:IBX983076 HRW983075:HSB983076 HIA983075:HIF983076 GYE983075:GYJ983076 GOI983075:GON983076 GEM983075:GER983076 FUQ983075:FUV983076 FKU983075:FKZ983076 FAY983075:FBD983076 ERC983075:ERH983076 EHG983075:EHL983076 DXK983075:DXP983076 DNO983075:DNT983076 DDS983075:DDX983076 CTW983075:CUB983076 CKA983075:CKF983076 CAE983075:CAJ983076 BQI983075:BQN983076 BGM983075:BGR983076 AWQ983075:AWV983076 AMU983075:AMZ983076 ACY983075:ADD983076 TC983075:TH983076 JG983075:JL983076 K983075:P983076 WVS917539:WVX917540 WLW917539:WMB917540 WCA917539:WCF917540 VSE917539:VSJ917540 VII917539:VIN917540 UYM917539:UYR917540 UOQ917539:UOV917540 UEU917539:UEZ917540 TUY917539:TVD917540 TLC917539:TLH917540 TBG917539:TBL917540 SRK917539:SRP917540 SHO917539:SHT917540 RXS917539:RXX917540 RNW917539:ROB917540 REA917539:REF917540 QUE917539:QUJ917540 QKI917539:QKN917540 QAM917539:QAR917540 PQQ917539:PQV917540 PGU917539:PGZ917540 OWY917539:OXD917540 ONC917539:ONH917540 ODG917539:ODL917540 NTK917539:NTP917540 NJO917539:NJT917540 MZS917539:MZX917540 MPW917539:MQB917540 MGA917539:MGF917540 LWE917539:LWJ917540 LMI917539:LMN917540 LCM917539:LCR917540 KSQ917539:KSV917540 KIU917539:KIZ917540 JYY917539:JZD917540 JPC917539:JPH917540 JFG917539:JFL917540 IVK917539:IVP917540 ILO917539:ILT917540 IBS917539:IBX917540 HRW917539:HSB917540 HIA917539:HIF917540 GYE917539:GYJ917540 GOI917539:GON917540 GEM917539:GER917540 FUQ917539:FUV917540 FKU917539:FKZ917540 FAY917539:FBD917540 ERC917539:ERH917540 EHG917539:EHL917540 DXK917539:DXP917540 DNO917539:DNT917540 DDS917539:DDX917540 CTW917539:CUB917540 CKA917539:CKF917540 CAE917539:CAJ917540 BQI917539:BQN917540 BGM917539:BGR917540 AWQ917539:AWV917540 AMU917539:AMZ917540 ACY917539:ADD917540 TC917539:TH917540 JG917539:JL917540 K917539:P917540 WVS852003:WVX852004 WLW852003:WMB852004 WCA852003:WCF852004 VSE852003:VSJ852004 VII852003:VIN852004 UYM852003:UYR852004 UOQ852003:UOV852004 UEU852003:UEZ852004 TUY852003:TVD852004 TLC852003:TLH852004 TBG852003:TBL852004 SRK852003:SRP852004 SHO852003:SHT852004 RXS852003:RXX852004 RNW852003:ROB852004 REA852003:REF852004 QUE852003:QUJ852004 QKI852003:QKN852004 QAM852003:QAR852004 PQQ852003:PQV852004 PGU852003:PGZ852004 OWY852003:OXD852004 ONC852003:ONH852004 ODG852003:ODL852004 NTK852003:NTP852004 NJO852003:NJT852004 MZS852003:MZX852004 MPW852003:MQB852004 MGA852003:MGF852004 LWE852003:LWJ852004 LMI852003:LMN852004 LCM852003:LCR852004 KSQ852003:KSV852004 KIU852003:KIZ852004 JYY852003:JZD852004 JPC852003:JPH852004 JFG852003:JFL852004 IVK852003:IVP852004 ILO852003:ILT852004 IBS852003:IBX852004 HRW852003:HSB852004 HIA852003:HIF852004 GYE852003:GYJ852004 GOI852003:GON852004 GEM852003:GER852004 FUQ852003:FUV852004 FKU852003:FKZ852004 FAY852003:FBD852004 ERC852003:ERH852004 EHG852003:EHL852004 DXK852003:DXP852004 DNO852003:DNT852004 DDS852003:DDX852004 CTW852003:CUB852004 CKA852003:CKF852004 CAE852003:CAJ852004 BQI852003:BQN852004 BGM852003:BGR852004 AWQ852003:AWV852004 AMU852003:AMZ852004 ACY852003:ADD852004 TC852003:TH852004 JG852003:JL852004 K852003:P852004 WVS786467:WVX786468 WLW786467:WMB786468 WCA786467:WCF786468 VSE786467:VSJ786468 VII786467:VIN786468 UYM786467:UYR786468 UOQ786467:UOV786468 UEU786467:UEZ786468 TUY786467:TVD786468 TLC786467:TLH786468 TBG786467:TBL786468 SRK786467:SRP786468 SHO786467:SHT786468 RXS786467:RXX786468 RNW786467:ROB786468 REA786467:REF786468 QUE786467:QUJ786468 QKI786467:QKN786468 QAM786467:QAR786468 PQQ786467:PQV786468 PGU786467:PGZ786468 OWY786467:OXD786468 ONC786467:ONH786468 ODG786467:ODL786468 NTK786467:NTP786468 NJO786467:NJT786468 MZS786467:MZX786468 MPW786467:MQB786468 MGA786467:MGF786468 LWE786467:LWJ786468 LMI786467:LMN786468 LCM786467:LCR786468 KSQ786467:KSV786468 KIU786467:KIZ786468 JYY786467:JZD786468 JPC786467:JPH786468 JFG786467:JFL786468 IVK786467:IVP786468 ILO786467:ILT786468 IBS786467:IBX786468 HRW786467:HSB786468 HIA786467:HIF786468 GYE786467:GYJ786468 GOI786467:GON786468 GEM786467:GER786468 FUQ786467:FUV786468 FKU786467:FKZ786468 FAY786467:FBD786468 ERC786467:ERH786468 EHG786467:EHL786468 DXK786467:DXP786468 DNO786467:DNT786468 DDS786467:DDX786468 CTW786467:CUB786468 CKA786467:CKF786468 CAE786467:CAJ786468 BQI786467:BQN786468 BGM786467:BGR786468 AWQ786467:AWV786468 AMU786467:AMZ786468 ACY786467:ADD786468 TC786467:TH786468 JG786467:JL786468 K786467:P786468 WVS720931:WVX720932 WLW720931:WMB720932 WCA720931:WCF720932 VSE720931:VSJ720932 VII720931:VIN720932 UYM720931:UYR720932 UOQ720931:UOV720932 UEU720931:UEZ720932 TUY720931:TVD720932 TLC720931:TLH720932 TBG720931:TBL720932 SRK720931:SRP720932 SHO720931:SHT720932 RXS720931:RXX720932 RNW720931:ROB720932 REA720931:REF720932 QUE720931:QUJ720932 QKI720931:QKN720932 QAM720931:QAR720932 PQQ720931:PQV720932 PGU720931:PGZ720932 OWY720931:OXD720932 ONC720931:ONH720932 ODG720931:ODL720932 NTK720931:NTP720932 NJO720931:NJT720932 MZS720931:MZX720932 MPW720931:MQB720932 MGA720931:MGF720932 LWE720931:LWJ720932 LMI720931:LMN720932 LCM720931:LCR720932 KSQ720931:KSV720932 KIU720931:KIZ720932 JYY720931:JZD720932 JPC720931:JPH720932 JFG720931:JFL720932 IVK720931:IVP720932 ILO720931:ILT720932 IBS720931:IBX720932 HRW720931:HSB720932 HIA720931:HIF720932 GYE720931:GYJ720932 GOI720931:GON720932 GEM720931:GER720932 FUQ720931:FUV720932 FKU720931:FKZ720932 FAY720931:FBD720932 ERC720931:ERH720932 EHG720931:EHL720932 DXK720931:DXP720932 DNO720931:DNT720932 DDS720931:DDX720932 CTW720931:CUB720932 CKA720931:CKF720932 CAE720931:CAJ720932 BQI720931:BQN720932 BGM720931:BGR720932 AWQ720931:AWV720932 AMU720931:AMZ720932 ACY720931:ADD720932 TC720931:TH720932 JG720931:JL720932 K720931:P720932 WVS655395:WVX655396 WLW655395:WMB655396 WCA655395:WCF655396 VSE655395:VSJ655396 VII655395:VIN655396 UYM655395:UYR655396 UOQ655395:UOV655396 UEU655395:UEZ655396 TUY655395:TVD655396 TLC655395:TLH655396 TBG655395:TBL655396 SRK655395:SRP655396 SHO655395:SHT655396 RXS655395:RXX655396 RNW655395:ROB655396 REA655395:REF655396 QUE655395:QUJ655396 QKI655395:QKN655396 QAM655395:QAR655396 PQQ655395:PQV655396 PGU655395:PGZ655396 OWY655395:OXD655396 ONC655395:ONH655396 ODG655395:ODL655396 NTK655395:NTP655396 NJO655395:NJT655396 MZS655395:MZX655396 MPW655395:MQB655396 MGA655395:MGF655396 LWE655395:LWJ655396 LMI655395:LMN655396 LCM655395:LCR655396 KSQ655395:KSV655396 KIU655395:KIZ655396 JYY655395:JZD655396 JPC655395:JPH655396 JFG655395:JFL655396 IVK655395:IVP655396 ILO655395:ILT655396 IBS655395:IBX655396 HRW655395:HSB655396 HIA655395:HIF655396 GYE655395:GYJ655396 GOI655395:GON655396 GEM655395:GER655396 FUQ655395:FUV655396 FKU655395:FKZ655396 FAY655395:FBD655396 ERC655395:ERH655396 EHG655395:EHL655396 DXK655395:DXP655396 DNO655395:DNT655396 DDS655395:DDX655396 CTW655395:CUB655396 CKA655395:CKF655396 CAE655395:CAJ655396 BQI655395:BQN655396 BGM655395:BGR655396 AWQ655395:AWV655396 AMU655395:AMZ655396 ACY655395:ADD655396 TC655395:TH655396 JG655395:JL655396 K655395:P655396 WVS589859:WVX589860 WLW589859:WMB589860 WCA589859:WCF589860 VSE589859:VSJ589860 VII589859:VIN589860 UYM589859:UYR589860 UOQ589859:UOV589860 UEU589859:UEZ589860 TUY589859:TVD589860 TLC589859:TLH589860 TBG589859:TBL589860 SRK589859:SRP589860 SHO589859:SHT589860 RXS589859:RXX589860 RNW589859:ROB589860 REA589859:REF589860 QUE589859:QUJ589860 QKI589859:QKN589860 QAM589859:QAR589860 PQQ589859:PQV589860 PGU589859:PGZ589860 OWY589859:OXD589860 ONC589859:ONH589860 ODG589859:ODL589860 NTK589859:NTP589860 NJO589859:NJT589860 MZS589859:MZX589860 MPW589859:MQB589860 MGA589859:MGF589860 LWE589859:LWJ589860 LMI589859:LMN589860 LCM589859:LCR589860 KSQ589859:KSV589860 KIU589859:KIZ589860 JYY589859:JZD589860 JPC589859:JPH589860 JFG589859:JFL589860 IVK589859:IVP589860 ILO589859:ILT589860 IBS589859:IBX589860 HRW589859:HSB589860 HIA589859:HIF589860 GYE589859:GYJ589860 GOI589859:GON589860 GEM589859:GER589860 FUQ589859:FUV589860 FKU589859:FKZ589860 FAY589859:FBD589860 ERC589859:ERH589860 EHG589859:EHL589860 DXK589859:DXP589860 DNO589859:DNT589860 DDS589859:DDX589860 CTW589859:CUB589860 CKA589859:CKF589860 CAE589859:CAJ589860 BQI589859:BQN589860 BGM589859:BGR589860 AWQ589859:AWV589860 AMU589859:AMZ589860 ACY589859:ADD589860 TC589859:TH589860 JG589859:JL589860 K589859:P589860 WVS524323:WVX524324 WLW524323:WMB524324 WCA524323:WCF524324 VSE524323:VSJ524324 VII524323:VIN524324 UYM524323:UYR524324 UOQ524323:UOV524324 UEU524323:UEZ524324 TUY524323:TVD524324 TLC524323:TLH524324 TBG524323:TBL524324 SRK524323:SRP524324 SHO524323:SHT524324 RXS524323:RXX524324 RNW524323:ROB524324 REA524323:REF524324 QUE524323:QUJ524324 QKI524323:QKN524324 QAM524323:QAR524324 PQQ524323:PQV524324 PGU524323:PGZ524324 OWY524323:OXD524324 ONC524323:ONH524324 ODG524323:ODL524324 NTK524323:NTP524324 NJO524323:NJT524324 MZS524323:MZX524324 MPW524323:MQB524324 MGA524323:MGF524324 LWE524323:LWJ524324 LMI524323:LMN524324 LCM524323:LCR524324 KSQ524323:KSV524324 KIU524323:KIZ524324 JYY524323:JZD524324 JPC524323:JPH524324 JFG524323:JFL524324 IVK524323:IVP524324 ILO524323:ILT524324 IBS524323:IBX524324 HRW524323:HSB524324 HIA524323:HIF524324 GYE524323:GYJ524324 GOI524323:GON524324 GEM524323:GER524324 FUQ524323:FUV524324 FKU524323:FKZ524324 FAY524323:FBD524324 ERC524323:ERH524324 EHG524323:EHL524324 DXK524323:DXP524324 DNO524323:DNT524324 DDS524323:DDX524324 CTW524323:CUB524324 CKA524323:CKF524324 CAE524323:CAJ524324 BQI524323:BQN524324 BGM524323:BGR524324 AWQ524323:AWV524324 AMU524323:AMZ524324 ACY524323:ADD524324 TC524323:TH524324 JG524323:JL524324 K524323:P524324 WVS458787:WVX458788 WLW458787:WMB458788 WCA458787:WCF458788 VSE458787:VSJ458788 VII458787:VIN458788 UYM458787:UYR458788 UOQ458787:UOV458788 UEU458787:UEZ458788 TUY458787:TVD458788 TLC458787:TLH458788 TBG458787:TBL458788 SRK458787:SRP458788 SHO458787:SHT458788 RXS458787:RXX458788 RNW458787:ROB458788 REA458787:REF458788 QUE458787:QUJ458788 QKI458787:QKN458788 QAM458787:QAR458788 PQQ458787:PQV458788 PGU458787:PGZ458788 OWY458787:OXD458788 ONC458787:ONH458788 ODG458787:ODL458788 NTK458787:NTP458788 NJO458787:NJT458788 MZS458787:MZX458788 MPW458787:MQB458788 MGA458787:MGF458788 LWE458787:LWJ458788 LMI458787:LMN458788 LCM458787:LCR458788 KSQ458787:KSV458788 KIU458787:KIZ458788 JYY458787:JZD458788 JPC458787:JPH458788 JFG458787:JFL458788 IVK458787:IVP458788 ILO458787:ILT458788 IBS458787:IBX458788 HRW458787:HSB458788 HIA458787:HIF458788 GYE458787:GYJ458788 GOI458787:GON458788 GEM458787:GER458788 FUQ458787:FUV458788 FKU458787:FKZ458788 FAY458787:FBD458788 ERC458787:ERH458788 EHG458787:EHL458788 DXK458787:DXP458788 DNO458787:DNT458788 DDS458787:DDX458788 CTW458787:CUB458788 CKA458787:CKF458788 CAE458787:CAJ458788 BQI458787:BQN458788 BGM458787:BGR458788 AWQ458787:AWV458788 AMU458787:AMZ458788 ACY458787:ADD458788 TC458787:TH458788 JG458787:JL458788 K458787:P458788 WVS393251:WVX393252 WLW393251:WMB393252 WCA393251:WCF393252 VSE393251:VSJ393252 VII393251:VIN393252 UYM393251:UYR393252 UOQ393251:UOV393252 UEU393251:UEZ393252 TUY393251:TVD393252 TLC393251:TLH393252 TBG393251:TBL393252 SRK393251:SRP393252 SHO393251:SHT393252 RXS393251:RXX393252 RNW393251:ROB393252 REA393251:REF393252 QUE393251:QUJ393252 QKI393251:QKN393252 QAM393251:QAR393252 PQQ393251:PQV393252 PGU393251:PGZ393252 OWY393251:OXD393252 ONC393251:ONH393252 ODG393251:ODL393252 NTK393251:NTP393252 NJO393251:NJT393252 MZS393251:MZX393252 MPW393251:MQB393252 MGA393251:MGF393252 LWE393251:LWJ393252 LMI393251:LMN393252 LCM393251:LCR393252 KSQ393251:KSV393252 KIU393251:KIZ393252 JYY393251:JZD393252 JPC393251:JPH393252 JFG393251:JFL393252 IVK393251:IVP393252 ILO393251:ILT393252 IBS393251:IBX393252 HRW393251:HSB393252 HIA393251:HIF393252 GYE393251:GYJ393252 GOI393251:GON393252 GEM393251:GER393252 FUQ393251:FUV393252 FKU393251:FKZ393252 FAY393251:FBD393252 ERC393251:ERH393252 EHG393251:EHL393252 DXK393251:DXP393252 DNO393251:DNT393252 DDS393251:DDX393252 CTW393251:CUB393252 CKA393251:CKF393252 CAE393251:CAJ393252 BQI393251:BQN393252 BGM393251:BGR393252 AWQ393251:AWV393252 AMU393251:AMZ393252 ACY393251:ADD393252 TC393251:TH393252 JG393251:JL393252 K393251:P393252 WVS327715:WVX327716 WLW327715:WMB327716 WCA327715:WCF327716 VSE327715:VSJ327716 VII327715:VIN327716 UYM327715:UYR327716 UOQ327715:UOV327716 UEU327715:UEZ327716 TUY327715:TVD327716 TLC327715:TLH327716 TBG327715:TBL327716 SRK327715:SRP327716 SHO327715:SHT327716 RXS327715:RXX327716 RNW327715:ROB327716 REA327715:REF327716 QUE327715:QUJ327716 QKI327715:QKN327716 QAM327715:QAR327716 PQQ327715:PQV327716 PGU327715:PGZ327716 OWY327715:OXD327716 ONC327715:ONH327716 ODG327715:ODL327716 NTK327715:NTP327716 NJO327715:NJT327716 MZS327715:MZX327716 MPW327715:MQB327716 MGA327715:MGF327716 LWE327715:LWJ327716 LMI327715:LMN327716 LCM327715:LCR327716 KSQ327715:KSV327716 KIU327715:KIZ327716 JYY327715:JZD327716 JPC327715:JPH327716 JFG327715:JFL327716 IVK327715:IVP327716 ILO327715:ILT327716 IBS327715:IBX327716 HRW327715:HSB327716 HIA327715:HIF327716 GYE327715:GYJ327716 GOI327715:GON327716 GEM327715:GER327716 FUQ327715:FUV327716 FKU327715:FKZ327716 FAY327715:FBD327716 ERC327715:ERH327716 EHG327715:EHL327716 DXK327715:DXP327716 DNO327715:DNT327716 DDS327715:DDX327716 CTW327715:CUB327716 CKA327715:CKF327716 CAE327715:CAJ327716 BQI327715:BQN327716 BGM327715:BGR327716 AWQ327715:AWV327716 AMU327715:AMZ327716 ACY327715:ADD327716 TC327715:TH327716 JG327715:JL327716 K327715:P327716 WVS262179:WVX262180 WLW262179:WMB262180 WCA262179:WCF262180 VSE262179:VSJ262180 VII262179:VIN262180 UYM262179:UYR262180 UOQ262179:UOV262180 UEU262179:UEZ262180 TUY262179:TVD262180 TLC262179:TLH262180 TBG262179:TBL262180 SRK262179:SRP262180 SHO262179:SHT262180 RXS262179:RXX262180 RNW262179:ROB262180 REA262179:REF262180 QUE262179:QUJ262180 QKI262179:QKN262180 QAM262179:QAR262180 PQQ262179:PQV262180 PGU262179:PGZ262180 OWY262179:OXD262180 ONC262179:ONH262180 ODG262179:ODL262180 NTK262179:NTP262180 NJO262179:NJT262180 MZS262179:MZX262180 MPW262179:MQB262180 MGA262179:MGF262180 LWE262179:LWJ262180 LMI262179:LMN262180 LCM262179:LCR262180 KSQ262179:KSV262180 KIU262179:KIZ262180 JYY262179:JZD262180 JPC262179:JPH262180 JFG262179:JFL262180 IVK262179:IVP262180 ILO262179:ILT262180 IBS262179:IBX262180 HRW262179:HSB262180 HIA262179:HIF262180 GYE262179:GYJ262180 GOI262179:GON262180 GEM262179:GER262180 FUQ262179:FUV262180 FKU262179:FKZ262180 FAY262179:FBD262180 ERC262179:ERH262180 EHG262179:EHL262180 DXK262179:DXP262180 DNO262179:DNT262180 DDS262179:DDX262180 CTW262179:CUB262180 CKA262179:CKF262180 CAE262179:CAJ262180 BQI262179:BQN262180 BGM262179:BGR262180 AWQ262179:AWV262180 AMU262179:AMZ262180 ACY262179:ADD262180 TC262179:TH262180 JG262179:JL262180 K262179:P262180 WVS196643:WVX196644 WLW196643:WMB196644 WCA196643:WCF196644 VSE196643:VSJ196644 VII196643:VIN196644 UYM196643:UYR196644 UOQ196643:UOV196644 UEU196643:UEZ196644 TUY196643:TVD196644 TLC196643:TLH196644 TBG196643:TBL196644 SRK196643:SRP196644 SHO196643:SHT196644 RXS196643:RXX196644 RNW196643:ROB196644 REA196643:REF196644 QUE196643:QUJ196644 QKI196643:QKN196644 QAM196643:QAR196644 PQQ196643:PQV196644 PGU196643:PGZ196644 OWY196643:OXD196644 ONC196643:ONH196644 ODG196643:ODL196644 NTK196643:NTP196644 NJO196643:NJT196644 MZS196643:MZX196644 MPW196643:MQB196644 MGA196643:MGF196644 LWE196643:LWJ196644 LMI196643:LMN196644 LCM196643:LCR196644 KSQ196643:KSV196644 KIU196643:KIZ196644 JYY196643:JZD196644 JPC196643:JPH196644 JFG196643:JFL196644 IVK196643:IVP196644 ILO196643:ILT196644 IBS196643:IBX196644 HRW196643:HSB196644 HIA196643:HIF196644 GYE196643:GYJ196644 GOI196643:GON196644 GEM196643:GER196644 FUQ196643:FUV196644 FKU196643:FKZ196644 FAY196643:FBD196644 ERC196643:ERH196644 EHG196643:EHL196644 DXK196643:DXP196644 DNO196643:DNT196644 DDS196643:DDX196644 CTW196643:CUB196644 CKA196643:CKF196644 CAE196643:CAJ196644 BQI196643:BQN196644 BGM196643:BGR196644 AWQ196643:AWV196644 AMU196643:AMZ196644 ACY196643:ADD196644 TC196643:TH196644 JG196643:JL196644 K196643:P196644 WVS131107:WVX131108 WLW131107:WMB131108 WCA131107:WCF131108 VSE131107:VSJ131108 VII131107:VIN131108 UYM131107:UYR131108 UOQ131107:UOV131108 UEU131107:UEZ131108 TUY131107:TVD131108 TLC131107:TLH131108 TBG131107:TBL131108 SRK131107:SRP131108 SHO131107:SHT131108 RXS131107:RXX131108 RNW131107:ROB131108 REA131107:REF131108 QUE131107:QUJ131108 QKI131107:QKN131108 QAM131107:QAR131108 PQQ131107:PQV131108 PGU131107:PGZ131108 OWY131107:OXD131108 ONC131107:ONH131108 ODG131107:ODL131108 NTK131107:NTP131108 NJO131107:NJT131108 MZS131107:MZX131108 MPW131107:MQB131108 MGA131107:MGF131108 LWE131107:LWJ131108 LMI131107:LMN131108 LCM131107:LCR131108 KSQ131107:KSV131108 KIU131107:KIZ131108 JYY131107:JZD131108 JPC131107:JPH131108 JFG131107:JFL131108 IVK131107:IVP131108 ILO131107:ILT131108 IBS131107:IBX131108 HRW131107:HSB131108 HIA131107:HIF131108 GYE131107:GYJ131108 GOI131107:GON131108 GEM131107:GER131108 FUQ131107:FUV131108 FKU131107:FKZ131108 FAY131107:FBD131108 ERC131107:ERH131108 EHG131107:EHL131108 DXK131107:DXP131108 DNO131107:DNT131108 DDS131107:DDX131108 CTW131107:CUB131108 CKA131107:CKF131108 CAE131107:CAJ131108 BQI131107:BQN131108 BGM131107:BGR131108 AWQ131107:AWV131108 AMU131107:AMZ131108 ACY131107:ADD131108 TC131107:TH131108 JG131107:JL131108 K131107:P131108 WVS65571:WVX65572 WLW65571:WMB65572 WCA65571:WCF65572 VSE65571:VSJ65572 VII65571:VIN65572 UYM65571:UYR65572 UOQ65571:UOV65572 UEU65571:UEZ65572 TUY65571:TVD65572 TLC65571:TLH65572 TBG65571:TBL65572 SRK65571:SRP65572 SHO65571:SHT65572 RXS65571:RXX65572 RNW65571:ROB65572 REA65571:REF65572 QUE65571:QUJ65572 QKI65571:QKN65572 QAM65571:QAR65572 PQQ65571:PQV65572 PGU65571:PGZ65572 OWY65571:OXD65572 ONC65571:ONH65572 ODG65571:ODL65572 NTK65571:NTP65572 NJO65571:NJT65572 MZS65571:MZX65572 MPW65571:MQB65572 MGA65571:MGF65572 LWE65571:LWJ65572 LMI65571:LMN65572 LCM65571:LCR65572 KSQ65571:KSV65572 KIU65571:KIZ65572 JYY65571:JZD65572 JPC65571:JPH65572 JFG65571:JFL65572 IVK65571:IVP65572 ILO65571:ILT65572 IBS65571:IBX65572 HRW65571:HSB65572 HIA65571:HIF65572 GYE65571:GYJ65572 GOI65571:GON65572 GEM65571:GER65572 FUQ65571:FUV65572 FKU65571:FKZ65572 FAY65571:FBD65572 ERC65571:ERH65572 EHG65571:EHL65572 DXK65571:DXP65572 DNO65571:DNT65572 DDS65571:DDX65572 CTW65571:CUB65572 CKA65571:CKF65572 CAE65571:CAJ65572 BQI65571:BQN65572 BGM65571:BGR65572 AWQ65571:AWV65572 AMU65571:AMZ65572 ACY65571:ADD65572 TC65571:TH65572 JG65571:JL65572 K65571:P65572 JG37:JL38 TC37:TH38 ACY37:ADD38 AMU37:AMZ38 AWQ37:AWV38 BGM37:BGR38 BQI37:BQN38 CAE37:CAJ38 CKA37:CKF38 CTW37:CUB38 DDS37:DDX38 DNO37:DNT38 DXK37:DXP38 EHG37:EHL38 ERC37:ERH38 FAY37:FBD38 FKU37:FKZ38 FUQ37:FUV38 GEM37:GER38 GOI37:GON38 GYE37:GYJ38 HIA37:HIF38 HRW37:HSB38 IBS37:IBX38 ILO37:ILT38 IVK37:IVP38 JFG37:JFL38 JPC37:JPH38 JYY37:JZD38 KIU37:KIZ38 KSQ37:KSV38 LCM37:LCR38 LMI37:LMN38 LWE37:LWJ38 MGA37:MGF38 MPW37:MQB38 MZS37:MZX38 NJO37:NJT38 NTK37:NTP38 ODG37:ODL38 ONC37:ONH38 OWY37:OXD38 PGU37:PGZ38 PQQ37:PQV38 QAM37:QAR38 QKI37:QKN38 QUE37:QUJ38 REA37:REF38 RNW37:ROB38 RXS37:RXX38 SHO37:SHT38 SRK37:SRP38 TBG37:TBL38 TLC37:TLH38 TUY37:TVD38 UEU37:UEZ38 UOQ37:UOV38 UYM37:UYR38 VII37:VIN38 VSE37:VSJ38 WCA37:WCF38 WLW37:WMB38 WVS37:WVX38 H55:J55 JD55:JF55 SZ55:TB55 ACV55:ACX55 AMR55:AMT55 AWN55:AWP55 BGJ55:BGL55 BQF55:BQH55 CAB55:CAD55 CJX55:CJZ55 CTT55:CTV55 DDP55:DDR55 DNL55:DNN55 DXH55:DXJ55 EHD55:EHF55 EQZ55:ERB55 FAV55:FAX55 FKR55:FKT55 FUN55:FUP55 GEJ55:GEL55 GOF55:GOH55 GYB55:GYD55 HHX55:HHZ55 HRT55:HRV55 IBP55:IBR55 ILL55:ILN55 IVH55:IVJ55 JFD55:JFF55 JOZ55:JPB55 JYV55:JYX55 KIR55:KIT55 KSN55:KSP55 LCJ55:LCL55 LMF55:LMH55 LWB55:LWD55 MFX55:MFZ55 MPT55:MPV55 MZP55:MZR55 NJL55:NJN55 NTH55:NTJ55 ODD55:ODF55 OMZ55:ONB55 OWV55:OWX55 PGR55:PGT55 PQN55:PQP55 QAJ55:QAL55 QKF55:QKH55 QUB55:QUD55 RDX55:RDZ55 RNT55:RNV55 RXP55:RXR55 SHL55:SHN55 SRH55:SRJ55 TBD55:TBF55 TKZ55:TLB55 TUV55:TUX55 UER55:UET55 UON55:UOP55 UYJ55:UYL55 VIF55:VIH55 VSB55:VSD55 WBX55:WBZ55 WLT55:WLV55 WVP55:WVR55 K37:P38">
      <formula1>$S$47:$S$49</formula1>
    </dataValidation>
    <dataValidation type="list" allowBlank="1" sqref="WVP983075:WVR983076 WLT983075:WLV983076 WBX983075:WBZ983076 VSB983075:VSD983076 VIF983075:VIH983076 UYJ983075:UYL983076 UON983075:UOP983076 UER983075:UET983076 TUV983075:TUX983076 TKZ983075:TLB983076 TBD983075:TBF983076 SRH983075:SRJ983076 SHL983075:SHN983076 RXP983075:RXR983076 RNT983075:RNV983076 RDX983075:RDZ983076 QUB983075:QUD983076 QKF983075:QKH983076 QAJ983075:QAL983076 PQN983075:PQP983076 PGR983075:PGT983076 OWV983075:OWX983076 OMZ983075:ONB983076 ODD983075:ODF983076 NTH983075:NTJ983076 NJL983075:NJN983076 MZP983075:MZR983076 MPT983075:MPV983076 MFX983075:MFZ983076 LWB983075:LWD983076 LMF983075:LMH983076 LCJ983075:LCL983076 KSN983075:KSP983076 KIR983075:KIT983076 JYV983075:JYX983076 JOZ983075:JPB983076 JFD983075:JFF983076 IVH983075:IVJ983076 ILL983075:ILN983076 IBP983075:IBR983076 HRT983075:HRV983076 HHX983075:HHZ983076 GYB983075:GYD983076 GOF983075:GOH983076 GEJ983075:GEL983076 FUN983075:FUP983076 FKR983075:FKT983076 FAV983075:FAX983076 EQZ983075:ERB983076 EHD983075:EHF983076 DXH983075:DXJ983076 DNL983075:DNN983076 DDP983075:DDR983076 CTT983075:CTV983076 CJX983075:CJZ983076 CAB983075:CAD983076 BQF983075:BQH983076 BGJ983075:BGL983076 AWN983075:AWP983076 AMR983075:AMT983076 ACV983075:ACX983076 SZ983075:TB983076 JD983075:JF983076 H983075:J983076 WVP917539:WVR917540 WLT917539:WLV917540 WBX917539:WBZ917540 VSB917539:VSD917540 VIF917539:VIH917540 UYJ917539:UYL917540 UON917539:UOP917540 UER917539:UET917540 TUV917539:TUX917540 TKZ917539:TLB917540 TBD917539:TBF917540 SRH917539:SRJ917540 SHL917539:SHN917540 RXP917539:RXR917540 RNT917539:RNV917540 RDX917539:RDZ917540 QUB917539:QUD917540 QKF917539:QKH917540 QAJ917539:QAL917540 PQN917539:PQP917540 PGR917539:PGT917540 OWV917539:OWX917540 OMZ917539:ONB917540 ODD917539:ODF917540 NTH917539:NTJ917540 NJL917539:NJN917540 MZP917539:MZR917540 MPT917539:MPV917540 MFX917539:MFZ917540 LWB917539:LWD917540 LMF917539:LMH917540 LCJ917539:LCL917540 KSN917539:KSP917540 KIR917539:KIT917540 JYV917539:JYX917540 JOZ917539:JPB917540 JFD917539:JFF917540 IVH917539:IVJ917540 ILL917539:ILN917540 IBP917539:IBR917540 HRT917539:HRV917540 HHX917539:HHZ917540 GYB917539:GYD917540 GOF917539:GOH917540 GEJ917539:GEL917540 FUN917539:FUP917540 FKR917539:FKT917540 FAV917539:FAX917540 EQZ917539:ERB917540 EHD917539:EHF917540 DXH917539:DXJ917540 DNL917539:DNN917540 DDP917539:DDR917540 CTT917539:CTV917540 CJX917539:CJZ917540 CAB917539:CAD917540 BQF917539:BQH917540 BGJ917539:BGL917540 AWN917539:AWP917540 AMR917539:AMT917540 ACV917539:ACX917540 SZ917539:TB917540 JD917539:JF917540 H917539:J917540 WVP852003:WVR852004 WLT852003:WLV852004 WBX852003:WBZ852004 VSB852003:VSD852004 VIF852003:VIH852004 UYJ852003:UYL852004 UON852003:UOP852004 UER852003:UET852004 TUV852003:TUX852004 TKZ852003:TLB852004 TBD852003:TBF852004 SRH852003:SRJ852004 SHL852003:SHN852004 RXP852003:RXR852004 RNT852003:RNV852004 RDX852003:RDZ852004 QUB852003:QUD852004 QKF852003:QKH852004 QAJ852003:QAL852004 PQN852003:PQP852004 PGR852003:PGT852004 OWV852003:OWX852004 OMZ852003:ONB852004 ODD852003:ODF852004 NTH852003:NTJ852004 NJL852003:NJN852004 MZP852003:MZR852004 MPT852003:MPV852004 MFX852003:MFZ852004 LWB852003:LWD852004 LMF852003:LMH852004 LCJ852003:LCL852004 KSN852003:KSP852004 KIR852003:KIT852004 JYV852003:JYX852004 JOZ852003:JPB852004 JFD852003:JFF852004 IVH852003:IVJ852004 ILL852003:ILN852004 IBP852003:IBR852004 HRT852003:HRV852004 HHX852003:HHZ852004 GYB852003:GYD852004 GOF852003:GOH852004 GEJ852003:GEL852004 FUN852003:FUP852004 FKR852003:FKT852004 FAV852003:FAX852004 EQZ852003:ERB852004 EHD852003:EHF852004 DXH852003:DXJ852004 DNL852003:DNN852004 DDP852003:DDR852004 CTT852003:CTV852004 CJX852003:CJZ852004 CAB852003:CAD852004 BQF852003:BQH852004 BGJ852003:BGL852004 AWN852003:AWP852004 AMR852003:AMT852004 ACV852003:ACX852004 SZ852003:TB852004 JD852003:JF852004 H852003:J852004 WVP786467:WVR786468 WLT786467:WLV786468 WBX786467:WBZ786468 VSB786467:VSD786468 VIF786467:VIH786468 UYJ786467:UYL786468 UON786467:UOP786468 UER786467:UET786468 TUV786467:TUX786468 TKZ786467:TLB786468 TBD786467:TBF786468 SRH786467:SRJ786468 SHL786467:SHN786468 RXP786467:RXR786468 RNT786467:RNV786468 RDX786467:RDZ786468 QUB786467:QUD786468 QKF786467:QKH786468 QAJ786467:QAL786468 PQN786467:PQP786468 PGR786467:PGT786468 OWV786467:OWX786468 OMZ786467:ONB786468 ODD786467:ODF786468 NTH786467:NTJ786468 NJL786467:NJN786468 MZP786467:MZR786468 MPT786467:MPV786468 MFX786467:MFZ786468 LWB786467:LWD786468 LMF786467:LMH786468 LCJ786467:LCL786468 KSN786467:KSP786468 KIR786467:KIT786468 JYV786467:JYX786468 JOZ786467:JPB786468 JFD786467:JFF786468 IVH786467:IVJ786468 ILL786467:ILN786468 IBP786467:IBR786468 HRT786467:HRV786468 HHX786467:HHZ786468 GYB786467:GYD786468 GOF786467:GOH786468 GEJ786467:GEL786468 FUN786467:FUP786468 FKR786467:FKT786468 FAV786467:FAX786468 EQZ786467:ERB786468 EHD786467:EHF786468 DXH786467:DXJ786468 DNL786467:DNN786468 DDP786467:DDR786468 CTT786467:CTV786468 CJX786467:CJZ786468 CAB786467:CAD786468 BQF786467:BQH786468 BGJ786467:BGL786468 AWN786467:AWP786468 AMR786467:AMT786468 ACV786467:ACX786468 SZ786467:TB786468 JD786467:JF786468 H786467:J786468 WVP720931:WVR720932 WLT720931:WLV720932 WBX720931:WBZ720932 VSB720931:VSD720932 VIF720931:VIH720932 UYJ720931:UYL720932 UON720931:UOP720932 UER720931:UET720932 TUV720931:TUX720932 TKZ720931:TLB720932 TBD720931:TBF720932 SRH720931:SRJ720932 SHL720931:SHN720932 RXP720931:RXR720932 RNT720931:RNV720932 RDX720931:RDZ720932 QUB720931:QUD720932 QKF720931:QKH720932 QAJ720931:QAL720932 PQN720931:PQP720932 PGR720931:PGT720932 OWV720931:OWX720932 OMZ720931:ONB720932 ODD720931:ODF720932 NTH720931:NTJ720932 NJL720931:NJN720932 MZP720931:MZR720932 MPT720931:MPV720932 MFX720931:MFZ720932 LWB720931:LWD720932 LMF720931:LMH720932 LCJ720931:LCL720932 KSN720931:KSP720932 KIR720931:KIT720932 JYV720931:JYX720932 JOZ720931:JPB720932 JFD720931:JFF720932 IVH720931:IVJ720932 ILL720931:ILN720932 IBP720931:IBR720932 HRT720931:HRV720932 HHX720931:HHZ720932 GYB720931:GYD720932 GOF720931:GOH720932 GEJ720931:GEL720932 FUN720931:FUP720932 FKR720931:FKT720932 FAV720931:FAX720932 EQZ720931:ERB720932 EHD720931:EHF720932 DXH720931:DXJ720932 DNL720931:DNN720932 DDP720931:DDR720932 CTT720931:CTV720932 CJX720931:CJZ720932 CAB720931:CAD720932 BQF720931:BQH720932 BGJ720931:BGL720932 AWN720931:AWP720932 AMR720931:AMT720932 ACV720931:ACX720932 SZ720931:TB720932 JD720931:JF720932 H720931:J720932 WVP655395:WVR655396 WLT655395:WLV655396 WBX655395:WBZ655396 VSB655395:VSD655396 VIF655395:VIH655396 UYJ655395:UYL655396 UON655395:UOP655396 UER655395:UET655396 TUV655395:TUX655396 TKZ655395:TLB655396 TBD655395:TBF655396 SRH655395:SRJ655396 SHL655395:SHN655396 RXP655395:RXR655396 RNT655395:RNV655396 RDX655395:RDZ655396 QUB655395:QUD655396 QKF655395:QKH655396 QAJ655395:QAL655396 PQN655395:PQP655396 PGR655395:PGT655396 OWV655395:OWX655396 OMZ655395:ONB655396 ODD655395:ODF655396 NTH655395:NTJ655396 NJL655395:NJN655396 MZP655395:MZR655396 MPT655395:MPV655396 MFX655395:MFZ655396 LWB655395:LWD655396 LMF655395:LMH655396 LCJ655395:LCL655396 KSN655395:KSP655396 KIR655395:KIT655396 JYV655395:JYX655396 JOZ655395:JPB655396 JFD655395:JFF655396 IVH655395:IVJ655396 ILL655395:ILN655396 IBP655395:IBR655396 HRT655395:HRV655396 HHX655395:HHZ655396 GYB655395:GYD655396 GOF655395:GOH655396 GEJ655395:GEL655396 FUN655395:FUP655396 FKR655395:FKT655396 FAV655395:FAX655396 EQZ655395:ERB655396 EHD655395:EHF655396 DXH655395:DXJ655396 DNL655395:DNN655396 DDP655395:DDR655396 CTT655395:CTV655396 CJX655395:CJZ655396 CAB655395:CAD655396 BQF655395:BQH655396 BGJ655395:BGL655396 AWN655395:AWP655396 AMR655395:AMT655396 ACV655395:ACX655396 SZ655395:TB655396 JD655395:JF655396 H655395:J655396 WVP589859:WVR589860 WLT589859:WLV589860 WBX589859:WBZ589860 VSB589859:VSD589860 VIF589859:VIH589860 UYJ589859:UYL589860 UON589859:UOP589860 UER589859:UET589860 TUV589859:TUX589860 TKZ589859:TLB589860 TBD589859:TBF589860 SRH589859:SRJ589860 SHL589859:SHN589860 RXP589859:RXR589860 RNT589859:RNV589860 RDX589859:RDZ589860 QUB589859:QUD589860 QKF589859:QKH589860 QAJ589859:QAL589860 PQN589859:PQP589860 PGR589859:PGT589860 OWV589859:OWX589860 OMZ589859:ONB589860 ODD589859:ODF589860 NTH589859:NTJ589860 NJL589859:NJN589860 MZP589859:MZR589860 MPT589859:MPV589860 MFX589859:MFZ589860 LWB589859:LWD589860 LMF589859:LMH589860 LCJ589859:LCL589860 KSN589859:KSP589860 KIR589859:KIT589860 JYV589859:JYX589860 JOZ589859:JPB589860 JFD589859:JFF589860 IVH589859:IVJ589860 ILL589859:ILN589860 IBP589859:IBR589860 HRT589859:HRV589860 HHX589859:HHZ589860 GYB589859:GYD589860 GOF589859:GOH589860 GEJ589859:GEL589860 FUN589859:FUP589860 FKR589859:FKT589860 FAV589859:FAX589860 EQZ589859:ERB589860 EHD589859:EHF589860 DXH589859:DXJ589860 DNL589859:DNN589860 DDP589859:DDR589860 CTT589859:CTV589860 CJX589859:CJZ589860 CAB589859:CAD589860 BQF589859:BQH589860 BGJ589859:BGL589860 AWN589859:AWP589860 AMR589859:AMT589860 ACV589859:ACX589860 SZ589859:TB589860 JD589859:JF589860 H589859:J589860 WVP524323:WVR524324 WLT524323:WLV524324 WBX524323:WBZ524324 VSB524323:VSD524324 VIF524323:VIH524324 UYJ524323:UYL524324 UON524323:UOP524324 UER524323:UET524324 TUV524323:TUX524324 TKZ524323:TLB524324 TBD524323:TBF524324 SRH524323:SRJ524324 SHL524323:SHN524324 RXP524323:RXR524324 RNT524323:RNV524324 RDX524323:RDZ524324 QUB524323:QUD524324 QKF524323:QKH524324 QAJ524323:QAL524324 PQN524323:PQP524324 PGR524323:PGT524324 OWV524323:OWX524324 OMZ524323:ONB524324 ODD524323:ODF524324 NTH524323:NTJ524324 NJL524323:NJN524324 MZP524323:MZR524324 MPT524323:MPV524324 MFX524323:MFZ524324 LWB524323:LWD524324 LMF524323:LMH524324 LCJ524323:LCL524324 KSN524323:KSP524324 KIR524323:KIT524324 JYV524323:JYX524324 JOZ524323:JPB524324 JFD524323:JFF524324 IVH524323:IVJ524324 ILL524323:ILN524324 IBP524323:IBR524324 HRT524323:HRV524324 HHX524323:HHZ524324 GYB524323:GYD524324 GOF524323:GOH524324 GEJ524323:GEL524324 FUN524323:FUP524324 FKR524323:FKT524324 FAV524323:FAX524324 EQZ524323:ERB524324 EHD524323:EHF524324 DXH524323:DXJ524324 DNL524323:DNN524324 DDP524323:DDR524324 CTT524323:CTV524324 CJX524323:CJZ524324 CAB524323:CAD524324 BQF524323:BQH524324 BGJ524323:BGL524324 AWN524323:AWP524324 AMR524323:AMT524324 ACV524323:ACX524324 SZ524323:TB524324 JD524323:JF524324 H524323:J524324 WVP458787:WVR458788 WLT458787:WLV458788 WBX458787:WBZ458788 VSB458787:VSD458788 VIF458787:VIH458788 UYJ458787:UYL458788 UON458787:UOP458788 UER458787:UET458788 TUV458787:TUX458788 TKZ458787:TLB458788 TBD458787:TBF458788 SRH458787:SRJ458788 SHL458787:SHN458788 RXP458787:RXR458788 RNT458787:RNV458788 RDX458787:RDZ458788 QUB458787:QUD458788 QKF458787:QKH458788 QAJ458787:QAL458788 PQN458787:PQP458788 PGR458787:PGT458788 OWV458787:OWX458788 OMZ458787:ONB458788 ODD458787:ODF458788 NTH458787:NTJ458788 NJL458787:NJN458788 MZP458787:MZR458788 MPT458787:MPV458788 MFX458787:MFZ458788 LWB458787:LWD458788 LMF458787:LMH458788 LCJ458787:LCL458788 KSN458787:KSP458788 KIR458787:KIT458788 JYV458787:JYX458788 JOZ458787:JPB458788 JFD458787:JFF458788 IVH458787:IVJ458788 ILL458787:ILN458788 IBP458787:IBR458788 HRT458787:HRV458788 HHX458787:HHZ458788 GYB458787:GYD458788 GOF458787:GOH458788 GEJ458787:GEL458788 FUN458787:FUP458788 FKR458787:FKT458788 FAV458787:FAX458788 EQZ458787:ERB458788 EHD458787:EHF458788 DXH458787:DXJ458788 DNL458787:DNN458788 DDP458787:DDR458788 CTT458787:CTV458788 CJX458787:CJZ458788 CAB458787:CAD458788 BQF458787:BQH458788 BGJ458787:BGL458788 AWN458787:AWP458788 AMR458787:AMT458788 ACV458787:ACX458788 SZ458787:TB458788 JD458787:JF458788 H458787:J458788 WVP393251:WVR393252 WLT393251:WLV393252 WBX393251:WBZ393252 VSB393251:VSD393252 VIF393251:VIH393252 UYJ393251:UYL393252 UON393251:UOP393252 UER393251:UET393252 TUV393251:TUX393252 TKZ393251:TLB393252 TBD393251:TBF393252 SRH393251:SRJ393252 SHL393251:SHN393252 RXP393251:RXR393252 RNT393251:RNV393252 RDX393251:RDZ393252 QUB393251:QUD393252 QKF393251:QKH393252 QAJ393251:QAL393252 PQN393251:PQP393252 PGR393251:PGT393252 OWV393251:OWX393252 OMZ393251:ONB393252 ODD393251:ODF393252 NTH393251:NTJ393252 NJL393251:NJN393252 MZP393251:MZR393252 MPT393251:MPV393252 MFX393251:MFZ393252 LWB393251:LWD393252 LMF393251:LMH393252 LCJ393251:LCL393252 KSN393251:KSP393252 KIR393251:KIT393252 JYV393251:JYX393252 JOZ393251:JPB393252 JFD393251:JFF393252 IVH393251:IVJ393252 ILL393251:ILN393252 IBP393251:IBR393252 HRT393251:HRV393252 HHX393251:HHZ393252 GYB393251:GYD393252 GOF393251:GOH393252 GEJ393251:GEL393252 FUN393251:FUP393252 FKR393251:FKT393252 FAV393251:FAX393252 EQZ393251:ERB393252 EHD393251:EHF393252 DXH393251:DXJ393252 DNL393251:DNN393252 DDP393251:DDR393252 CTT393251:CTV393252 CJX393251:CJZ393252 CAB393251:CAD393252 BQF393251:BQH393252 BGJ393251:BGL393252 AWN393251:AWP393252 AMR393251:AMT393252 ACV393251:ACX393252 SZ393251:TB393252 JD393251:JF393252 H393251:J393252 WVP327715:WVR327716 WLT327715:WLV327716 WBX327715:WBZ327716 VSB327715:VSD327716 VIF327715:VIH327716 UYJ327715:UYL327716 UON327715:UOP327716 UER327715:UET327716 TUV327715:TUX327716 TKZ327715:TLB327716 TBD327715:TBF327716 SRH327715:SRJ327716 SHL327715:SHN327716 RXP327715:RXR327716 RNT327715:RNV327716 RDX327715:RDZ327716 QUB327715:QUD327716 QKF327715:QKH327716 QAJ327715:QAL327716 PQN327715:PQP327716 PGR327715:PGT327716 OWV327715:OWX327716 OMZ327715:ONB327716 ODD327715:ODF327716 NTH327715:NTJ327716 NJL327715:NJN327716 MZP327715:MZR327716 MPT327715:MPV327716 MFX327715:MFZ327716 LWB327715:LWD327716 LMF327715:LMH327716 LCJ327715:LCL327716 KSN327715:KSP327716 KIR327715:KIT327716 JYV327715:JYX327716 JOZ327715:JPB327716 JFD327715:JFF327716 IVH327715:IVJ327716 ILL327715:ILN327716 IBP327715:IBR327716 HRT327715:HRV327716 HHX327715:HHZ327716 GYB327715:GYD327716 GOF327715:GOH327716 GEJ327715:GEL327716 FUN327715:FUP327716 FKR327715:FKT327716 FAV327715:FAX327716 EQZ327715:ERB327716 EHD327715:EHF327716 DXH327715:DXJ327716 DNL327715:DNN327716 DDP327715:DDR327716 CTT327715:CTV327716 CJX327715:CJZ327716 CAB327715:CAD327716 BQF327715:BQH327716 BGJ327715:BGL327716 AWN327715:AWP327716 AMR327715:AMT327716 ACV327715:ACX327716 SZ327715:TB327716 JD327715:JF327716 H327715:J327716 WVP262179:WVR262180 WLT262179:WLV262180 WBX262179:WBZ262180 VSB262179:VSD262180 VIF262179:VIH262180 UYJ262179:UYL262180 UON262179:UOP262180 UER262179:UET262180 TUV262179:TUX262180 TKZ262179:TLB262180 TBD262179:TBF262180 SRH262179:SRJ262180 SHL262179:SHN262180 RXP262179:RXR262180 RNT262179:RNV262180 RDX262179:RDZ262180 QUB262179:QUD262180 QKF262179:QKH262180 QAJ262179:QAL262180 PQN262179:PQP262180 PGR262179:PGT262180 OWV262179:OWX262180 OMZ262179:ONB262180 ODD262179:ODF262180 NTH262179:NTJ262180 NJL262179:NJN262180 MZP262179:MZR262180 MPT262179:MPV262180 MFX262179:MFZ262180 LWB262179:LWD262180 LMF262179:LMH262180 LCJ262179:LCL262180 KSN262179:KSP262180 KIR262179:KIT262180 JYV262179:JYX262180 JOZ262179:JPB262180 JFD262179:JFF262180 IVH262179:IVJ262180 ILL262179:ILN262180 IBP262179:IBR262180 HRT262179:HRV262180 HHX262179:HHZ262180 GYB262179:GYD262180 GOF262179:GOH262180 GEJ262179:GEL262180 FUN262179:FUP262180 FKR262179:FKT262180 FAV262179:FAX262180 EQZ262179:ERB262180 EHD262179:EHF262180 DXH262179:DXJ262180 DNL262179:DNN262180 DDP262179:DDR262180 CTT262179:CTV262180 CJX262179:CJZ262180 CAB262179:CAD262180 BQF262179:BQH262180 BGJ262179:BGL262180 AWN262179:AWP262180 AMR262179:AMT262180 ACV262179:ACX262180 SZ262179:TB262180 JD262179:JF262180 H262179:J262180 WVP196643:WVR196644 WLT196643:WLV196644 WBX196643:WBZ196644 VSB196643:VSD196644 VIF196643:VIH196644 UYJ196643:UYL196644 UON196643:UOP196644 UER196643:UET196644 TUV196643:TUX196644 TKZ196643:TLB196644 TBD196643:TBF196644 SRH196643:SRJ196644 SHL196643:SHN196644 RXP196643:RXR196644 RNT196643:RNV196644 RDX196643:RDZ196644 QUB196643:QUD196644 QKF196643:QKH196644 QAJ196643:QAL196644 PQN196643:PQP196644 PGR196643:PGT196644 OWV196643:OWX196644 OMZ196643:ONB196644 ODD196643:ODF196644 NTH196643:NTJ196644 NJL196643:NJN196644 MZP196643:MZR196644 MPT196643:MPV196644 MFX196643:MFZ196644 LWB196643:LWD196644 LMF196643:LMH196644 LCJ196643:LCL196644 KSN196643:KSP196644 KIR196643:KIT196644 JYV196643:JYX196644 JOZ196643:JPB196644 JFD196643:JFF196644 IVH196643:IVJ196644 ILL196643:ILN196644 IBP196643:IBR196644 HRT196643:HRV196644 HHX196643:HHZ196644 GYB196643:GYD196644 GOF196643:GOH196644 GEJ196643:GEL196644 FUN196643:FUP196644 FKR196643:FKT196644 FAV196643:FAX196644 EQZ196643:ERB196644 EHD196643:EHF196644 DXH196643:DXJ196644 DNL196643:DNN196644 DDP196643:DDR196644 CTT196643:CTV196644 CJX196643:CJZ196644 CAB196643:CAD196644 BQF196643:BQH196644 BGJ196643:BGL196644 AWN196643:AWP196644 AMR196643:AMT196644 ACV196643:ACX196644 SZ196643:TB196644 JD196643:JF196644 H196643:J196644 WVP131107:WVR131108 WLT131107:WLV131108 WBX131107:WBZ131108 VSB131107:VSD131108 VIF131107:VIH131108 UYJ131107:UYL131108 UON131107:UOP131108 UER131107:UET131108 TUV131107:TUX131108 TKZ131107:TLB131108 TBD131107:TBF131108 SRH131107:SRJ131108 SHL131107:SHN131108 RXP131107:RXR131108 RNT131107:RNV131108 RDX131107:RDZ131108 QUB131107:QUD131108 QKF131107:QKH131108 QAJ131107:QAL131108 PQN131107:PQP131108 PGR131107:PGT131108 OWV131107:OWX131108 OMZ131107:ONB131108 ODD131107:ODF131108 NTH131107:NTJ131108 NJL131107:NJN131108 MZP131107:MZR131108 MPT131107:MPV131108 MFX131107:MFZ131108 LWB131107:LWD131108 LMF131107:LMH131108 LCJ131107:LCL131108 KSN131107:KSP131108 KIR131107:KIT131108 JYV131107:JYX131108 JOZ131107:JPB131108 JFD131107:JFF131108 IVH131107:IVJ131108 ILL131107:ILN131108 IBP131107:IBR131108 HRT131107:HRV131108 HHX131107:HHZ131108 GYB131107:GYD131108 GOF131107:GOH131108 GEJ131107:GEL131108 FUN131107:FUP131108 FKR131107:FKT131108 FAV131107:FAX131108 EQZ131107:ERB131108 EHD131107:EHF131108 DXH131107:DXJ131108 DNL131107:DNN131108 DDP131107:DDR131108 CTT131107:CTV131108 CJX131107:CJZ131108 CAB131107:CAD131108 BQF131107:BQH131108 BGJ131107:BGL131108 AWN131107:AWP131108 AMR131107:AMT131108 ACV131107:ACX131108 SZ131107:TB131108 JD131107:JF131108 H131107:J131108 WVP65571:WVR65572 WLT65571:WLV65572 WBX65571:WBZ65572 VSB65571:VSD65572 VIF65571:VIH65572 UYJ65571:UYL65572 UON65571:UOP65572 UER65571:UET65572 TUV65571:TUX65572 TKZ65571:TLB65572 TBD65571:TBF65572 SRH65571:SRJ65572 SHL65571:SHN65572 RXP65571:RXR65572 RNT65571:RNV65572 RDX65571:RDZ65572 QUB65571:QUD65572 QKF65571:QKH65572 QAJ65571:QAL65572 PQN65571:PQP65572 PGR65571:PGT65572 OWV65571:OWX65572 OMZ65571:ONB65572 ODD65571:ODF65572 NTH65571:NTJ65572 NJL65571:NJN65572 MZP65571:MZR65572 MPT65571:MPV65572 MFX65571:MFZ65572 LWB65571:LWD65572 LMF65571:LMH65572 LCJ65571:LCL65572 KSN65571:KSP65572 KIR65571:KIT65572 JYV65571:JYX65572 JOZ65571:JPB65572 JFD65571:JFF65572 IVH65571:IVJ65572 ILL65571:ILN65572 IBP65571:IBR65572 HRT65571:HRV65572 HHX65571:HHZ65572 GYB65571:GYD65572 GOF65571:GOH65572 GEJ65571:GEL65572 FUN65571:FUP65572 FKR65571:FKT65572 FAV65571:FAX65572 EQZ65571:ERB65572 EHD65571:EHF65572 DXH65571:DXJ65572 DNL65571:DNN65572 DDP65571:DDR65572 CTT65571:CTV65572 CJX65571:CJZ65572 CAB65571:CAD65572 BQF65571:BQH65572 BGJ65571:BGL65572 AWN65571:AWP65572 AMR65571:AMT65572 ACV65571:ACX65572 SZ65571:TB65572 JD65571:JF65572 H65571:J65572 WVP983073:WVR983073 WLT983073:WLV983073 WBX983073:WBZ983073 VSB983073:VSD983073 VIF983073:VIH983073 UYJ983073:UYL983073 UON983073:UOP983073 UER983073:UET983073 TUV983073:TUX983073 TKZ983073:TLB983073 TBD983073:TBF983073 SRH983073:SRJ983073 SHL983073:SHN983073 RXP983073:RXR983073 RNT983073:RNV983073 RDX983073:RDZ983073 QUB983073:QUD983073 QKF983073:QKH983073 QAJ983073:QAL983073 PQN983073:PQP983073 PGR983073:PGT983073 OWV983073:OWX983073 OMZ983073:ONB983073 ODD983073:ODF983073 NTH983073:NTJ983073 NJL983073:NJN983073 MZP983073:MZR983073 MPT983073:MPV983073 MFX983073:MFZ983073 LWB983073:LWD983073 LMF983073:LMH983073 LCJ983073:LCL983073 KSN983073:KSP983073 KIR983073:KIT983073 JYV983073:JYX983073 JOZ983073:JPB983073 JFD983073:JFF983073 IVH983073:IVJ983073 ILL983073:ILN983073 IBP983073:IBR983073 HRT983073:HRV983073 HHX983073:HHZ983073 GYB983073:GYD983073 GOF983073:GOH983073 GEJ983073:GEL983073 FUN983073:FUP983073 FKR983073:FKT983073 FAV983073:FAX983073 EQZ983073:ERB983073 EHD983073:EHF983073 DXH983073:DXJ983073 DNL983073:DNN983073 DDP983073:DDR983073 CTT983073:CTV983073 CJX983073:CJZ983073 CAB983073:CAD983073 BQF983073:BQH983073 BGJ983073:BGL983073 AWN983073:AWP983073 AMR983073:AMT983073 ACV983073:ACX983073 SZ983073:TB983073 JD983073:JF983073 H983073:J983073 WVP917537:WVR917537 WLT917537:WLV917537 WBX917537:WBZ917537 VSB917537:VSD917537 VIF917537:VIH917537 UYJ917537:UYL917537 UON917537:UOP917537 UER917537:UET917537 TUV917537:TUX917537 TKZ917537:TLB917537 TBD917537:TBF917537 SRH917537:SRJ917537 SHL917537:SHN917537 RXP917537:RXR917537 RNT917537:RNV917537 RDX917537:RDZ917537 QUB917537:QUD917537 QKF917537:QKH917537 QAJ917537:QAL917537 PQN917537:PQP917537 PGR917537:PGT917537 OWV917537:OWX917537 OMZ917537:ONB917537 ODD917537:ODF917537 NTH917537:NTJ917537 NJL917537:NJN917537 MZP917537:MZR917537 MPT917537:MPV917537 MFX917537:MFZ917537 LWB917537:LWD917537 LMF917537:LMH917537 LCJ917537:LCL917537 KSN917537:KSP917537 KIR917537:KIT917537 JYV917537:JYX917537 JOZ917537:JPB917537 JFD917537:JFF917537 IVH917537:IVJ917537 ILL917537:ILN917537 IBP917537:IBR917537 HRT917537:HRV917537 HHX917537:HHZ917537 GYB917537:GYD917537 GOF917537:GOH917537 GEJ917537:GEL917537 FUN917537:FUP917537 FKR917537:FKT917537 FAV917537:FAX917537 EQZ917537:ERB917537 EHD917537:EHF917537 DXH917537:DXJ917537 DNL917537:DNN917537 DDP917537:DDR917537 CTT917537:CTV917537 CJX917537:CJZ917537 CAB917537:CAD917537 BQF917537:BQH917537 BGJ917537:BGL917537 AWN917537:AWP917537 AMR917537:AMT917537 ACV917537:ACX917537 SZ917537:TB917537 JD917537:JF917537 H917537:J917537 WVP852001:WVR852001 WLT852001:WLV852001 WBX852001:WBZ852001 VSB852001:VSD852001 VIF852001:VIH852001 UYJ852001:UYL852001 UON852001:UOP852001 UER852001:UET852001 TUV852001:TUX852001 TKZ852001:TLB852001 TBD852001:TBF852001 SRH852001:SRJ852001 SHL852001:SHN852001 RXP852001:RXR852001 RNT852001:RNV852001 RDX852001:RDZ852001 QUB852001:QUD852001 QKF852001:QKH852001 QAJ852001:QAL852001 PQN852001:PQP852001 PGR852001:PGT852001 OWV852001:OWX852001 OMZ852001:ONB852001 ODD852001:ODF852001 NTH852001:NTJ852001 NJL852001:NJN852001 MZP852001:MZR852001 MPT852001:MPV852001 MFX852001:MFZ852001 LWB852001:LWD852001 LMF852001:LMH852001 LCJ852001:LCL852001 KSN852001:KSP852001 KIR852001:KIT852001 JYV852001:JYX852001 JOZ852001:JPB852001 JFD852001:JFF852001 IVH852001:IVJ852001 ILL852001:ILN852001 IBP852001:IBR852001 HRT852001:HRV852001 HHX852001:HHZ852001 GYB852001:GYD852001 GOF852001:GOH852001 GEJ852001:GEL852001 FUN852001:FUP852001 FKR852001:FKT852001 FAV852001:FAX852001 EQZ852001:ERB852001 EHD852001:EHF852001 DXH852001:DXJ852001 DNL852001:DNN852001 DDP852001:DDR852001 CTT852001:CTV852001 CJX852001:CJZ852001 CAB852001:CAD852001 BQF852001:BQH852001 BGJ852001:BGL852001 AWN852001:AWP852001 AMR852001:AMT852001 ACV852001:ACX852001 SZ852001:TB852001 JD852001:JF852001 H852001:J852001 WVP786465:WVR786465 WLT786465:WLV786465 WBX786465:WBZ786465 VSB786465:VSD786465 VIF786465:VIH786465 UYJ786465:UYL786465 UON786465:UOP786465 UER786465:UET786465 TUV786465:TUX786465 TKZ786465:TLB786465 TBD786465:TBF786465 SRH786465:SRJ786465 SHL786465:SHN786465 RXP786465:RXR786465 RNT786465:RNV786465 RDX786465:RDZ786465 QUB786465:QUD786465 QKF786465:QKH786465 QAJ786465:QAL786465 PQN786465:PQP786465 PGR786465:PGT786465 OWV786465:OWX786465 OMZ786465:ONB786465 ODD786465:ODF786465 NTH786465:NTJ786465 NJL786465:NJN786465 MZP786465:MZR786465 MPT786465:MPV786465 MFX786465:MFZ786465 LWB786465:LWD786465 LMF786465:LMH786465 LCJ786465:LCL786465 KSN786465:KSP786465 KIR786465:KIT786465 JYV786465:JYX786465 JOZ786465:JPB786465 JFD786465:JFF786465 IVH786465:IVJ786465 ILL786465:ILN786465 IBP786465:IBR786465 HRT786465:HRV786465 HHX786465:HHZ786465 GYB786465:GYD786465 GOF786465:GOH786465 GEJ786465:GEL786465 FUN786465:FUP786465 FKR786465:FKT786465 FAV786465:FAX786465 EQZ786465:ERB786465 EHD786465:EHF786465 DXH786465:DXJ786465 DNL786465:DNN786465 DDP786465:DDR786465 CTT786465:CTV786465 CJX786465:CJZ786465 CAB786465:CAD786465 BQF786465:BQH786465 BGJ786465:BGL786465 AWN786465:AWP786465 AMR786465:AMT786465 ACV786465:ACX786465 SZ786465:TB786465 JD786465:JF786465 H786465:J786465 WVP720929:WVR720929 WLT720929:WLV720929 WBX720929:WBZ720929 VSB720929:VSD720929 VIF720929:VIH720929 UYJ720929:UYL720929 UON720929:UOP720929 UER720929:UET720929 TUV720929:TUX720929 TKZ720929:TLB720929 TBD720929:TBF720929 SRH720929:SRJ720929 SHL720929:SHN720929 RXP720929:RXR720929 RNT720929:RNV720929 RDX720929:RDZ720929 QUB720929:QUD720929 QKF720929:QKH720929 QAJ720929:QAL720929 PQN720929:PQP720929 PGR720929:PGT720929 OWV720929:OWX720929 OMZ720929:ONB720929 ODD720929:ODF720929 NTH720929:NTJ720929 NJL720929:NJN720929 MZP720929:MZR720929 MPT720929:MPV720929 MFX720929:MFZ720929 LWB720929:LWD720929 LMF720929:LMH720929 LCJ720929:LCL720929 KSN720929:KSP720929 KIR720929:KIT720929 JYV720929:JYX720929 JOZ720929:JPB720929 JFD720929:JFF720929 IVH720929:IVJ720929 ILL720929:ILN720929 IBP720929:IBR720929 HRT720929:HRV720929 HHX720929:HHZ720929 GYB720929:GYD720929 GOF720929:GOH720929 GEJ720929:GEL720929 FUN720929:FUP720929 FKR720929:FKT720929 FAV720929:FAX720929 EQZ720929:ERB720929 EHD720929:EHF720929 DXH720929:DXJ720929 DNL720929:DNN720929 DDP720929:DDR720929 CTT720929:CTV720929 CJX720929:CJZ720929 CAB720929:CAD720929 BQF720929:BQH720929 BGJ720929:BGL720929 AWN720929:AWP720929 AMR720929:AMT720929 ACV720929:ACX720929 SZ720929:TB720929 JD720929:JF720929 H720929:J720929 WVP655393:WVR655393 WLT655393:WLV655393 WBX655393:WBZ655393 VSB655393:VSD655393 VIF655393:VIH655393 UYJ655393:UYL655393 UON655393:UOP655393 UER655393:UET655393 TUV655393:TUX655393 TKZ655393:TLB655393 TBD655393:TBF655393 SRH655393:SRJ655393 SHL655393:SHN655393 RXP655393:RXR655393 RNT655393:RNV655393 RDX655393:RDZ655393 QUB655393:QUD655393 QKF655393:QKH655393 QAJ655393:QAL655393 PQN655393:PQP655393 PGR655393:PGT655393 OWV655393:OWX655393 OMZ655393:ONB655393 ODD655393:ODF655393 NTH655393:NTJ655393 NJL655393:NJN655393 MZP655393:MZR655393 MPT655393:MPV655393 MFX655393:MFZ655393 LWB655393:LWD655393 LMF655393:LMH655393 LCJ655393:LCL655393 KSN655393:KSP655393 KIR655393:KIT655393 JYV655393:JYX655393 JOZ655393:JPB655393 JFD655393:JFF655393 IVH655393:IVJ655393 ILL655393:ILN655393 IBP655393:IBR655393 HRT655393:HRV655393 HHX655393:HHZ655393 GYB655393:GYD655393 GOF655393:GOH655393 GEJ655393:GEL655393 FUN655393:FUP655393 FKR655393:FKT655393 FAV655393:FAX655393 EQZ655393:ERB655393 EHD655393:EHF655393 DXH655393:DXJ655393 DNL655393:DNN655393 DDP655393:DDR655393 CTT655393:CTV655393 CJX655393:CJZ655393 CAB655393:CAD655393 BQF655393:BQH655393 BGJ655393:BGL655393 AWN655393:AWP655393 AMR655393:AMT655393 ACV655393:ACX655393 SZ655393:TB655393 JD655393:JF655393 H655393:J655393 WVP589857:WVR589857 WLT589857:WLV589857 WBX589857:WBZ589857 VSB589857:VSD589857 VIF589857:VIH589857 UYJ589857:UYL589857 UON589857:UOP589857 UER589857:UET589857 TUV589857:TUX589857 TKZ589857:TLB589857 TBD589857:TBF589857 SRH589857:SRJ589857 SHL589857:SHN589857 RXP589857:RXR589857 RNT589857:RNV589857 RDX589857:RDZ589857 QUB589857:QUD589857 QKF589857:QKH589857 QAJ589857:QAL589857 PQN589857:PQP589857 PGR589857:PGT589857 OWV589857:OWX589857 OMZ589857:ONB589857 ODD589857:ODF589857 NTH589857:NTJ589857 NJL589857:NJN589857 MZP589857:MZR589857 MPT589857:MPV589857 MFX589857:MFZ589857 LWB589857:LWD589857 LMF589857:LMH589857 LCJ589857:LCL589857 KSN589857:KSP589857 KIR589857:KIT589857 JYV589857:JYX589857 JOZ589857:JPB589857 JFD589857:JFF589857 IVH589857:IVJ589857 ILL589857:ILN589857 IBP589857:IBR589857 HRT589857:HRV589857 HHX589857:HHZ589857 GYB589857:GYD589857 GOF589857:GOH589857 GEJ589857:GEL589857 FUN589857:FUP589857 FKR589857:FKT589857 FAV589857:FAX589857 EQZ589857:ERB589857 EHD589857:EHF589857 DXH589857:DXJ589857 DNL589857:DNN589857 DDP589857:DDR589857 CTT589857:CTV589857 CJX589857:CJZ589857 CAB589857:CAD589857 BQF589857:BQH589857 BGJ589857:BGL589857 AWN589857:AWP589857 AMR589857:AMT589857 ACV589857:ACX589857 SZ589857:TB589857 JD589857:JF589857 H589857:J589857 WVP524321:WVR524321 WLT524321:WLV524321 WBX524321:WBZ524321 VSB524321:VSD524321 VIF524321:VIH524321 UYJ524321:UYL524321 UON524321:UOP524321 UER524321:UET524321 TUV524321:TUX524321 TKZ524321:TLB524321 TBD524321:TBF524321 SRH524321:SRJ524321 SHL524321:SHN524321 RXP524321:RXR524321 RNT524321:RNV524321 RDX524321:RDZ524321 QUB524321:QUD524321 QKF524321:QKH524321 QAJ524321:QAL524321 PQN524321:PQP524321 PGR524321:PGT524321 OWV524321:OWX524321 OMZ524321:ONB524321 ODD524321:ODF524321 NTH524321:NTJ524321 NJL524321:NJN524321 MZP524321:MZR524321 MPT524321:MPV524321 MFX524321:MFZ524321 LWB524321:LWD524321 LMF524321:LMH524321 LCJ524321:LCL524321 KSN524321:KSP524321 KIR524321:KIT524321 JYV524321:JYX524321 JOZ524321:JPB524321 JFD524321:JFF524321 IVH524321:IVJ524321 ILL524321:ILN524321 IBP524321:IBR524321 HRT524321:HRV524321 HHX524321:HHZ524321 GYB524321:GYD524321 GOF524321:GOH524321 GEJ524321:GEL524321 FUN524321:FUP524321 FKR524321:FKT524321 FAV524321:FAX524321 EQZ524321:ERB524321 EHD524321:EHF524321 DXH524321:DXJ524321 DNL524321:DNN524321 DDP524321:DDR524321 CTT524321:CTV524321 CJX524321:CJZ524321 CAB524321:CAD524321 BQF524321:BQH524321 BGJ524321:BGL524321 AWN524321:AWP524321 AMR524321:AMT524321 ACV524321:ACX524321 SZ524321:TB524321 JD524321:JF524321 H524321:J524321 WVP458785:WVR458785 WLT458785:WLV458785 WBX458785:WBZ458785 VSB458785:VSD458785 VIF458785:VIH458785 UYJ458785:UYL458785 UON458785:UOP458785 UER458785:UET458785 TUV458785:TUX458785 TKZ458785:TLB458785 TBD458785:TBF458785 SRH458785:SRJ458785 SHL458785:SHN458785 RXP458785:RXR458785 RNT458785:RNV458785 RDX458785:RDZ458785 QUB458785:QUD458785 QKF458785:QKH458785 QAJ458785:QAL458785 PQN458785:PQP458785 PGR458785:PGT458785 OWV458785:OWX458785 OMZ458785:ONB458785 ODD458785:ODF458785 NTH458785:NTJ458785 NJL458785:NJN458785 MZP458785:MZR458785 MPT458785:MPV458785 MFX458785:MFZ458785 LWB458785:LWD458785 LMF458785:LMH458785 LCJ458785:LCL458785 KSN458785:KSP458785 KIR458785:KIT458785 JYV458785:JYX458785 JOZ458785:JPB458785 JFD458785:JFF458785 IVH458785:IVJ458785 ILL458785:ILN458785 IBP458785:IBR458785 HRT458785:HRV458785 HHX458785:HHZ458785 GYB458785:GYD458785 GOF458785:GOH458785 GEJ458785:GEL458785 FUN458785:FUP458785 FKR458785:FKT458785 FAV458785:FAX458785 EQZ458785:ERB458785 EHD458785:EHF458785 DXH458785:DXJ458785 DNL458785:DNN458785 DDP458785:DDR458785 CTT458785:CTV458785 CJX458785:CJZ458785 CAB458785:CAD458785 BQF458785:BQH458785 BGJ458785:BGL458785 AWN458785:AWP458785 AMR458785:AMT458785 ACV458785:ACX458785 SZ458785:TB458785 JD458785:JF458785 H458785:J458785 WVP393249:WVR393249 WLT393249:WLV393249 WBX393249:WBZ393249 VSB393249:VSD393249 VIF393249:VIH393249 UYJ393249:UYL393249 UON393249:UOP393249 UER393249:UET393249 TUV393249:TUX393249 TKZ393249:TLB393249 TBD393249:TBF393249 SRH393249:SRJ393249 SHL393249:SHN393249 RXP393249:RXR393249 RNT393249:RNV393249 RDX393249:RDZ393249 QUB393249:QUD393249 QKF393249:QKH393249 QAJ393249:QAL393249 PQN393249:PQP393249 PGR393249:PGT393249 OWV393249:OWX393249 OMZ393249:ONB393249 ODD393249:ODF393249 NTH393249:NTJ393249 NJL393249:NJN393249 MZP393249:MZR393249 MPT393249:MPV393249 MFX393249:MFZ393249 LWB393249:LWD393249 LMF393249:LMH393249 LCJ393249:LCL393249 KSN393249:KSP393249 KIR393249:KIT393249 JYV393249:JYX393249 JOZ393249:JPB393249 JFD393249:JFF393249 IVH393249:IVJ393249 ILL393249:ILN393249 IBP393249:IBR393249 HRT393249:HRV393249 HHX393249:HHZ393249 GYB393249:GYD393249 GOF393249:GOH393249 GEJ393249:GEL393249 FUN393249:FUP393249 FKR393249:FKT393249 FAV393249:FAX393249 EQZ393249:ERB393249 EHD393249:EHF393249 DXH393249:DXJ393249 DNL393249:DNN393249 DDP393249:DDR393249 CTT393249:CTV393249 CJX393249:CJZ393249 CAB393249:CAD393249 BQF393249:BQH393249 BGJ393249:BGL393249 AWN393249:AWP393249 AMR393249:AMT393249 ACV393249:ACX393249 SZ393249:TB393249 JD393249:JF393249 H393249:J393249 WVP327713:WVR327713 WLT327713:WLV327713 WBX327713:WBZ327713 VSB327713:VSD327713 VIF327713:VIH327713 UYJ327713:UYL327713 UON327713:UOP327713 UER327713:UET327713 TUV327713:TUX327713 TKZ327713:TLB327713 TBD327713:TBF327713 SRH327713:SRJ327713 SHL327713:SHN327713 RXP327713:RXR327713 RNT327713:RNV327713 RDX327713:RDZ327713 QUB327713:QUD327713 QKF327713:QKH327713 QAJ327713:QAL327713 PQN327713:PQP327713 PGR327713:PGT327713 OWV327713:OWX327713 OMZ327713:ONB327713 ODD327713:ODF327713 NTH327713:NTJ327713 NJL327713:NJN327713 MZP327713:MZR327713 MPT327713:MPV327713 MFX327713:MFZ327713 LWB327713:LWD327713 LMF327713:LMH327713 LCJ327713:LCL327713 KSN327713:KSP327713 KIR327713:KIT327713 JYV327713:JYX327713 JOZ327713:JPB327713 JFD327713:JFF327713 IVH327713:IVJ327713 ILL327713:ILN327713 IBP327713:IBR327713 HRT327713:HRV327713 HHX327713:HHZ327713 GYB327713:GYD327713 GOF327713:GOH327713 GEJ327713:GEL327713 FUN327713:FUP327713 FKR327713:FKT327713 FAV327713:FAX327713 EQZ327713:ERB327713 EHD327713:EHF327713 DXH327713:DXJ327713 DNL327713:DNN327713 DDP327713:DDR327713 CTT327713:CTV327713 CJX327713:CJZ327713 CAB327713:CAD327713 BQF327713:BQH327713 BGJ327713:BGL327713 AWN327713:AWP327713 AMR327713:AMT327713 ACV327713:ACX327713 SZ327713:TB327713 JD327713:JF327713 H327713:J327713 WVP262177:WVR262177 WLT262177:WLV262177 WBX262177:WBZ262177 VSB262177:VSD262177 VIF262177:VIH262177 UYJ262177:UYL262177 UON262177:UOP262177 UER262177:UET262177 TUV262177:TUX262177 TKZ262177:TLB262177 TBD262177:TBF262177 SRH262177:SRJ262177 SHL262177:SHN262177 RXP262177:RXR262177 RNT262177:RNV262177 RDX262177:RDZ262177 QUB262177:QUD262177 QKF262177:QKH262177 QAJ262177:QAL262177 PQN262177:PQP262177 PGR262177:PGT262177 OWV262177:OWX262177 OMZ262177:ONB262177 ODD262177:ODF262177 NTH262177:NTJ262177 NJL262177:NJN262177 MZP262177:MZR262177 MPT262177:MPV262177 MFX262177:MFZ262177 LWB262177:LWD262177 LMF262177:LMH262177 LCJ262177:LCL262177 KSN262177:KSP262177 KIR262177:KIT262177 JYV262177:JYX262177 JOZ262177:JPB262177 JFD262177:JFF262177 IVH262177:IVJ262177 ILL262177:ILN262177 IBP262177:IBR262177 HRT262177:HRV262177 HHX262177:HHZ262177 GYB262177:GYD262177 GOF262177:GOH262177 GEJ262177:GEL262177 FUN262177:FUP262177 FKR262177:FKT262177 FAV262177:FAX262177 EQZ262177:ERB262177 EHD262177:EHF262177 DXH262177:DXJ262177 DNL262177:DNN262177 DDP262177:DDR262177 CTT262177:CTV262177 CJX262177:CJZ262177 CAB262177:CAD262177 BQF262177:BQH262177 BGJ262177:BGL262177 AWN262177:AWP262177 AMR262177:AMT262177 ACV262177:ACX262177 SZ262177:TB262177 JD262177:JF262177 H262177:J262177 WVP196641:WVR196641 WLT196641:WLV196641 WBX196641:WBZ196641 VSB196641:VSD196641 VIF196641:VIH196641 UYJ196641:UYL196641 UON196641:UOP196641 UER196641:UET196641 TUV196641:TUX196641 TKZ196641:TLB196641 TBD196641:TBF196641 SRH196641:SRJ196641 SHL196641:SHN196641 RXP196641:RXR196641 RNT196641:RNV196641 RDX196641:RDZ196641 QUB196641:QUD196641 QKF196641:QKH196641 QAJ196641:QAL196641 PQN196641:PQP196641 PGR196641:PGT196641 OWV196641:OWX196641 OMZ196641:ONB196641 ODD196641:ODF196641 NTH196641:NTJ196641 NJL196641:NJN196641 MZP196641:MZR196641 MPT196641:MPV196641 MFX196641:MFZ196641 LWB196641:LWD196641 LMF196641:LMH196641 LCJ196641:LCL196641 KSN196641:KSP196641 KIR196641:KIT196641 JYV196641:JYX196641 JOZ196641:JPB196641 JFD196641:JFF196641 IVH196641:IVJ196641 ILL196641:ILN196641 IBP196641:IBR196641 HRT196641:HRV196641 HHX196641:HHZ196641 GYB196641:GYD196641 GOF196641:GOH196641 GEJ196641:GEL196641 FUN196641:FUP196641 FKR196641:FKT196641 FAV196641:FAX196641 EQZ196641:ERB196641 EHD196641:EHF196641 DXH196641:DXJ196641 DNL196641:DNN196641 DDP196641:DDR196641 CTT196641:CTV196641 CJX196641:CJZ196641 CAB196641:CAD196641 BQF196641:BQH196641 BGJ196641:BGL196641 AWN196641:AWP196641 AMR196641:AMT196641 ACV196641:ACX196641 SZ196641:TB196641 JD196641:JF196641 H196641:J196641 WVP131105:WVR131105 WLT131105:WLV131105 WBX131105:WBZ131105 VSB131105:VSD131105 VIF131105:VIH131105 UYJ131105:UYL131105 UON131105:UOP131105 UER131105:UET131105 TUV131105:TUX131105 TKZ131105:TLB131105 TBD131105:TBF131105 SRH131105:SRJ131105 SHL131105:SHN131105 RXP131105:RXR131105 RNT131105:RNV131105 RDX131105:RDZ131105 QUB131105:QUD131105 QKF131105:QKH131105 QAJ131105:QAL131105 PQN131105:PQP131105 PGR131105:PGT131105 OWV131105:OWX131105 OMZ131105:ONB131105 ODD131105:ODF131105 NTH131105:NTJ131105 NJL131105:NJN131105 MZP131105:MZR131105 MPT131105:MPV131105 MFX131105:MFZ131105 LWB131105:LWD131105 LMF131105:LMH131105 LCJ131105:LCL131105 KSN131105:KSP131105 KIR131105:KIT131105 JYV131105:JYX131105 JOZ131105:JPB131105 JFD131105:JFF131105 IVH131105:IVJ131105 ILL131105:ILN131105 IBP131105:IBR131105 HRT131105:HRV131105 HHX131105:HHZ131105 GYB131105:GYD131105 GOF131105:GOH131105 GEJ131105:GEL131105 FUN131105:FUP131105 FKR131105:FKT131105 FAV131105:FAX131105 EQZ131105:ERB131105 EHD131105:EHF131105 DXH131105:DXJ131105 DNL131105:DNN131105 DDP131105:DDR131105 CTT131105:CTV131105 CJX131105:CJZ131105 CAB131105:CAD131105 BQF131105:BQH131105 BGJ131105:BGL131105 AWN131105:AWP131105 AMR131105:AMT131105 ACV131105:ACX131105 SZ131105:TB131105 JD131105:JF131105 H131105:J131105 WVP65569:WVR65569 WLT65569:WLV65569 WBX65569:WBZ65569 VSB65569:VSD65569 VIF65569:VIH65569 UYJ65569:UYL65569 UON65569:UOP65569 UER65569:UET65569 TUV65569:TUX65569 TKZ65569:TLB65569 TBD65569:TBF65569 SRH65569:SRJ65569 SHL65569:SHN65569 RXP65569:RXR65569 RNT65569:RNV65569 RDX65569:RDZ65569 QUB65569:QUD65569 QKF65569:QKH65569 QAJ65569:QAL65569 PQN65569:PQP65569 PGR65569:PGT65569 OWV65569:OWX65569 OMZ65569:ONB65569 ODD65569:ODF65569 NTH65569:NTJ65569 NJL65569:NJN65569 MZP65569:MZR65569 MPT65569:MPV65569 MFX65569:MFZ65569 LWB65569:LWD65569 LMF65569:LMH65569 LCJ65569:LCL65569 KSN65569:KSP65569 KIR65569:KIT65569 JYV65569:JYX65569 JOZ65569:JPB65569 JFD65569:JFF65569 IVH65569:IVJ65569 ILL65569:ILN65569 IBP65569:IBR65569 HRT65569:HRV65569 HHX65569:HHZ65569 GYB65569:GYD65569 GOF65569:GOH65569 GEJ65569:GEL65569 FUN65569:FUP65569 FKR65569:FKT65569 FAV65569:FAX65569 EQZ65569:ERB65569 EHD65569:EHF65569 DXH65569:DXJ65569 DNL65569:DNN65569 DDP65569:DDR65569 CTT65569:CTV65569 CJX65569:CJZ65569 CAB65569:CAD65569 BQF65569:BQH65569 BGJ65569:BGL65569 AWN65569:AWP65569 AMR65569:AMT65569 ACV65569:ACX65569 SZ65569:TB65569 JD65569:JF65569 H65569:J65569 JD35:JF35 SZ35:TB35 ACV35:ACX35 AMR35:AMT35 AWN35:AWP35 BGJ35:BGL35 BQF35:BQH35 CAB35:CAD35 CJX35:CJZ35 CTT35:CTV35 DDP35:DDR35 DNL35:DNN35 DXH35:DXJ35 EHD35:EHF35 EQZ35:ERB35 FAV35:FAX35 FKR35:FKT35 FUN35:FUP35 GEJ35:GEL35 GOF35:GOH35 GYB35:GYD35 HHX35:HHZ35 HRT35:HRV35 IBP35:IBR35 ILL35:ILN35 IVH35:IVJ35 JFD35:JFF35 JOZ35:JPB35 JYV35:JYX35 KIR35:KIT35 KSN35:KSP35 LCJ35:LCL35 LMF35:LMH35 LWB35:LWD35 MFX35:MFZ35 MPT35:MPV35 MZP35:MZR35 NJL35:NJN35 NTH35:NTJ35 ODD35:ODF35 OMZ35:ONB35 OWV35:OWX35 PGR35:PGT35 PQN35:PQP35 QAJ35:QAL35 QKF35:QKH35 QUB35:QUD35 RDX35:RDZ35 RNT35:RNV35 RXP35:RXR35 SHL35:SHN35 SRH35:SRJ35 TBD35:TBF35 TKZ35:TLB35 TUV35:TUX35 UER35:UET35 UON35:UOP35 UYJ35:UYL35 VIF35:VIH35 VSB35:VSD35 WBX35:WBZ35 WLT35:WLV35 WVP35:WVR35 H37:J38 JD37:JF38 SZ37:TB38 ACV37:ACX38 AMR37:AMT38 AWN37:AWP38 BGJ37:BGL38 BQF37:BQH38 CAB37:CAD38 CJX37:CJZ38 CTT37:CTV38 DDP37:DDR38 DNL37:DNN38 DXH37:DXJ38 EHD37:EHF38 EQZ37:ERB38 FAV37:FAX38 FKR37:FKT38 FUN37:FUP38 GEJ37:GEL38 GOF37:GOH38 GYB37:GYD38 HHX37:HHZ38 HRT37:HRV38 IBP37:IBR38 ILL37:ILN38 IVH37:IVJ38 JFD37:JFF38 JOZ37:JPB38 JYV37:JYX38 KIR37:KIT38 KSN37:KSP38 LCJ37:LCL38 LMF37:LMH38 LWB37:LWD38 MFX37:MFZ38 MPT37:MPV38 MZP37:MZR38 NJL37:NJN38 NTH37:NTJ38 ODD37:ODF38 OMZ37:ONB38 OWV37:OWX38 PGR37:PGT38 PQN37:PQP38 QAJ37:QAL38 QKF37:QKH38 QUB37:QUD38 RDX37:RDZ38 RNT37:RNV38 RXP37:RXR38 SHL37:SHN38 SRH37:SRJ38 TBD37:TBF38 TKZ37:TLB38 TUV37:TUX38 UER37:UET38 UON37:UOP38 UYJ37:UYL38 VIF37:VIH38 VSB37:VSD38 WBX37:WBZ38 WLT37:WLV38 WVP37:WVR38 H35:J35">
      <formula1>$S$41:$S$44</formula1>
    </dataValidation>
    <dataValidation type="list" allowBlank="1" sqref="WVP983084:WVR983084 WLT983084:WLV983084 WBX983084:WBZ983084 VSB983084:VSD983084 VIF983084:VIH983084 UYJ983084:UYL983084 UON983084:UOP983084 UER983084:UET983084 TUV983084:TUX983084 TKZ983084:TLB983084 TBD983084:TBF983084 SRH983084:SRJ983084 SHL983084:SHN983084 RXP983084:RXR983084 RNT983084:RNV983084 RDX983084:RDZ983084 QUB983084:QUD983084 QKF983084:QKH983084 QAJ983084:QAL983084 PQN983084:PQP983084 PGR983084:PGT983084 OWV983084:OWX983084 OMZ983084:ONB983084 ODD983084:ODF983084 NTH983084:NTJ983084 NJL983084:NJN983084 MZP983084:MZR983084 MPT983084:MPV983084 MFX983084:MFZ983084 LWB983084:LWD983084 LMF983084:LMH983084 LCJ983084:LCL983084 KSN983084:KSP983084 KIR983084:KIT983084 JYV983084:JYX983084 JOZ983084:JPB983084 JFD983084:JFF983084 IVH983084:IVJ983084 ILL983084:ILN983084 IBP983084:IBR983084 HRT983084:HRV983084 HHX983084:HHZ983084 GYB983084:GYD983084 GOF983084:GOH983084 GEJ983084:GEL983084 FUN983084:FUP983084 FKR983084:FKT983084 FAV983084:FAX983084 EQZ983084:ERB983084 EHD983084:EHF983084 DXH983084:DXJ983084 DNL983084:DNN983084 DDP983084:DDR983084 CTT983084:CTV983084 CJX983084:CJZ983084 CAB983084:CAD983084 BQF983084:BQH983084 BGJ983084:BGL983084 AWN983084:AWP983084 AMR983084:AMT983084 ACV983084:ACX983084 SZ983084:TB983084 JD983084:JF983084 H983084:J983084 WVP917548:WVR917548 WLT917548:WLV917548 WBX917548:WBZ917548 VSB917548:VSD917548 VIF917548:VIH917548 UYJ917548:UYL917548 UON917548:UOP917548 UER917548:UET917548 TUV917548:TUX917548 TKZ917548:TLB917548 TBD917548:TBF917548 SRH917548:SRJ917548 SHL917548:SHN917548 RXP917548:RXR917548 RNT917548:RNV917548 RDX917548:RDZ917548 QUB917548:QUD917548 QKF917548:QKH917548 QAJ917548:QAL917548 PQN917548:PQP917548 PGR917548:PGT917548 OWV917548:OWX917548 OMZ917548:ONB917548 ODD917548:ODF917548 NTH917548:NTJ917548 NJL917548:NJN917548 MZP917548:MZR917548 MPT917548:MPV917548 MFX917548:MFZ917548 LWB917548:LWD917548 LMF917548:LMH917548 LCJ917548:LCL917548 KSN917548:KSP917548 KIR917548:KIT917548 JYV917548:JYX917548 JOZ917548:JPB917548 JFD917548:JFF917548 IVH917548:IVJ917548 ILL917548:ILN917548 IBP917548:IBR917548 HRT917548:HRV917548 HHX917548:HHZ917548 GYB917548:GYD917548 GOF917548:GOH917548 GEJ917548:GEL917548 FUN917548:FUP917548 FKR917548:FKT917548 FAV917548:FAX917548 EQZ917548:ERB917548 EHD917548:EHF917548 DXH917548:DXJ917548 DNL917548:DNN917548 DDP917548:DDR917548 CTT917548:CTV917548 CJX917548:CJZ917548 CAB917548:CAD917548 BQF917548:BQH917548 BGJ917548:BGL917548 AWN917548:AWP917548 AMR917548:AMT917548 ACV917548:ACX917548 SZ917548:TB917548 JD917548:JF917548 H917548:J917548 WVP852012:WVR852012 WLT852012:WLV852012 WBX852012:WBZ852012 VSB852012:VSD852012 VIF852012:VIH852012 UYJ852012:UYL852012 UON852012:UOP852012 UER852012:UET852012 TUV852012:TUX852012 TKZ852012:TLB852012 TBD852012:TBF852012 SRH852012:SRJ852012 SHL852012:SHN852012 RXP852012:RXR852012 RNT852012:RNV852012 RDX852012:RDZ852012 QUB852012:QUD852012 QKF852012:QKH852012 QAJ852012:QAL852012 PQN852012:PQP852012 PGR852012:PGT852012 OWV852012:OWX852012 OMZ852012:ONB852012 ODD852012:ODF852012 NTH852012:NTJ852012 NJL852012:NJN852012 MZP852012:MZR852012 MPT852012:MPV852012 MFX852012:MFZ852012 LWB852012:LWD852012 LMF852012:LMH852012 LCJ852012:LCL852012 KSN852012:KSP852012 KIR852012:KIT852012 JYV852012:JYX852012 JOZ852012:JPB852012 JFD852012:JFF852012 IVH852012:IVJ852012 ILL852012:ILN852012 IBP852012:IBR852012 HRT852012:HRV852012 HHX852012:HHZ852012 GYB852012:GYD852012 GOF852012:GOH852012 GEJ852012:GEL852012 FUN852012:FUP852012 FKR852012:FKT852012 FAV852012:FAX852012 EQZ852012:ERB852012 EHD852012:EHF852012 DXH852012:DXJ852012 DNL852012:DNN852012 DDP852012:DDR852012 CTT852012:CTV852012 CJX852012:CJZ852012 CAB852012:CAD852012 BQF852012:BQH852012 BGJ852012:BGL852012 AWN852012:AWP852012 AMR852012:AMT852012 ACV852012:ACX852012 SZ852012:TB852012 JD852012:JF852012 H852012:J852012 WVP786476:WVR786476 WLT786476:WLV786476 WBX786476:WBZ786476 VSB786476:VSD786476 VIF786476:VIH786476 UYJ786476:UYL786476 UON786476:UOP786476 UER786476:UET786476 TUV786476:TUX786476 TKZ786476:TLB786476 TBD786476:TBF786476 SRH786476:SRJ786476 SHL786476:SHN786476 RXP786476:RXR786476 RNT786476:RNV786476 RDX786476:RDZ786476 QUB786476:QUD786476 QKF786476:QKH786476 QAJ786476:QAL786476 PQN786476:PQP786476 PGR786476:PGT786476 OWV786476:OWX786476 OMZ786476:ONB786476 ODD786476:ODF786476 NTH786476:NTJ786476 NJL786476:NJN786476 MZP786476:MZR786476 MPT786476:MPV786476 MFX786476:MFZ786476 LWB786476:LWD786476 LMF786476:LMH786476 LCJ786476:LCL786476 KSN786476:KSP786476 KIR786476:KIT786476 JYV786476:JYX786476 JOZ786476:JPB786476 JFD786476:JFF786476 IVH786476:IVJ786476 ILL786476:ILN786476 IBP786476:IBR786476 HRT786476:HRV786476 HHX786476:HHZ786476 GYB786476:GYD786476 GOF786476:GOH786476 GEJ786476:GEL786476 FUN786476:FUP786476 FKR786476:FKT786476 FAV786476:FAX786476 EQZ786476:ERB786476 EHD786476:EHF786476 DXH786476:DXJ786476 DNL786476:DNN786476 DDP786476:DDR786476 CTT786476:CTV786476 CJX786476:CJZ786476 CAB786476:CAD786476 BQF786476:BQH786476 BGJ786476:BGL786476 AWN786476:AWP786476 AMR786476:AMT786476 ACV786476:ACX786476 SZ786476:TB786476 JD786476:JF786476 H786476:J786476 WVP720940:WVR720940 WLT720940:WLV720940 WBX720940:WBZ720940 VSB720940:VSD720940 VIF720940:VIH720940 UYJ720940:UYL720940 UON720940:UOP720940 UER720940:UET720940 TUV720940:TUX720940 TKZ720940:TLB720940 TBD720940:TBF720940 SRH720940:SRJ720940 SHL720940:SHN720940 RXP720940:RXR720940 RNT720940:RNV720940 RDX720940:RDZ720940 QUB720940:QUD720940 QKF720940:QKH720940 QAJ720940:QAL720940 PQN720940:PQP720940 PGR720940:PGT720940 OWV720940:OWX720940 OMZ720940:ONB720940 ODD720940:ODF720940 NTH720940:NTJ720940 NJL720940:NJN720940 MZP720940:MZR720940 MPT720940:MPV720940 MFX720940:MFZ720940 LWB720940:LWD720940 LMF720940:LMH720940 LCJ720940:LCL720940 KSN720940:KSP720940 KIR720940:KIT720940 JYV720940:JYX720940 JOZ720940:JPB720940 JFD720940:JFF720940 IVH720940:IVJ720940 ILL720940:ILN720940 IBP720940:IBR720940 HRT720940:HRV720940 HHX720940:HHZ720940 GYB720940:GYD720940 GOF720940:GOH720940 GEJ720940:GEL720940 FUN720940:FUP720940 FKR720940:FKT720940 FAV720940:FAX720940 EQZ720940:ERB720940 EHD720940:EHF720940 DXH720940:DXJ720940 DNL720940:DNN720940 DDP720940:DDR720940 CTT720940:CTV720940 CJX720940:CJZ720940 CAB720940:CAD720940 BQF720940:BQH720940 BGJ720940:BGL720940 AWN720940:AWP720940 AMR720940:AMT720940 ACV720940:ACX720940 SZ720940:TB720940 JD720940:JF720940 H720940:J720940 WVP655404:WVR655404 WLT655404:WLV655404 WBX655404:WBZ655404 VSB655404:VSD655404 VIF655404:VIH655404 UYJ655404:UYL655404 UON655404:UOP655404 UER655404:UET655404 TUV655404:TUX655404 TKZ655404:TLB655404 TBD655404:TBF655404 SRH655404:SRJ655404 SHL655404:SHN655404 RXP655404:RXR655404 RNT655404:RNV655404 RDX655404:RDZ655404 QUB655404:QUD655404 QKF655404:QKH655404 QAJ655404:QAL655404 PQN655404:PQP655404 PGR655404:PGT655404 OWV655404:OWX655404 OMZ655404:ONB655404 ODD655404:ODF655404 NTH655404:NTJ655404 NJL655404:NJN655404 MZP655404:MZR655404 MPT655404:MPV655404 MFX655404:MFZ655404 LWB655404:LWD655404 LMF655404:LMH655404 LCJ655404:LCL655404 KSN655404:KSP655404 KIR655404:KIT655404 JYV655404:JYX655404 JOZ655404:JPB655404 JFD655404:JFF655404 IVH655404:IVJ655404 ILL655404:ILN655404 IBP655404:IBR655404 HRT655404:HRV655404 HHX655404:HHZ655404 GYB655404:GYD655404 GOF655404:GOH655404 GEJ655404:GEL655404 FUN655404:FUP655404 FKR655404:FKT655404 FAV655404:FAX655404 EQZ655404:ERB655404 EHD655404:EHF655404 DXH655404:DXJ655404 DNL655404:DNN655404 DDP655404:DDR655404 CTT655404:CTV655404 CJX655404:CJZ655404 CAB655404:CAD655404 BQF655404:BQH655404 BGJ655404:BGL655404 AWN655404:AWP655404 AMR655404:AMT655404 ACV655404:ACX655404 SZ655404:TB655404 JD655404:JF655404 H655404:J655404 WVP589868:WVR589868 WLT589868:WLV589868 WBX589868:WBZ589868 VSB589868:VSD589868 VIF589868:VIH589868 UYJ589868:UYL589868 UON589868:UOP589868 UER589868:UET589868 TUV589868:TUX589868 TKZ589868:TLB589868 TBD589868:TBF589868 SRH589868:SRJ589868 SHL589868:SHN589868 RXP589868:RXR589868 RNT589868:RNV589868 RDX589868:RDZ589868 QUB589868:QUD589868 QKF589868:QKH589868 QAJ589868:QAL589868 PQN589868:PQP589868 PGR589868:PGT589868 OWV589868:OWX589868 OMZ589868:ONB589868 ODD589868:ODF589868 NTH589868:NTJ589868 NJL589868:NJN589868 MZP589868:MZR589868 MPT589868:MPV589868 MFX589868:MFZ589868 LWB589868:LWD589868 LMF589868:LMH589868 LCJ589868:LCL589868 KSN589868:KSP589868 KIR589868:KIT589868 JYV589868:JYX589868 JOZ589868:JPB589868 JFD589868:JFF589868 IVH589868:IVJ589868 ILL589868:ILN589868 IBP589868:IBR589868 HRT589868:HRV589868 HHX589868:HHZ589868 GYB589868:GYD589868 GOF589868:GOH589868 GEJ589868:GEL589868 FUN589868:FUP589868 FKR589868:FKT589868 FAV589868:FAX589868 EQZ589868:ERB589868 EHD589868:EHF589868 DXH589868:DXJ589868 DNL589868:DNN589868 DDP589868:DDR589868 CTT589868:CTV589868 CJX589868:CJZ589868 CAB589868:CAD589868 BQF589868:BQH589868 BGJ589868:BGL589868 AWN589868:AWP589868 AMR589868:AMT589868 ACV589868:ACX589868 SZ589868:TB589868 JD589868:JF589868 H589868:J589868 WVP524332:WVR524332 WLT524332:WLV524332 WBX524332:WBZ524332 VSB524332:VSD524332 VIF524332:VIH524332 UYJ524332:UYL524332 UON524332:UOP524332 UER524332:UET524332 TUV524332:TUX524332 TKZ524332:TLB524332 TBD524332:TBF524332 SRH524332:SRJ524332 SHL524332:SHN524332 RXP524332:RXR524332 RNT524332:RNV524332 RDX524332:RDZ524332 QUB524332:QUD524332 QKF524332:QKH524332 QAJ524332:QAL524332 PQN524332:PQP524332 PGR524332:PGT524332 OWV524332:OWX524332 OMZ524332:ONB524332 ODD524332:ODF524332 NTH524332:NTJ524332 NJL524332:NJN524332 MZP524332:MZR524332 MPT524332:MPV524332 MFX524332:MFZ524332 LWB524332:LWD524332 LMF524332:LMH524332 LCJ524332:LCL524332 KSN524332:KSP524332 KIR524332:KIT524332 JYV524332:JYX524332 JOZ524332:JPB524332 JFD524332:JFF524332 IVH524332:IVJ524332 ILL524332:ILN524332 IBP524332:IBR524332 HRT524332:HRV524332 HHX524332:HHZ524332 GYB524332:GYD524332 GOF524332:GOH524332 GEJ524332:GEL524332 FUN524332:FUP524332 FKR524332:FKT524332 FAV524332:FAX524332 EQZ524332:ERB524332 EHD524332:EHF524332 DXH524332:DXJ524332 DNL524332:DNN524332 DDP524332:DDR524332 CTT524332:CTV524332 CJX524332:CJZ524332 CAB524332:CAD524332 BQF524332:BQH524332 BGJ524332:BGL524332 AWN524332:AWP524332 AMR524332:AMT524332 ACV524332:ACX524332 SZ524332:TB524332 JD524332:JF524332 H524332:J524332 WVP458796:WVR458796 WLT458796:WLV458796 WBX458796:WBZ458796 VSB458796:VSD458796 VIF458796:VIH458796 UYJ458796:UYL458796 UON458796:UOP458796 UER458796:UET458796 TUV458796:TUX458796 TKZ458796:TLB458796 TBD458796:TBF458796 SRH458796:SRJ458796 SHL458796:SHN458796 RXP458796:RXR458796 RNT458796:RNV458796 RDX458796:RDZ458796 QUB458796:QUD458796 QKF458796:QKH458796 QAJ458796:QAL458796 PQN458796:PQP458796 PGR458796:PGT458796 OWV458796:OWX458796 OMZ458796:ONB458796 ODD458796:ODF458796 NTH458796:NTJ458796 NJL458796:NJN458796 MZP458796:MZR458796 MPT458796:MPV458796 MFX458796:MFZ458796 LWB458796:LWD458796 LMF458796:LMH458796 LCJ458796:LCL458796 KSN458796:KSP458796 KIR458796:KIT458796 JYV458796:JYX458796 JOZ458796:JPB458796 JFD458796:JFF458796 IVH458796:IVJ458796 ILL458796:ILN458796 IBP458796:IBR458796 HRT458796:HRV458796 HHX458796:HHZ458796 GYB458796:GYD458796 GOF458796:GOH458796 GEJ458796:GEL458796 FUN458796:FUP458796 FKR458796:FKT458796 FAV458796:FAX458796 EQZ458796:ERB458796 EHD458796:EHF458796 DXH458796:DXJ458796 DNL458796:DNN458796 DDP458796:DDR458796 CTT458796:CTV458796 CJX458796:CJZ458796 CAB458796:CAD458796 BQF458796:BQH458796 BGJ458796:BGL458796 AWN458796:AWP458796 AMR458796:AMT458796 ACV458796:ACX458796 SZ458796:TB458796 JD458796:JF458796 H458796:J458796 WVP393260:WVR393260 WLT393260:WLV393260 WBX393260:WBZ393260 VSB393260:VSD393260 VIF393260:VIH393260 UYJ393260:UYL393260 UON393260:UOP393260 UER393260:UET393260 TUV393260:TUX393260 TKZ393260:TLB393260 TBD393260:TBF393260 SRH393260:SRJ393260 SHL393260:SHN393260 RXP393260:RXR393260 RNT393260:RNV393260 RDX393260:RDZ393260 QUB393260:QUD393260 QKF393260:QKH393260 QAJ393260:QAL393260 PQN393260:PQP393260 PGR393260:PGT393260 OWV393260:OWX393260 OMZ393260:ONB393260 ODD393260:ODF393260 NTH393260:NTJ393260 NJL393260:NJN393260 MZP393260:MZR393260 MPT393260:MPV393260 MFX393260:MFZ393260 LWB393260:LWD393260 LMF393260:LMH393260 LCJ393260:LCL393260 KSN393260:KSP393260 KIR393260:KIT393260 JYV393260:JYX393260 JOZ393260:JPB393260 JFD393260:JFF393260 IVH393260:IVJ393260 ILL393260:ILN393260 IBP393260:IBR393260 HRT393260:HRV393260 HHX393260:HHZ393260 GYB393260:GYD393260 GOF393260:GOH393260 GEJ393260:GEL393260 FUN393260:FUP393260 FKR393260:FKT393260 FAV393260:FAX393260 EQZ393260:ERB393260 EHD393260:EHF393260 DXH393260:DXJ393260 DNL393260:DNN393260 DDP393260:DDR393260 CTT393260:CTV393260 CJX393260:CJZ393260 CAB393260:CAD393260 BQF393260:BQH393260 BGJ393260:BGL393260 AWN393260:AWP393260 AMR393260:AMT393260 ACV393260:ACX393260 SZ393260:TB393260 JD393260:JF393260 H393260:J393260 WVP327724:WVR327724 WLT327724:WLV327724 WBX327724:WBZ327724 VSB327724:VSD327724 VIF327724:VIH327724 UYJ327724:UYL327724 UON327724:UOP327724 UER327724:UET327724 TUV327724:TUX327724 TKZ327724:TLB327724 TBD327724:TBF327724 SRH327724:SRJ327724 SHL327724:SHN327724 RXP327724:RXR327724 RNT327724:RNV327724 RDX327724:RDZ327724 QUB327724:QUD327724 QKF327724:QKH327724 QAJ327724:QAL327724 PQN327724:PQP327724 PGR327724:PGT327724 OWV327724:OWX327724 OMZ327724:ONB327724 ODD327724:ODF327724 NTH327724:NTJ327724 NJL327724:NJN327724 MZP327724:MZR327724 MPT327724:MPV327724 MFX327724:MFZ327724 LWB327724:LWD327724 LMF327724:LMH327724 LCJ327724:LCL327724 KSN327724:KSP327724 KIR327724:KIT327724 JYV327724:JYX327724 JOZ327724:JPB327724 JFD327724:JFF327724 IVH327724:IVJ327724 ILL327724:ILN327724 IBP327724:IBR327724 HRT327724:HRV327724 HHX327724:HHZ327724 GYB327724:GYD327724 GOF327724:GOH327724 GEJ327724:GEL327724 FUN327724:FUP327724 FKR327724:FKT327724 FAV327724:FAX327724 EQZ327724:ERB327724 EHD327724:EHF327724 DXH327724:DXJ327724 DNL327724:DNN327724 DDP327724:DDR327724 CTT327724:CTV327724 CJX327724:CJZ327724 CAB327724:CAD327724 BQF327724:BQH327724 BGJ327724:BGL327724 AWN327724:AWP327724 AMR327724:AMT327724 ACV327724:ACX327724 SZ327724:TB327724 JD327724:JF327724 H327724:J327724 WVP262188:WVR262188 WLT262188:WLV262188 WBX262188:WBZ262188 VSB262188:VSD262188 VIF262188:VIH262188 UYJ262188:UYL262188 UON262188:UOP262188 UER262188:UET262188 TUV262188:TUX262188 TKZ262188:TLB262188 TBD262188:TBF262188 SRH262188:SRJ262188 SHL262188:SHN262188 RXP262188:RXR262188 RNT262188:RNV262188 RDX262188:RDZ262188 QUB262188:QUD262188 QKF262188:QKH262188 QAJ262188:QAL262188 PQN262188:PQP262188 PGR262188:PGT262188 OWV262188:OWX262188 OMZ262188:ONB262188 ODD262188:ODF262188 NTH262188:NTJ262188 NJL262188:NJN262188 MZP262188:MZR262188 MPT262188:MPV262188 MFX262188:MFZ262188 LWB262188:LWD262188 LMF262188:LMH262188 LCJ262188:LCL262188 KSN262188:KSP262188 KIR262188:KIT262188 JYV262188:JYX262188 JOZ262188:JPB262188 JFD262188:JFF262188 IVH262188:IVJ262188 ILL262188:ILN262188 IBP262188:IBR262188 HRT262188:HRV262188 HHX262188:HHZ262188 GYB262188:GYD262188 GOF262188:GOH262188 GEJ262188:GEL262188 FUN262188:FUP262188 FKR262188:FKT262188 FAV262188:FAX262188 EQZ262188:ERB262188 EHD262188:EHF262188 DXH262188:DXJ262188 DNL262188:DNN262188 DDP262188:DDR262188 CTT262188:CTV262188 CJX262188:CJZ262188 CAB262188:CAD262188 BQF262188:BQH262188 BGJ262188:BGL262188 AWN262188:AWP262188 AMR262188:AMT262188 ACV262188:ACX262188 SZ262188:TB262188 JD262188:JF262188 H262188:J262188 WVP196652:WVR196652 WLT196652:WLV196652 WBX196652:WBZ196652 VSB196652:VSD196652 VIF196652:VIH196652 UYJ196652:UYL196652 UON196652:UOP196652 UER196652:UET196652 TUV196652:TUX196652 TKZ196652:TLB196652 TBD196652:TBF196652 SRH196652:SRJ196652 SHL196652:SHN196652 RXP196652:RXR196652 RNT196652:RNV196652 RDX196652:RDZ196652 QUB196652:QUD196652 QKF196652:QKH196652 QAJ196652:QAL196652 PQN196652:PQP196652 PGR196652:PGT196652 OWV196652:OWX196652 OMZ196652:ONB196652 ODD196652:ODF196652 NTH196652:NTJ196652 NJL196652:NJN196652 MZP196652:MZR196652 MPT196652:MPV196652 MFX196652:MFZ196652 LWB196652:LWD196652 LMF196652:LMH196652 LCJ196652:LCL196652 KSN196652:KSP196652 KIR196652:KIT196652 JYV196652:JYX196652 JOZ196652:JPB196652 JFD196652:JFF196652 IVH196652:IVJ196652 ILL196652:ILN196652 IBP196652:IBR196652 HRT196652:HRV196652 HHX196652:HHZ196652 GYB196652:GYD196652 GOF196652:GOH196652 GEJ196652:GEL196652 FUN196652:FUP196652 FKR196652:FKT196652 FAV196652:FAX196652 EQZ196652:ERB196652 EHD196652:EHF196652 DXH196652:DXJ196652 DNL196652:DNN196652 DDP196652:DDR196652 CTT196652:CTV196652 CJX196652:CJZ196652 CAB196652:CAD196652 BQF196652:BQH196652 BGJ196652:BGL196652 AWN196652:AWP196652 AMR196652:AMT196652 ACV196652:ACX196652 SZ196652:TB196652 JD196652:JF196652 H196652:J196652 WVP131116:WVR131116 WLT131116:WLV131116 WBX131116:WBZ131116 VSB131116:VSD131116 VIF131116:VIH131116 UYJ131116:UYL131116 UON131116:UOP131116 UER131116:UET131116 TUV131116:TUX131116 TKZ131116:TLB131116 TBD131116:TBF131116 SRH131116:SRJ131116 SHL131116:SHN131116 RXP131116:RXR131116 RNT131116:RNV131116 RDX131116:RDZ131116 QUB131116:QUD131116 QKF131116:QKH131116 QAJ131116:QAL131116 PQN131116:PQP131116 PGR131116:PGT131116 OWV131116:OWX131116 OMZ131116:ONB131116 ODD131116:ODF131116 NTH131116:NTJ131116 NJL131116:NJN131116 MZP131116:MZR131116 MPT131116:MPV131116 MFX131116:MFZ131116 LWB131116:LWD131116 LMF131116:LMH131116 LCJ131116:LCL131116 KSN131116:KSP131116 KIR131116:KIT131116 JYV131116:JYX131116 JOZ131116:JPB131116 JFD131116:JFF131116 IVH131116:IVJ131116 ILL131116:ILN131116 IBP131116:IBR131116 HRT131116:HRV131116 HHX131116:HHZ131116 GYB131116:GYD131116 GOF131116:GOH131116 GEJ131116:GEL131116 FUN131116:FUP131116 FKR131116:FKT131116 FAV131116:FAX131116 EQZ131116:ERB131116 EHD131116:EHF131116 DXH131116:DXJ131116 DNL131116:DNN131116 DDP131116:DDR131116 CTT131116:CTV131116 CJX131116:CJZ131116 CAB131116:CAD131116 BQF131116:BQH131116 BGJ131116:BGL131116 AWN131116:AWP131116 AMR131116:AMT131116 ACV131116:ACX131116 SZ131116:TB131116 JD131116:JF131116 H131116:J131116 WVP65580:WVR65580 WLT65580:WLV65580 WBX65580:WBZ65580 VSB65580:VSD65580 VIF65580:VIH65580 UYJ65580:UYL65580 UON65580:UOP65580 UER65580:UET65580 TUV65580:TUX65580 TKZ65580:TLB65580 TBD65580:TBF65580 SRH65580:SRJ65580 SHL65580:SHN65580 RXP65580:RXR65580 RNT65580:RNV65580 RDX65580:RDZ65580 QUB65580:QUD65580 QKF65580:QKH65580 QAJ65580:QAL65580 PQN65580:PQP65580 PGR65580:PGT65580 OWV65580:OWX65580 OMZ65580:ONB65580 ODD65580:ODF65580 NTH65580:NTJ65580 NJL65580:NJN65580 MZP65580:MZR65580 MPT65580:MPV65580 MFX65580:MFZ65580 LWB65580:LWD65580 LMF65580:LMH65580 LCJ65580:LCL65580 KSN65580:KSP65580 KIR65580:KIT65580 JYV65580:JYX65580 JOZ65580:JPB65580 JFD65580:JFF65580 IVH65580:IVJ65580 ILL65580:ILN65580 IBP65580:IBR65580 HRT65580:HRV65580 HHX65580:HHZ65580 GYB65580:GYD65580 GOF65580:GOH65580 GEJ65580:GEL65580 FUN65580:FUP65580 FKR65580:FKT65580 FAV65580:FAX65580 EQZ65580:ERB65580 EHD65580:EHF65580 DXH65580:DXJ65580 DNL65580:DNN65580 DDP65580:DDR65580 CTT65580:CTV65580 CJX65580:CJZ65580 CAB65580:CAD65580 BQF65580:BQH65580 BGJ65580:BGL65580 AWN65580:AWP65580 AMR65580:AMT65580 ACV65580:ACX65580 SZ65580:TB65580 JD65580:JF65580 H65580:J65580 JD46:JF46 SZ46:TB46 ACV46:ACX46 AMR46:AMT46 AWN46:AWP46 BGJ46:BGL46 BQF46:BQH46 CAB46:CAD46 CJX46:CJZ46 CTT46:CTV46 DDP46:DDR46 DNL46:DNN46 DXH46:DXJ46 EHD46:EHF46 EQZ46:ERB46 FAV46:FAX46 FKR46:FKT46 FUN46:FUP46 GEJ46:GEL46 GOF46:GOH46 GYB46:GYD46 HHX46:HHZ46 HRT46:HRV46 IBP46:IBR46 ILL46:ILN46 IVH46:IVJ46 JFD46:JFF46 JOZ46:JPB46 JYV46:JYX46 KIR46:KIT46 KSN46:KSP46 LCJ46:LCL46 LMF46:LMH46 LWB46:LWD46 MFX46:MFZ46 MPT46:MPV46 MZP46:MZR46 NJL46:NJN46 NTH46:NTJ46 ODD46:ODF46 OMZ46:ONB46 OWV46:OWX46 PGR46:PGT46 PQN46:PQP46 QAJ46:QAL46 QKF46:QKH46 QUB46:QUD46 RDX46:RDZ46 RNT46:RNV46 RXP46:RXR46 SHL46:SHN46 SRH46:SRJ46 TBD46:TBF46 TKZ46:TLB46 TUV46:TUX46 UER46:UET46 UON46:UOP46 UYJ46:UYL46 VIF46:VIH46 VSB46:VSD46 WBX46:WBZ46 WLT46:WLV46 WVP46:WVR46 H46:J46">
      <formula1>$S$52:$S$54</formula1>
    </dataValidation>
    <dataValidation type="list" allowBlank="1" sqref="WVP983078:WVR983078 WLT983078:WLV983078 WBX983078:WBZ983078 VSB983078:VSD983078 VIF983078:VIH983078 UYJ983078:UYL983078 UON983078:UOP983078 UER983078:UET983078 TUV983078:TUX983078 TKZ983078:TLB983078 TBD983078:TBF983078 SRH983078:SRJ983078 SHL983078:SHN983078 RXP983078:RXR983078 RNT983078:RNV983078 RDX983078:RDZ983078 QUB983078:QUD983078 QKF983078:QKH983078 QAJ983078:QAL983078 PQN983078:PQP983078 PGR983078:PGT983078 OWV983078:OWX983078 OMZ983078:ONB983078 ODD983078:ODF983078 NTH983078:NTJ983078 NJL983078:NJN983078 MZP983078:MZR983078 MPT983078:MPV983078 MFX983078:MFZ983078 LWB983078:LWD983078 LMF983078:LMH983078 LCJ983078:LCL983078 KSN983078:KSP983078 KIR983078:KIT983078 JYV983078:JYX983078 JOZ983078:JPB983078 JFD983078:JFF983078 IVH983078:IVJ983078 ILL983078:ILN983078 IBP983078:IBR983078 HRT983078:HRV983078 HHX983078:HHZ983078 GYB983078:GYD983078 GOF983078:GOH983078 GEJ983078:GEL983078 FUN983078:FUP983078 FKR983078:FKT983078 FAV983078:FAX983078 EQZ983078:ERB983078 EHD983078:EHF983078 DXH983078:DXJ983078 DNL983078:DNN983078 DDP983078:DDR983078 CTT983078:CTV983078 CJX983078:CJZ983078 CAB983078:CAD983078 BQF983078:BQH983078 BGJ983078:BGL983078 AWN983078:AWP983078 AMR983078:AMT983078 ACV983078:ACX983078 SZ983078:TB983078 JD983078:JF983078 H983078:J983078 WVP917542:WVR917542 WLT917542:WLV917542 WBX917542:WBZ917542 VSB917542:VSD917542 VIF917542:VIH917542 UYJ917542:UYL917542 UON917542:UOP917542 UER917542:UET917542 TUV917542:TUX917542 TKZ917542:TLB917542 TBD917542:TBF917542 SRH917542:SRJ917542 SHL917542:SHN917542 RXP917542:RXR917542 RNT917542:RNV917542 RDX917542:RDZ917542 QUB917542:QUD917542 QKF917542:QKH917542 QAJ917542:QAL917542 PQN917542:PQP917542 PGR917542:PGT917542 OWV917542:OWX917542 OMZ917542:ONB917542 ODD917542:ODF917542 NTH917542:NTJ917542 NJL917542:NJN917542 MZP917542:MZR917542 MPT917542:MPV917542 MFX917542:MFZ917542 LWB917542:LWD917542 LMF917542:LMH917542 LCJ917542:LCL917542 KSN917542:KSP917542 KIR917542:KIT917542 JYV917542:JYX917542 JOZ917542:JPB917542 JFD917542:JFF917542 IVH917542:IVJ917542 ILL917542:ILN917542 IBP917542:IBR917542 HRT917542:HRV917542 HHX917542:HHZ917542 GYB917542:GYD917542 GOF917542:GOH917542 GEJ917542:GEL917542 FUN917542:FUP917542 FKR917542:FKT917542 FAV917542:FAX917542 EQZ917542:ERB917542 EHD917542:EHF917542 DXH917542:DXJ917542 DNL917542:DNN917542 DDP917542:DDR917542 CTT917542:CTV917542 CJX917542:CJZ917542 CAB917542:CAD917542 BQF917542:BQH917542 BGJ917542:BGL917542 AWN917542:AWP917542 AMR917542:AMT917542 ACV917542:ACX917542 SZ917542:TB917542 JD917542:JF917542 H917542:J917542 WVP852006:WVR852006 WLT852006:WLV852006 WBX852006:WBZ852006 VSB852006:VSD852006 VIF852006:VIH852006 UYJ852006:UYL852006 UON852006:UOP852006 UER852006:UET852006 TUV852006:TUX852006 TKZ852006:TLB852006 TBD852006:TBF852006 SRH852006:SRJ852006 SHL852006:SHN852006 RXP852006:RXR852006 RNT852006:RNV852006 RDX852006:RDZ852006 QUB852006:QUD852006 QKF852006:QKH852006 QAJ852006:QAL852006 PQN852006:PQP852006 PGR852006:PGT852006 OWV852006:OWX852006 OMZ852006:ONB852006 ODD852006:ODF852006 NTH852006:NTJ852006 NJL852006:NJN852006 MZP852006:MZR852006 MPT852006:MPV852006 MFX852006:MFZ852006 LWB852006:LWD852006 LMF852006:LMH852006 LCJ852006:LCL852006 KSN852006:KSP852006 KIR852006:KIT852006 JYV852006:JYX852006 JOZ852006:JPB852006 JFD852006:JFF852006 IVH852006:IVJ852006 ILL852006:ILN852006 IBP852006:IBR852006 HRT852006:HRV852006 HHX852006:HHZ852006 GYB852006:GYD852006 GOF852006:GOH852006 GEJ852006:GEL852006 FUN852006:FUP852006 FKR852006:FKT852006 FAV852006:FAX852006 EQZ852006:ERB852006 EHD852006:EHF852006 DXH852006:DXJ852006 DNL852006:DNN852006 DDP852006:DDR852006 CTT852006:CTV852006 CJX852006:CJZ852006 CAB852006:CAD852006 BQF852006:BQH852006 BGJ852006:BGL852006 AWN852006:AWP852006 AMR852006:AMT852006 ACV852006:ACX852006 SZ852006:TB852006 JD852006:JF852006 H852006:J852006 WVP786470:WVR786470 WLT786470:WLV786470 WBX786470:WBZ786470 VSB786470:VSD786470 VIF786470:VIH786470 UYJ786470:UYL786470 UON786470:UOP786470 UER786470:UET786470 TUV786470:TUX786470 TKZ786470:TLB786470 TBD786470:TBF786470 SRH786470:SRJ786470 SHL786470:SHN786470 RXP786470:RXR786470 RNT786470:RNV786470 RDX786470:RDZ786470 QUB786470:QUD786470 QKF786470:QKH786470 QAJ786470:QAL786470 PQN786470:PQP786470 PGR786470:PGT786470 OWV786470:OWX786470 OMZ786470:ONB786470 ODD786470:ODF786470 NTH786470:NTJ786470 NJL786470:NJN786470 MZP786470:MZR786470 MPT786470:MPV786470 MFX786470:MFZ786470 LWB786470:LWD786470 LMF786470:LMH786470 LCJ786470:LCL786470 KSN786470:KSP786470 KIR786470:KIT786470 JYV786470:JYX786470 JOZ786470:JPB786470 JFD786470:JFF786470 IVH786470:IVJ786470 ILL786470:ILN786470 IBP786470:IBR786470 HRT786470:HRV786470 HHX786470:HHZ786470 GYB786470:GYD786470 GOF786470:GOH786470 GEJ786470:GEL786470 FUN786470:FUP786470 FKR786470:FKT786470 FAV786470:FAX786470 EQZ786470:ERB786470 EHD786470:EHF786470 DXH786470:DXJ786470 DNL786470:DNN786470 DDP786470:DDR786470 CTT786470:CTV786470 CJX786470:CJZ786470 CAB786470:CAD786470 BQF786470:BQH786470 BGJ786470:BGL786470 AWN786470:AWP786470 AMR786470:AMT786470 ACV786470:ACX786470 SZ786470:TB786470 JD786470:JF786470 H786470:J786470 WVP720934:WVR720934 WLT720934:WLV720934 WBX720934:WBZ720934 VSB720934:VSD720934 VIF720934:VIH720934 UYJ720934:UYL720934 UON720934:UOP720934 UER720934:UET720934 TUV720934:TUX720934 TKZ720934:TLB720934 TBD720934:TBF720934 SRH720934:SRJ720934 SHL720934:SHN720934 RXP720934:RXR720934 RNT720934:RNV720934 RDX720934:RDZ720934 QUB720934:QUD720934 QKF720934:QKH720934 QAJ720934:QAL720934 PQN720934:PQP720934 PGR720934:PGT720934 OWV720934:OWX720934 OMZ720934:ONB720934 ODD720934:ODF720934 NTH720934:NTJ720934 NJL720934:NJN720934 MZP720934:MZR720934 MPT720934:MPV720934 MFX720934:MFZ720934 LWB720934:LWD720934 LMF720934:LMH720934 LCJ720934:LCL720934 KSN720934:KSP720934 KIR720934:KIT720934 JYV720934:JYX720934 JOZ720934:JPB720934 JFD720934:JFF720934 IVH720934:IVJ720934 ILL720934:ILN720934 IBP720934:IBR720934 HRT720934:HRV720934 HHX720934:HHZ720934 GYB720934:GYD720934 GOF720934:GOH720934 GEJ720934:GEL720934 FUN720934:FUP720934 FKR720934:FKT720934 FAV720934:FAX720934 EQZ720934:ERB720934 EHD720934:EHF720934 DXH720934:DXJ720934 DNL720934:DNN720934 DDP720934:DDR720934 CTT720934:CTV720934 CJX720934:CJZ720934 CAB720934:CAD720934 BQF720934:BQH720934 BGJ720934:BGL720934 AWN720934:AWP720934 AMR720934:AMT720934 ACV720934:ACX720934 SZ720934:TB720934 JD720934:JF720934 H720934:J720934 WVP655398:WVR655398 WLT655398:WLV655398 WBX655398:WBZ655398 VSB655398:VSD655398 VIF655398:VIH655398 UYJ655398:UYL655398 UON655398:UOP655398 UER655398:UET655398 TUV655398:TUX655398 TKZ655398:TLB655398 TBD655398:TBF655398 SRH655398:SRJ655398 SHL655398:SHN655398 RXP655398:RXR655398 RNT655398:RNV655398 RDX655398:RDZ655398 QUB655398:QUD655398 QKF655398:QKH655398 QAJ655398:QAL655398 PQN655398:PQP655398 PGR655398:PGT655398 OWV655398:OWX655398 OMZ655398:ONB655398 ODD655398:ODF655398 NTH655398:NTJ655398 NJL655398:NJN655398 MZP655398:MZR655398 MPT655398:MPV655398 MFX655398:MFZ655398 LWB655398:LWD655398 LMF655398:LMH655398 LCJ655398:LCL655398 KSN655398:KSP655398 KIR655398:KIT655398 JYV655398:JYX655398 JOZ655398:JPB655398 JFD655398:JFF655398 IVH655398:IVJ655398 ILL655398:ILN655398 IBP655398:IBR655398 HRT655398:HRV655398 HHX655398:HHZ655398 GYB655398:GYD655398 GOF655398:GOH655398 GEJ655398:GEL655398 FUN655398:FUP655398 FKR655398:FKT655398 FAV655398:FAX655398 EQZ655398:ERB655398 EHD655398:EHF655398 DXH655398:DXJ655398 DNL655398:DNN655398 DDP655398:DDR655398 CTT655398:CTV655398 CJX655398:CJZ655398 CAB655398:CAD655398 BQF655398:BQH655398 BGJ655398:BGL655398 AWN655398:AWP655398 AMR655398:AMT655398 ACV655398:ACX655398 SZ655398:TB655398 JD655398:JF655398 H655398:J655398 WVP589862:WVR589862 WLT589862:WLV589862 WBX589862:WBZ589862 VSB589862:VSD589862 VIF589862:VIH589862 UYJ589862:UYL589862 UON589862:UOP589862 UER589862:UET589862 TUV589862:TUX589862 TKZ589862:TLB589862 TBD589862:TBF589862 SRH589862:SRJ589862 SHL589862:SHN589862 RXP589862:RXR589862 RNT589862:RNV589862 RDX589862:RDZ589862 QUB589862:QUD589862 QKF589862:QKH589862 QAJ589862:QAL589862 PQN589862:PQP589862 PGR589862:PGT589862 OWV589862:OWX589862 OMZ589862:ONB589862 ODD589862:ODF589862 NTH589862:NTJ589862 NJL589862:NJN589862 MZP589862:MZR589862 MPT589862:MPV589862 MFX589862:MFZ589862 LWB589862:LWD589862 LMF589862:LMH589862 LCJ589862:LCL589862 KSN589862:KSP589862 KIR589862:KIT589862 JYV589862:JYX589862 JOZ589862:JPB589862 JFD589862:JFF589862 IVH589862:IVJ589862 ILL589862:ILN589862 IBP589862:IBR589862 HRT589862:HRV589862 HHX589862:HHZ589862 GYB589862:GYD589862 GOF589862:GOH589862 GEJ589862:GEL589862 FUN589862:FUP589862 FKR589862:FKT589862 FAV589862:FAX589862 EQZ589862:ERB589862 EHD589862:EHF589862 DXH589862:DXJ589862 DNL589862:DNN589862 DDP589862:DDR589862 CTT589862:CTV589862 CJX589862:CJZ589862 CAB589862:CAD589862 BQF589862:BQH589862 BGJ589862:BGL589862 AWN589862:AWP589862 AMR589862:AMT589862 ACV589862:ACX589862 SZ589862:TB589862 JD589862:JF589862 H589862:J589862 WVP524326:WVR524326 WLT524326:WLV524326 WBX524326:WBZ524326 VSB524326:VSD524326 VIF524326:VIH524326 UYJ524326:UYL524326 UON524326:UOP524326 UER524326:UET524326 TUV524326:TUX524326 TKZ524326:TLB524326 TBD524326:TBF524326 SRH524326:SRJ524326 SHL524326:SHN524326 RXP524326:RXR524326 RNT524326:RNV524326 RDX524326:RDZ524326 QUB524326:QUD524326 QKF524326:QKH524326 QAJ524326:QAL524326 PQN524326:PQP524326 PGR524326:PGT524326 OWV524326:OWX524326 OMZ524326:ONB524326 ODD524326:ODF524326 NTH524326:NTJ524326 NJL524326:NJN524326 MZP524326:MZR524326 MPT524326:MPV524326 MFX524326:MFZ524326 LWB524326:LWD524326 LMF524326:LMH524326 LCJ524326:LCL524326 KSN524326:KSP524326 KIR524326:KIT524326 JYV524326:JYX524326 JOZ524326:JPB524326 JFD524326:JFF524326 IVH524326:IVJ524326 ILL524326:ILN524326 IBP524326:IBR524326 HRT524326:HRV524326 HHX524326:HHZ524326 GYB524326:GYD524326 GOF524326:GOH524326 GEJ524326:GEL524326 FUN524326:FUP524326 FKR524326:FKT524326 FAV524326:FAX524326 EQZ524326:ERB524326 EHD524326:EHF524326 DXH524326:DXJ524326 DNL524326:DNN524326 DDP524326:DDR524326 CTT524326:CTV524326 CJX524326:CJZ524326 CAB524326:CAD524326 BQF524326:BQH524326 BGJ524326:BGL524326 AWN524326:AWP524326 AMR524326:AMT524326 ACV524326:ACX524326 SZ524326:TB524326 JD524326:JF524326 H524326:J524326 WVP458790:WVR458790 WLT458790:WLV458790 WBX458790:WBZ458790 VSB458790:VSD458790 VIF458790:VIH458790 UYJ458790:UYL458790 UON458790:UOP458790 UER458790:UET458790 TUV458790:TUX458790 TKZ458790:TLB458790 TBD458790:TBF458790 SRH458790:SRJ458790 SHL458790:SHN458790 RXP458790:RXR458790 RNT458790:RNV458790 RDX458790:RDZ458790 QUB458790:QUD458790 QKF458790:QKH458790 QAJ458790:QAL458790 PQN458790:PQP458790 PGR458790:PGT458790 OWV458790:OWX458790 OMZ458790:ONB458790 ODD458790:ODF458790 NTH458790:NTJ458790 NJL458790:NJN458790 MZP458790:MZR458790 MPT458790:MPV458790 MFX458790:MFZ458790 LWB458790:LWD458790 LMF458790:LMH458790 LCJ458790:LCL458790 KSN458790:KSP458790 KIR458790:KIT458790 JYV458790:JYX458790 JOZ458790:JPB458790 JFD458790:JFF458790 IVH458790:IVJ458790 ILL458790:ILN458790 IBP458790:IBR458790 HRT458790:HRV458790 HHX458790:HHZ458790 GYB458790:GYD458790 GOF458790:GOH458790 GEJ458790:GEL458790 FUN458790:FUP458790 FKR458790:FKT458790 FAV458790:FAX458790 EQZ458790:ERB458790 EHD458790:EHF458790 DXH458790:DXJ458790 DNL458790:DNN458790 DDP458790:DDR458790 CTT458790:CTV458790 CJX458790:CJZ458790 CAB458790:CAD458790 BQF458790:BQH458790 BGJ458790:BGL458790 AWN458790:AWP458790 AMR458790:AMT458790 ACV458790:ACX458790 SZ458790:TB458790 JD458790:JF458790 H458790:J458790 WVP393254:WVR393254 WLT393254:WLV393254 WBX393254:WBZ393254 VSB393254:VSD393254 VIF393254:VIH393254 UYJ393254:UYL393254 UON393254:UOP393254 UER393254:UET393254 TUV393254:TUX393254 TKZ393254:TLB393254 TBD393254:TBF393254 SRH393254:SRJ393254 SHL393254:SHN393254 RXP393254:RXR393254 RNT393254:RNV393254 RDX393254:RDZ393254 QUB393254:QUD393254 QKF393254:QKH393254 QAJ393254:QAL393254 PQN393254:PQP393254 PGR393254:PGT393254 OWV393254:OWX393254 OMZ393254:ONB393254 ODD393254:ODF393254 NTH393254:NTJ393254 NJL393254:NJN393254 MZP393254:MZR393254 MPT393254:MPV393254 MFX393254:MFZ393254 LWB393254:LWD393254 LMF393254:LMH393254 LCJ393254:LCL393254 KSN393254:KSP393254 KIR393254:KIT393254 JYV393254:JYX393254 JOZ393254:JPB393254 JFD393254:JFF393254 IVH393254:IVJ393254 ILL393254:ILN393254 IBP393254:IBR393254 HRT393254:HRV393254 HHX393254:HHZ393254 GYB393254:GYD393254 GOF393254:GOH393254 GEJ393254:GEL393254 FUN393254:FUP393254 FKR393254:FKT393254 FAV393254:FAX393254 EQZ393254:ERB393254 EHD393254:EHF393254 DXH393254:DXJ393254 DNL393254:DNN393254 DDP393254:DDR393254 CTT393254:CTV393254 CJX393254:CJZ393254 CAB393254:CAD393254 BQF393254:BQH393254 BGJ393254:BGL393254 AWN393254:AWP393254 AMR393254:AMT393254 ACV393254:ACX393254 SZ393254:TB393254 JD393254:JF393254 H393254:J393254 WVP327718:WVR327718 WLT327718:WLV327718 WBX327718:WBZ327718 VSB327718:VSD327718 VIF327718:VIH327718 UYJ327718:UYL327718 UON327718:UOP327718 UER327718:UET327718 TUV327718:TUX327718 TKZ327718:TLB327718 TBD327718:TBF327718 SRH327718:SRJ327718 SHL327718:SHN327718 RXP327718:RXR327718 RNT327718:RNV327718 RDX327718:RDZ327718 QUB327718:QUD327718 QKF327718:QKH327718 QAJ327718:QAL327718 PQN327718:PQP327718 PGR327718:PGT327718 OWV327718:OWX327718 OMZ327718:ONB327718 ODD327718:ODF327718 NTH327718:NTJ327718 NJL327718:NJN327718 MZP327718:MZR327718 MPT327718:MPV327718 MFX327718:MFZ327718 LWB327718:LWD327718 LMF327718:LMH327718 LCJ327718:LCL327718 KSN327718:KSP327718 KIR327718:KIT327718 JYV327718:JYX327718 JOZ327718:JPB327718 JFD327718:JFF327718 IVH327718:IVJ327718 ILL327718:ILN327718 IBP327718:IBR327718 HRT327718:HRV327718 HHX327718:HHZ327718 GYB327718:GYD327718 GOF327718:GOH327718 GEJ327718:GEL327718 FUN327718:FUP327718 FKR327718:FKT327718 FAV327718:FAX327718 EQZ327718:ERB327718 EHD327718:EHF327718 DXH327718:DXJ327718 DNL327718:DNN327718 DDP327718:DDR327718 CTT327718:CTV327718 CJX327718:CJZ327718 CAB327718:CAD327718 BQF327718:BQH327718 BGJ327718:BGL327718 AWN327718:AWP327718 AMR327718:AMT327718 ACV327718:ACX327718 SZ327718:TB327718 JD327718:JF327718 H327718:J327718 WVP262182:WVR262182 WLT262182:WLV262182 WBX262182:WBZ262182 VSB262182:VSD262182 VIF262182:VIH262182 UYJ262182:UYL262182 UON262182:UOP262182 UER262182:UET262182 TUV262182:TUX262182 TKZ262182:TLB262182 TBD262182:TBF262182 SRH262182:SRJ262182 SHL262182:SHN262182 RXP262182:RXR262182 RNT262182:RNV262182 RDX262182:RDZ262182 QUB262182:QUD262182 QKF262182:QKH262182 QAJ262182:QAL262182 PQN262182:PQP262182 PGR262182:PGT262182 OWV262182:OWX262182 OMZ262182:ONB262182 ODD262182:ODF262182 NTH262182:NTJ262182 NJL262182:NJN262182 MZP262182:MZR262182 MPT262182:MPV262182 MFX262182:MFZ262182 LWB262182:LWD262182 LMF262182:LMH262182 LCJ262182:LCL262182 KSN262182:KSP262182 KIR262182:KIT262182 JYV262182:JYX262182 JOZ262182:JPB262182 JFD262182:JFF262182 IVH262182:IVJ262182 ILL262182:ILN262182 IBP262182:IBR262182 HRT262182:HRV262182 HHX262182:HHZ262182 GYB262182:GYD262182 GOF262182:GOH262182 GEJ262182:GEL262182 FUN262182:FUP262182 FKR262182:FKT262182 FAV262182:FAX262182 EQZ262182:ERB262182 EHD262182:EHF262182 DXH262182:DXJ262182 DNL262182:DNN262182 DDP262182:DDR262182 CTT262182:CTV262182 CJX262182:CJZ262182 CAB262182:CAD262182 BQF262182:BQH262182 BGJ262182:BGL262182 AWN262182:AWP262182 AMR262182:AMT262182 ACV262182:ACX262182 SZ262182:TB262182 JD262182:JF262182 H262182:J262182 WVP196646:WVR196646 WLT196646:WLV196646 WBX196646:WBZ196646 VSB196646:VSD196646 VIF196646:VIH196646 UYJ196646:UYL196646 UON196646:UOP196646 UER196646:UET196646 TUV196646:TUX196646 TKZ196646:TLB196646 TBD196646:TBF196646 SRH196646:SRJ196646 SHL196646:SHN196646 RXP196646:RXR196646 RNT196646:RNV196646 RDX196646:RDZ196646 QUB196646:QUD196646 QKF196646:QKH196646 QAJ196646:QAL196646 PQN196646:PQP196646 PGR196646:PGT196646 OWV196646:OWX196646 OMZ196646:ONB196646 ODD196646:ODF196646 NTH196646:NTJ196646 NJL196646:NJN196646 MZP196646:MZR196646 MPT196646:MPV196646 MFX196646:MFZ196646 LWB196646:LWD196646 LMF196646:LMH196646 LCJ196646:LCL196646 KSN196646:KSP196646 KIR196646:KIT196646 JYV196646:JYX196646 JOZ196646:JPB196646 JFD196646:JFF196646 IVH196646:IVJ196646 ILL196646:ILN196646 IBP196646:IBR196646 HRT196646:HRV196646 HHX196646:HHZ196646 GYB196646:GYD196646 GOF196646:GOH196646 GEJ196646:GEL196646 FUN196646:FUP196646 FKR196646:FKT196646 FAV196646:FAX196646 EQZ196646:ERB196646 EHD196646:EHF196646 DXH196646:DXJ196646 DNL196646:DNN196646 DDP196646:DDR196646 CTT196646:CTV196646 CJX196646:CJZ196646 CAB196646:CAD196646 BQF196646:BQH196646 BGJ196646:BGL196646 AWN196646:AWP196646 AMR196646:AMT196646 ACV196646:ACX196646 SZ196646:TB196646 JD196646:JF196646 H196646:J196646 WVP131110:WVR131110 WLT131110:WLV131110 WBX131110:WBZ131110 VSB131110:VSD131110 VIF131110:VIH131110 UYJ131110:UYL131110 UON131110:UOP131110 UER131110:UET131110 TUV131110:TUX131110 TKZ131110:TLB131110 TBD131110:TBF131110 SRH131110:SRJ131110 SHL131110:SHN131110 RXP131110:RXR131110 RNT131110:RNV131110 RDX131110:RDZ131110 QUB131110:QUD131110 QKF131110:QKH131110 QAJ131110:QAL131110 PQN131110:PQP131110 PGR131110:PGT131110 OWV131110:OWX131110 OMZ131110:ONB131110 ODD131110:ODF131110 NTH131110:NTJ131110 NJL131110:NJN131110 MZP131110:MZR131110 MPT131110:MPV131110 MFX131110:MFZ131110 LWB131110:LWD131110 LMF131110:LMH131110 LCJ131110:LCL131110 KSN131110:KSP131110 KIR131110:KIT131110 JYV131110:JYX131110 JOZ131110:JPB131110 JFD131110:JFF131110 IVH131110:IVJ131110 ILL131110:ILN131110 IBP131110:IBR131110 HRT131110:HRV131110 HHX131110:HHZ131110 GYB131110:GYD131110 GOF131110:GOH131110 GEJ131110:GEL131110 FUN131110:FUP131110 FKR131110:FKT131110 FAV131110:FAX131110 EQZ131110:ERB131110 EHD131110:EHF131110 DXH131110:DXJ131110 DNL131110:DNN131110 DDP131110:DDR131110 CTT131110:CTV131110 CJX131110:CJZ131110 CAB131110:CAD131110 BQF131110:BQH131110 BGJ131110:BGL131110 AWN131110:AWP131110 AMR131110:AMT131110 ACV131110:ACX131110 SZ131110:TB131110 JD131110:JF131110 H131110:J131110 WVP65574:WVR65574 WLT65574:WLV65574 WBX65574:WBZ65574 VSB65574:VSD65574 VIF65574:VIH65574 UYJ65574:UYL65574 UON65574:UOP65574 UER65574:UET65574 TUV65574:TUX65574 TKZ65574:TLB65574 TBD65574:TBF65574 SRH65574:SRJ65574 SHL65574:SHN65574 RXP65574:RXR65574 RNT65574:RNV65574 RDX65574:RDZ65574 QUB65574:QUD65574 QKF65574:QKH65574 QAJ65574:QAL65574 PQN65574:PQP65574 PGR65574:PGT65574 OWV65574:OWX65574 OMZ65574:ONB65574 ODD65574:ODF65574 NTH65574:NTJ65574 NJL65574:NJN65574 MZP65574:MZR65574 MPT65574:MPV65574 MFX65574:MFZ65574 LWB65574:LWD65574 LMF65574:LMH65574 LCJ65574:LCL65574 KSN65574:KSP65574 KIR65574:KIT65574 JYV65574:JYX65574 JOZ65574:JPB65574 JFD65574:JFF65574 IVH65574:IVJ65574 ILL65574:ILN65574 IBP65574:IBR65574 HRT65574:HRV65574 HHX65574:HHZ65574 GYB65574:GYD65574 GOF65574:GOH65574 GEJ65574:GEL65574 FUN65574:FUP65574 FKR65574:FKT65574 FAV65574:FAX65574 EQZ65574:ERB65574 EHD65574:EHF65574 DXH65574:DXJ65574 DNL65574:DNN65574 DDP65574:DDR65574 CTT65574:CTV65574 CJX65574:CJZ65574 CAB65574:CAD65574 BQF65574:BQH65574 BGJ65574:BGL65574 AWN65574:AWP65574 AMR65574:AMT65574 ACV65574:ACX65574 SZ65574:TB65574 JD65574:JF65574 H65574:J65574 JD40:JF40 SZ40:TB40 ACV40:ACX40 AMR40:AMT40 AWN40:AWP40 BGJ40:BGL40 BQF40:BQH40 CAB40:CAD40 CJX40:CJZ40 CTT40:CTV40 DDP40:DDR40 DNL40:DNN40 DXH40:DXJ40 EHD40:EHF40 EQZ40:ERB40 FAV40:FAX40 FKR40:FKT40 FUN40:FUP40 GEJ40:GEL40 GOF40:GOH40 GYB40:GYD40 HHX40:HHZ40 HRT40:HRV40 IBP40:IBR40 ILL40:ILN40 IVH40:IVJ40 JFD40:JFF40 JOZ40:JPB40 JYV40:JYX40 KIR40:KIT40 KSN40:KSP40 LCJ40:LCL40 LMF40:LMH40 LWB40:LWD40 MFX40:MFZ40 MPT40:MPV40 MZP40:MZR40 NJL40:NJN40 NTH40:NTJ40 ODD40:ODF40 OMZ40:ONB40 OWV40:OWX40 PGR40:PGT40 PQN40:PQP40 QAJ40:QAL40 QKF40:QKH40 QUB40:QUD40 RDX40:RDZ40 RNT40:RNV40 RXP40:RXR40 SHL40:SHN40 SRH40:SRJ40 TBD40:TBF40 TKZ40:TLB40 TUV40:TUX40 UER40:UET40 UON40:UOP40 UYJ40:UYL40 VIF40:VIH40 VSB40:VSD40 WBX40:WBZ40 WLT40:WLV40 WVP40:WVR40 H40:J40">
      <formula1>$U$51:$U$54</formula1>
    </dataValidation>
    <dataValidation type="list" allowBlank="1" sqref="WVP983077:WVR983077 WLT983077:WLV983077 WBX983077:WBZ983077 VSB983077:VSD983077 VIF983077:VIH983077 UYJ983077:UYL983077 UON983077:UOP983077 UER983077:UET983077 TUV983077:TUX983077 TKZ983077:TLB983077 TBD983077:TBF983077 SRH983077:SRJ983077 SHL983077:SHN983077 RXP983077:RXR983077 RNT983077:RNV983077 RDX983077:RDZ983077 QUB983077:QUD983077 QKF983077:QKH983077 QAJ983077:QAL983077 PQN983077:PQP983077 PGR983077:PGT983077 OWV983077:OWX983077 OMZ983077:ONB983077 ODD983077:ODF983077 NTH983077:NTJ983077 NJL983077:NJN983077 MZP983077:MZR983077 MPT983077:MPV983077 MFX983077:MFZ983077 LWB983077:LWD983077 LMF983077:LMH983077 LCJ983077:LCL983077 KSN983077:KSP983077 KIR983077:KIT983077 JYV983077:JYX983077 JOZ983077:JPB983077 JFD983077:JFF983077 IVH983077:IVJ983077 ILL983077:ILN983077 IBP983077:IBR983077 HRT983077:HRV983077 HHX983077:HHZ983077 GYB983077:GYD983077 GOF983077:GOH983077 GEJ983077:GEL983077 FUN983077:FUP983077 FKR983077:FKT983077 FAV983077:FAX983077 EQZ983077:ERB983077 EHD983077:EHF983077 DXH983077:DXJ983077 DNL983077:DNN983077 DDP983077:DDR983077 CTT983077:CTV983077 CJX983077:CJZ983077 CAB983077:CAD983077 BQF983077:BQH983077 BGJ983077:BGL983077 AWN983077:AWP983077 AMR983077:AMT983077 ACV983077:ACX983077 SZ983077:TB983077 JD983077:JF983077 H983077:J983077 WVP917541:WVR917541 WLT917541:WLV917541 WBX917541:WBZ917541 VSB917541:VSD917541 VIF917541:VIH917541 UYJ917541:UYL917541 UON917541:UOP917541 UER917541:UET917541 TUV917541:TUX917541 TKZ917541:TLB917541 TBD917541:TBF917541 SRH917541:SRJ917541 SHL917541:SHN917541 RXP917541:RXR917541 RNT917541:RNV917541 RDX917541:RDZ917541 QUB917541:QUD917541 QKF917541:QKH917541 QAJ917541:QAL917541 PQN917541:PQP917541 PGR917541:PGT917541 OWV917541:OWX917541 OMZ917541:ONB917541 ODD917541:ODF917541 NTH917541:NTJ917541 NJL917541:NJN917541 MZP917541:MZR917541 MPT917541:MPV917541 MFX917541:MFZ917541 LWB917541:LWD917541 LMF917541:LMH917541 LCJ917541:LCL917541 KSN917541:KSP917541 KIR917541:KIT917541 JYV917541:JYX917541 JOZ917541:JPB917541 JFD917541:JFF917541 IVH917541:IVJ917541 ILL917541:ILN917541 IBP917541:IBR917541 HRT917541:HRV917541 HHX917541:HHZ917541 GYB917541:GYD917541 GOF917541:GOH917541 GEJ917541:GEL917541 FUN917541:FUP917541 FKR917541:FKT917541 FAV917541:FAX917541 EQZ917541:ERB917541 EHD917541:EHF917541 DXH917541:DXJ917541 DNL917541:DNN917541 DDP917541:DDR917541 CTT917541:CTV917541 CJX917541:CJZ917541 CAB917541:CAD917541 BQF917541:BQH917541 BGJ917541:BGL917541 AWN917541:AWP917541 AMR917541:AMT917541 ACV917541:ACX917541 SZ917541:TB917541 JD917541:JF917541 H917541:J917541 WVP852005:WVR852005 WLT852005:WLV852005 WBX852005:WBZ852005 VSB852005:VSD852005 VIF852005:VIH852005 UYJ852005:UYL852005 UON852005:UOP852005 UER852005:UET852005 TUV852005:TUX852005 TKZ852005:TLB852005 TBD852005:TBF852005 SRH852005:SRJ852005 SHL852005:SHN852005 RXP852005:RXR852005 RNT852005:RNV852005 RDX852005:RDZ852005 QUB852005:QUD852005 QKF852005:QKH852005 QAJ852005:QAL852005 PQN852005:PQP852005 PGR852005:PGT852005 OWV852005:OWX852005 OMZ852005:ONB852005 ODD852005:ODF852005 NTH852005:NTJ852005 NJL852005:NJN852005 MZP852005:MZR852005 MPT852005:MPV852005 MFX852005:MFZ852005 LWB852005:LWD852005 LMF852005:LMH852005 LCJ852005:LCL852005 KSN852005:KSP852005 KIR852005:KIT852005 JYV852005:JYX852005 JOZ852005:JPB852005 JFD852005:JFF852005 IVH852005:IVJ852005 ILL852005:ILN852005 IBP852005:IBR852005 HRT852005:HRV852005 HHX852005:HHZ852005 GYB852005:GYD852005 GOF852005:GOH852005 GEJ852005:GEL852005 FUN852005:FUP852005 FKR852005:FKT852005 FAV852005:FAX852005 EQZ852005:ERB852005 EHD852005:EHF852005 DXH852005:DXJ852005 DNL852005:DNN852005 DDP852005:DDR852005 CTT852005:CTV852005 CJX852005:CJZ852005 CAB852005:CAD852005 BQF852005:BQH852005 BGJ852005:BGL852005 AWN852005:AWP852005 AMR852005:AMT852005 ACV852005:ACX852005 SZ852005:TB852005 JD852005:JF852005 H852005:J852005 WVP786469:WVR786469 WLT786469:WLV786469 WBX786469:WBZ786469 VSB786469:VSD786469 VIF786469:VIH786469 UYJ786469:UYL786469 UON786469:UOP786469 UER786469:UET786469 TUV786469:TUX786469 TKZ786469:TLB786469 TBD786469:TBF786469 SRH786469:SRJ786469 SHL786469:SHN786469 RXP786469:RXR786469 RNT786469:RNV786469 RDX786469:RDZ786469 QUB786469:QUD786469 QKF786469:QKH786469 QAJ786469:QAL786469 PQN786469:PQP786469 PGR786469:PGT786469 OWV786469:OWX786469 OMZ786469:ONB786469 ODD786469:ODF786469 NTH786469:NTJ786469 NJL786469:NJN786469 MZP786469:MZR786469 MPT786469:MPV786469 MFX786469:MFZ786469 LWB786469:LWD786469 LMF786469:LMH786469 LCJ786469:LCL786469 KSN786469:KSP786469 KIR786469:KIT786469 JYV786469:JYX786469 JOZ786469:JPB786469 JFD786469:JFF786469 IVH786469:IVJ786469 ILL786469:ILN786469 IBP786469:IBR786469 HRT786469:HRV786469 HHX786469:HHZ786469 GYB786469:GYD786469 GOF786469:GOH786469 GEJ786469:GEL786469 FUN786469:FUP786469 FKR786469:FKT786469 FAV786469:FAX786469 EQZ786469:ERB786469 EHD786469:EHF786469 DXH786469:DXJ786469 DNL786469:DNN786469 DDP786469:DDR786469 CTT786469:CTV786469 CJX786469:CJZ786469 CAB786469:CAD786469 BQF786469:BQH786469 BGJ786469:BGL786469 AWN786469:AWP786469 AMR786469:AMT786469 ACV786469:ACX786469 SZ786469:TB786469 JD786469:JF786469 H786469:J786469 WVP720933:WVR720933 WLT720933:WLV720933 WBX720933:WBZ720933 VSB720933:VSD720933 VIF720933:VIH720933 UYJ720933:UYL720933 UON720933:UOP720933 UER720933:UET720933 TUV720933:TUX720933 TKZ720933:TLB720933 TBD720933:TBF720933 SRH720933:SRJ720933 SHL720933:SHN720933 RXP720933:RXR720933 RNT720933:RNV720933 RDX720933:RDZ720933 QUB720933:QUD720933 QKF720933:QKH720933 QAJ720933:QAL720933 PQN720933:PQP720933 PGR720933:PGT720933 OWV720933:OWX720933 OMZ720933:ONB720933 ODD720933:ODF720933 NTH720933:NTJ720933 NJL720933:NJN720933 MZP720933:MZR720933 MPT720933:MPV720933 MFX720933:MFZ720933 LWB720933:LWD720933 LMF720933:LMH720933 LCJ720933:LCL720933 KSN720933:KSP720933 KIR720933:KIT720933 JYV720933:JYX720933 JOZ720933:JPB720933 JFD720933:JFF720933 IVH720933:IVJ720933 ILL720933:ILN720933 IBP720933:IBR720933 HRT720933:HRV720933 HHX720933:HHZ720933 GYB720933:GYD720933 GOF720933:GOH720933 GEJ720933:GEL720933 FUN720933:FUP720933 FKR720933:FKT720933 FAV720933:FAX720933 EQZ720933:ERB720933 EHD720933:EHF720933 DXH720933:DXJ720933 DNL720933:DNN720933 DDP720933:DDR720933 CTT720933:CTV720933 CJX720933:CJZ720933 CAB720933:CAD720933 BQF720933:BQH720933 BGJ720933:BGL720933 AWN720933:AWP720933 AMR720933:AMT720933 ACV720933:ACX720933 SZ720933:TB720933 JD720933:JF720933 H720933:J720933 WVP655397:WVR655397 WLT655397:WLV655397 WBX655397:WBZ655397 VSB655397:VSD655397 VIF655397:VIH655397 UYJ655397:UYL655397 UON655397:UOP655397 UER655397:UET655397 TUV655397:TUX655397 TKZ655397:TLB655397 TBD655397:TBF655397 SRH655397:SRJ655397 SHL655397:SHN655397 RXP655397:RXR655397 RNT655397:RNV655397 RDX655397:RDZ655397 QUB655397:QUD655397 QKF655397:QKH655397 QAJ655397:QAL655397 PQN655397:PQP655397 PGR655397:PGT655397 OWV655397:OWX655397 OMZ655397:ONB655397 ODD655397:ODF655397 NTH655397:NTJ655397 NJL655397:NJN655397 MZP655397:MZR655397 MPT655397:MPV655397 MFX655397:MFZ655397 LWB655397:LWD655397 LMF655397:LMH655397 LCJ655397:LCL655397 KSN655397:KSP655397 KIR655397:KIT655397 JYV655397:JYX655397 JOZ655397:JPB655397 JFD655397:JFF655397 IVH655397:IVJ655397 ILL655397:ILN655397 IBP655397:IBR655397 HRT655397:HRV655397 HHX655397:HHZ655397 GYB655397:GYD655397 GOF655397:GOH655397 GEJ655397:GEL655397 FUN655397:FUP655397 FKR655397:FKT655397 FAV655397:FAX655397 EQZ655397:ERB655397 EHD655397:EHF655397 DXH655397:DXJ655397 DNL655397:DNN655397 DDP655397:DDR655397 CTT655397:CTV655397 CJX655397:CJZ655397 CAB655397:CAD655397 BQF655397:BQH655397 BGJ655397:BGL655397 AWN655397:AWP655397 AMR655397:AMT655397 ACV655397:ACX655397 SZ655397:TB655397 JD655397:JF655397 H655397:J655397 WVP589861:WVR589861 WLT589861:WLV589861 WBX589861:WBZ589861 VSB589861:VSD589861 VIF589861:VIH589861 UYJ589861:UYL589861 UON589861:UOP589861 UER589861:UET589861 TUV589861:TUX589861 TKZ589861:TLB589861 TBD589861:TBF589861 SRH589861:SRJ589861 SHL589861:SHN589861 RXP589861:RXR589861 RNT589861:RNV589861 RDX589861:RDZ589861 QUB589861:QUD589861 QKF589861:QKH589861 QAJ589861:QAL589861 PQN589861:PQP589861 PGR589861:PGT589861 OWV589861:OWX589861 OMZ589861:ONB589861 ODD589861:ODF589861 NTH589861:NTJ589861 NJL589861:NJN589861 MZP589861:MZR589861 MPT589861:MPV589861 MFX589861:MFZ589861 LWB589861:LWD589861 LMF589861:LMH589861 LCJ589861:LCL589861 KSN589861:KSP589861 KIR589861:KIT589861 JYV589861:JYX589861 JOZ589861:JPB589861 JFD589861:JFF589861 IVH589861:IVJ589861 ILL589861:ILN589861 IBP589861:IBR589861 HRT589861:HRV589861 HHX589861:HHZ589861 GYB589861:GYD589861 GOF589861:GOH589861 GEJ589861:GEL589861 FUN589861:FUP589861 FKR589861:FKT589861 FAV589861:FAX589861 EQZ589861:ERB589861 EHD589861:EHF589861 DXH589861:DXJ589861 DNL589861:DNN589861 DDP589861:DDR589861 CTT589861:CTV589861 CJX589861:CJZ589861 CAB589861:CAD589861 BQF589861:BQH589861 BGJ589861:BGL589861 AWN589861:AWP589861 AMR589861:AMT589861 ACV589861:ACX589861 SZ589861:TB589861 JD589861:JF589861 H589861:J589861 WVP524325:WVR524325 WLT524325:WLV524325 WBX524325:WBZ524325 VSB524325:VSD524325 VIF524325:VIH524325 UYJ524325:UYL524325 UON524325:UOP524325 UER524325:UET524325 TUV524325:TUX524325 TKZ524325:TLB524325 TBD524325:TBF524325 SRH524325:SRJ524325 SHL524325:SHN524325 RXP524325:RXR524325 RNT524325:RNV524325 RDX524325:RDZ524325 QUB524325:QUD524325 QKF524325:QKH524325 QAJ524325:QAL524325 PQN524325:PQP524325 PGR524325:PGT524325 OWV524325:OWX524325 OMZ524325:ONB524325 ODD524325:ODF524325 NTH524325:NTJ524325 NJL524325:NJN524325 MZP524325:MZR524325 MPT524325:MPV524325 MFX524325:MFZ524325 LWB524325:LWD524325 LMF524325:LMH524325 LCJ524325:LCL524325 KSN524325:KSP524325 KIR524325:KIT524325 JYV524325:JYX524325 JOZ524325:JPB524325 JFD524325:JFF524325 IVH524325:IVJ524325 ILL524325:ILN524325 IBP524325:IBR524325 HRT524325:HRV524325 HHX524325:HHZ524325 GYB524325:GYD524325 GOF524325:GOH524325 GEJ524325:GEL524325 FUN524325:FUP524325 FKR524325:FKT524325 FAV524325:FAX524325 EQZ524325:ERB524325 EHD524325:EHF524325 DXH524325:DXJ524325 DNL524325:DNN524325 DDP524325:DDR524325 CTT524325:CTV524325 CJX524325:CJZ524325 CAB524325:CAD524325 BQF524325:BQH524325 BGJ524325:BGL524325 AWN524325:AWP524325 AMR524325:AMT524325 ACV524325:ACX524325 SZ524325:TB524325 JD524325:JF524325 H524325:J524325 WVP458789:WVR458789 WLT458789:WLV458789 WBX458789:WBZ458789 VSB458789:VSD458789 VIF458789:VIH458789 UYJ458789:UYL458789 UON458789:UOP458789 UER458789:UET458789 TUV458789:TUX458789 TKZ458789:TLB458789 TBD458789:TBF458789 SRH458789:SRJ458789 SHL458789:SHN458789 RXP458789:RXR458789 RNT458789:RNV458789 RDX458789:RDZ458789 QUB458789:QUD458789 QKF458789:QKH458789 QAJ458789:QAL458789 PQN458789:PQP458789 PGR458789:PGT458789 OWV458789:OWX458789 OMZ458789:ONB458789 ODD458789:ODF458789 NTH458789:NTJ458789 NJL458789:NJN458789 MZP458789:MZR458789 MPT458789:MPV458789 MFX458789:MFZ458789 LWB458789:LWD458789 LMF458789:LMH458789 LCJ458789:LCL458789 KSN458789:KSP458789 KIR458789:KIT458789 JYV458789:JYX458789 JOZ458789:JPB458789 JFD458789:JFF458789 IVH458789:IVJ458789 ILL458789:ILN458789 IBP458789:IBR458789 HRT458789:HRV458789 HHX458789:HHZ458789 GYB458789:GYD458789 GOF458789:GOH458789 GEJ458789:GEL458789 FUN458789:FUP458789 FKR458789:FKT458789 FAV458789:FAX458789 EQZ458789:ERB458789 EHD458789:EHF458789 DXH458789:DXJ458789 DNL458789:DNN458789 DDP458789:DDR458789 CTT458789:CTV458789 CJX458789:CJZ458789 CAB458789:CAD458789 BQF458789:BQH458789 BGJ458789:BGL458789 AWN458789:AWP458789 AMR458789:AMT458789 ACV458789:ACX458789 SZ458789:TB458789 JD458789:JF458789 H458789:J458789 WVP393253:WVR393253 WLT393253:WLV393253 WBX393253:WBZ393253 VSB393253:VSD393253 VIF393253:VIH393253 UYJ393253:UYL393253 UON393253:UOP393253 UER393253:UET393253 TUV393253:TUX393253 TKZ393253:TLB393253 TBD393253:TBF393253 SRH393253:SRJ393253 SHL393253:SHN393253 RXP393253:RXR393253 RNT393253:RNV393253 RDX393253:RDZ393253 QUB393253:QUD393253 QKF393253:QKH393253 QAJ393253:QAL393253 PQN393253:PQP393253 PGR393253:PGT393253 OWV393253:OWX393253 OMZ393253:ONB393253 ODD393253:ODF393253 NTH393253:NTJ393253 NJL393253:NJN393253 MZP393253:MZR393253 MPT393253:MPV393253 MFX393253:MFZ393253 LWB393253:LWD393253 LMF393253:LMH393253 LCJ393253:LCL393253 KSN393253:KSP393253 KIR393253:KIT393253 JYV393253:JYX393253 JOZ393253:JPB393253 JFD393253:JFF393253 IVH393253:IVJ393253 ILL393253:ILN393253 IBP393253:IBR393253 HRT393253:HRV393253 HHX393253:HHZ393253 GYB393253:GYD393253 GOF393253:GOH393253 GEJ393253:GEL393253 FUN393253:FUP393253 FKR393253:FKT393253 FAV393253:FAX393253 EQZ393253:ERB393253 EHD393253:EHF393253 DXH393253:DXJ393253 DNL393253:DNN393253 DDP393253:DDR393253 CTT393253:CTV393253 CJX393253:CJZ393253 CAB393253:CAD393253 BQF393253:BQH393253 BGJ393253:BGL393253 AWN393253:AWP393253 AMR393253:AMT393253 ACV393253:ACX393253 SZ393253:TB393253 JD393253:JF393253 H393253:J393253 WVP327717:WVR327717 WLT327717:WLV327717 WBX327717:WBZ327717 VSB327717:VSD327717 VIF327717:VIH327717 UYJ327717:UYL327717 UON327717:UOP327717 UER327717:UET327717 TUV327717:TUX327717 TKZ327717:TLB327717 TBD327717:TBF327717 SRH327717:SRJ327717 SHL327717:SHN327717 RXP327717:RXR327717 RNT327717:RNV327717 RDX327717:RDZ327717 QUB327717:QUD327717 QKF327717:QKH327717 QAJ327717:QAL327717 PQN327717:PQP327717 PGR327717:PGT327717 OWV327717:OWX327717 OMZ327717:ONB327717 ODD327717:ODF327717 NTH327717:NTJ327717 NJL327717:NJN327717 MZP327717:MZR327717 MPT327717:MPV327717 MFX327717:MFZ327717 LWB327717:LWD327717 LMF327717:LMH327717 LCJ327717:LCL327717 KSN327717:KSP327717 KIR327717:KIT327717 JYV327717:JYX327717 JOZ327717:JPB327717 JFD327717:JFF327717 IVH327717:IVJ327717 ILL327717:ILN327717 IBP327717:IBR327717 HRT327717:HRV327717 HHX327717:HHZ327717 GYB327717:GYD327717 GOF327717:GOH327717 GEJ327717:GEL327717 FUN327717:FUP327717 FKR327717:FKT327717 FAV327717:FAX327717 EQZ327717:ERB327717 EHD327717:EHF327717 DXH327717:DXJ327717 DNL327717:DNN327717 DDP327717:DDR327717 CTT327717:CTV327717 CJX327717:CJZ327717 CAB327717:CAD327717 BQF327717:BQH327717 BGJ327717:BGL327717 AWN327717:AWP327717 AMR327717:AMT327717 ACV327717:ACX327717 SZ327717:TB327717 JD327717:JF327717 H327717:J327717 WVP262181:WVR262181 WLT262181:WLV262181 WBX262181:WBZ262181 VSB262181:VSD262181 VIF262181:VIH262181 UYJ262181:UYL262181 UON262181:UOP262181 UER262181:UET262181 TUV262181:TUX262181 TKZ262181:TLB262181 TBD262181:TBF262181 SRH262181:SRJ262181 SHL262181:SHN262181 RXP262181:RXR262181 RNT262181:RNV262181 RDX262181:RDZ262181 QUB262181:QUD262181 QKF262181:QKH262181 QAJ262181:QAL262181 PQN262181:PQP262181 PGR262181:PGT262181 OWV262181:OWX262181 OMZ262181:ONB262181 ODD262181:ODF262181 NTH262181:NTJ262181 NJL262181:NJN262181 MZP262181:MZR262181 MPT262181:MPV262181 MFX262181:MFZ262181 LWB262181:LWD262181 LMF262181:LMH262181 LCJ262181:LCL262181 KSN262181:KSP262181 KIR262181:KIT262181 JYV262181:JYX262181 JOZ262181:JPB262181 JFD262181:JFF262181 IVH262181:IVJ262181 ILL262181:ILN262181 IBP262181:IBR262181 HRT262181:HRV262181 HHX262181:HHZ262181 GYB262181:GYD262181 GOF262181:GOH262181 GEJ262181:GEL262181 FUN262181:FUP262181 FKR262181:FKT262181 FAV262181:FAX262181 EQZ262181:ERB262181 EHD262181:EHF262181 DXH262181:DXJ262181 DNL262181:DNN262181 DDP262181:DDR262181 CTT262181:CTV262181 CJX262181:CJZ262181 CAB262181:CAD262181 BQF262181:BQH262181 BGJ262181:BGL262181 AWN262181:AWP262181 AMR262181:AMT262181 ACV262181:ACX262181 SZ262181:TB262181 JD262181:JF262181 H262181:J262181 WVP196645:WVR196645 WLT196645:WLV196645 WBX196645:WBZ196645 VSB196645:VSD196645 VIF196645:VIH196645 UYJ196645:UYL196645 UON196645:UOP196645 UER196645:UET196645 TUV196645:TUX196645 TKZ196645:TLB196645 TBD196645:TBF196645 SRH196645:SRJ196645 SHL196645:SHN196645 RXP196645:RXR196645 RNT196645:RNV196645 RDX196645:RDZ196645 QUB196645:QUD196645 QKF196645:QKH196645 QAJ196645:QAL196645 PQN196645:PQP196645 PGR196645:PGT196645 OWV196645:OWX196645 OMZ196645:ONB196645 ODD196645:ODF196645 NTH196645:NTJ196645 NJL196645:NJN196645 MZP196645:MZR196645 MPT196645:MPV196645 MFX196645:MFZ196645 LWB196645:LWD196645 LMF196645:LMH196645 LCJ196645:LCL196645 KSN196645:KSP196645 KIR196645:KIT196645 JYV196645:JYX196645 JOZ196645:JPB196645 JFD196645:JFF196645 IVH196645:IVJ196645 ILL196645:ILN196645 IBP196645:IBR196645 HRT196645:HRV196645 HHX196645:HHZ196645 GYB196645:GYD196645 GOF196645:GOH196645 GEJ196645:GEL196645 FUN196645:FUP196645 FKR196645:FKT196645 FAV196645:FAX196645 EQZ196645:ERB196645 EHD196645:EHF196645 DXH196645:DXJ196645 DNL196645:DNN196645 DDP196645:DDR196645 CTT196645:CTV196645 CJX196645:CJZ196645 CAB196645:CAD196645 BQF196645:BQH196645 BGJ196645:BGL196645 AWN196645:AWP196645 AMR196645:AMT196645 ACV196645:ACX196645 SZ196645:TB196645 JD196645:JF196645 H196645:J196645 WVP131109:WVR131109 WLT131109:WLV131109 WBX131109:WBZ131109 VSB131109:VSD131109 VIF131109:VIH131109 UYJ131109:UYL131109 UON131109:UOP131109 UER131109:UET131109 TUV131109:TUX131109 TKZ131109:TLB131109 TBD131109:TBF131109 SRH131109:SRJ131109 SHL131109:SHN131109 RXP131109:RXR131109 RNT131109:RNV131109 RDX131109:RDZ131109 QUB131109:QUD131109 QKF131109:QKH131109 QAJ131109:QAL131109 PQN131109:PQP131109 PGR131109:PGT131109 OWV131109:OWX131109 OMZ131109:ONB131109 ODD131109:ODF131109 NTH131109:NTJ131109 NJL131109:NJN131109 MZP131109:MZR131109 MPT131109:MPV131109 MFX131109:MFZ131109 LWB131109:LWD131109 LMF131109:LMH131109 LCJ131109:LCL131109 KSN131109:KSP131109 KIR131109:KIT131109 JYV131109:JYX131109 JOZ131109:JPB131109 JFD131109:JFF131109 IVH131109:IVJ131109 ILL131109:ILN131109 IBP131109:IBR131109 HRT131109:HRV131109 HHX131109:HHZ131109 GYB131109:GYD131109 GOF131109:GOH131109 GEJ131109:GEL131109 FUN131109:FUP131109 FKR131109:FKT131109 FAV131109:FAX131109 EQZ131109:ERB131109 EHD131109:EHF131109 DXH131109:DXJ131109 DNL131109:DNN131109 DDP131109:DDR131109 CTT131109:CTV131109 CJX131109:CJZ131109 CAB131109:CAD131109 BQF131109:BQH131109 BGJ131109:BGL131109 AWN131109:AWP131109 AMR131109:AMT131109 ACV131109:ACX131109 SZ131109:TB131109 JD131109:JF131109 H131109:J131109 WVP65573:WVR65573 WLT65573:WLV65573 WBX65573:WBZ65573 VSB65573:VSD65573 VIF65573:VIH65573 UYJ65573:UYL65573 UON65573:UOP65573 UER65573:UET65573 TUV65573:TUX65573 TKZ65573:TLB65573 TBD65573:TBF65573 SRH65573:SRJ65573 SHL65573:SHN65573 RXP65573:RXR65573 RNT65573:RNV65573 RDX65573:RDZ65573 QUB65573:QUD65573 QKF65573:QKH65573 QAJ65573:QAL65573 PQN65573:PQP65573 PGR65573:PGT65573 OWV65573:OWX65573 OMZ65573:ONB65573 ODD65573:ODF65573 NTH65573:NTJ65573 NJL65573:NJN65573 MZP65573:MZR65573 MPT65573:MPV65573 MFX65573:MFZ65573 LWB65573:LWD65573 LMF65573:LMH65573 LCJ65573:LCL65573 KSN65573:KSP65573 KIR65573:KIT65573 JYV65573:JYX65573 JOZ65573:JPB65573 JFD65573:JFF65573 IVH65573:IVJ65573 ILL65573:ILN65573 IBP65573:IBR65573 HRT65573:HRV65573 HHX65573:HHZ65573 GYB65573:GYD65573 GOF65573:GOH65573 GEJ65573:GEL65573 FUN65573:FUP65573 FKR65573:FKT65573 FAV65573:FAX65573 EQZ65573:ERB65573 EHD65573:EHF65573 DXH65573:DXJ65573 DNL65573:DNN65573 DDP65573:DDR65573 CTT65573:CTV65573 CJX65573:CJZ65573 CAB65573:CAD65573 BQF65573:BQH65573 BGJ65573:BGL65573 AWN65573:AWP65573 AMR65573:AMT65573 ACV65573:ACX65573 SZ65573:TB65573 JD65573:JF65573 H65573:J65573 WVP983074:WVR983074 WLT983074:WLV983074 WBX983074:WBZ983074 VSB983074:VSD983074 VIF983074:VIH983074 UYJ983074:UYL983074 UON983074:UOP983074 UER983074:UET983074 TUV983074:TUX983074 TKZ983074:TLB983074 TBD983074:TBF983074 SRH983074:SRJ983074 SHL983074:SHN983074 RXP983074:RXR983074 RNT983074:RNV983074 RDX983074:RDZ983074 QUB983074:QUD983074 QKF983074:QKH983074 QAJ983074:QAL983074 PQN983074:PQP983074 PGR983074:PGT983074 OWV983074:OWX983074 OMZ983074:ONB983074 ODD983074:ODF983074 NTH983074:NTJ983074 NJL983074:NJN983074 MZP983074:MZR983074 MPT983074:MPV983074 MFX983074:MFZ983074 LWB983074:LWD983074 LMF983074:LMH983074 LCJ983074:LCL983074 KSN983074:KSP983074 KIR983074:KIT983074 JYV983074:JYX983074 JOZ983074:JPB983074 JFD983074:JFF983074 IVH983074:IVJ983074 ILL983074:ILN983074 IBP983074:IBR983074 HRT983074:HRV983074 HHX983074:HHZ983074 GYB983074:GYD983074 GOF983074:GOH983074 GEJ983074:GEL983074 FUN983074:FUP983074 FKR983074:FKT983074 FAV983074:FAX983074 EQZ983074:ERB983074 EHD983074:EHF983074 DXH983074:DXJ983074 DNL983074:DNN983074 DDP983074:DDR983074 CTT983074:CTV983074 CJX983074:CJZ983074 CAB983074:CAD983074 BQF983074:BQH983074 BGJ983074:BGL983074 AWN983074:AWP983074 AMR983074:AMT983074 ACV983074:ACX983074 SZ983074:TB983074 JD983074:JF983074 H983074:J983074 WVP917538:WVR917538 WLT917538:WLV917538 WBX917538:WBZ917538 VSB917538:VSD917538 VIF917538:VIH917538 UYJ917538:UYL917538 UON917538:UOP917538 UER917538:UET917538 TUV917538:TUX917538 TKZ917538:TLB917538 TBD917538:TBF917538 SRH917538:SRJ917538 SHL917538:SHN917538 RXP917538:RXR917538 RNT917538:RNV917538 RDX917538:RDZ917538 QUB917538:QUD917538 QKF917538:QKH917538 QAJ917538:QAL917538 PQN917538:PQP917538 PGR917538:PGT917538 OWV917538:OWX917538 OMZ917538:ONB917538 ODD917538:ODF917538 NTH917538:NTJ917538 NJL917538:NJN917538 MZP917538:MZR917538 MPT917538:MPV917538 MFX917538:MFZ917538 LWB917538:LWD917538 LMF917538:LMH917538 LCJ917538:LCL917538 KSN917538:KSP917538 KIR917538:KIT917538 JYV917538:JYX917538 JOZ917538:JPB917538 JFD917538:JFF917538 IVH917538:IVJ917538 ILL917538:ILN917538 IBP917538:IBR917538 HRT917538:HRV917538 HHX917538:HHZ917538 GYB917538:GYD917538 GOF917538:GOH917538 GEJ917538:GEL917538 FUN917538:FUP917538 FKR917538:FKT917538 FAV917538:FAX917538 EQZ917538:ERB917538 EHD917538:EHF917538 DXH917538:DXJ917538 DNL917538:DNN917538 DDP917538:DDR917538 CTT917538:CTV917538 CJX917538:CJZ917538 CAB917538:CAD917538 BQF917538:BQH917538 BGJ917538:BGL917538 AWN917538:AWP917538 AMR917538:AMT917538 ACV917538:ACX917538 SZ917538:TB917538 JD917538:JF917538 H917538:J917538 WVP852002:WVR852002 WLT852002:WLV852002 WBX852002:WBZ852002 VSB852002:VSD852002 VIF852002:VIH852002 UYJ852002:UYL852002 UON852002:UOP852002 UER852002:UET852002 TUV852002:TUX852002 TKZ852002:TLB852002 TBD852002:TBF852002 SRH852002:SRJ852002 SHL852002:SHN852002 RXP852002:RXR852002 RNT852002:RNV852002 RDX852002:RDZ852002 QUB852002:QUD852002 QKF852002:QKH852002 QAJ852002:QAL852002 PQN852002:PQP852002 PGR852002:PGT852002 OWV852002:OWX852002 OMZ852002:ONB852002 ODD852002:ODF852002 NTH852002:NTJ852002 NJL852002:NJN852002 MZP852002:MZR852002 MPT852002:MPV852002 MFX852002:MFZ852002 LWB852002:LWD852002 LMF852002:LMH852002 LCJ852002:LCL852002 KSN852002:KSP852002 KIR852002:KIT852002 JYV852002:JYX852002 JOZ852002:JPB852002 JFD852002:JFF852002 IVH852002:IVJ852002 ILL852002:ILN852002 IBP852002:IBR852002 HRT852002:HRV852002 HHX852002:HHZ852002 GYB852002:GYD852002 GOF852002:GOH852002 GEJ852002:GEL852002 FUN852002:FUP852002 FKR852002:FKT852002 FAV852002:FAX852002 EQZ852002:ERB852002 EHD852002:EHF852002 DXH852002:DXJ852002 DNL852002:DNN852002 DDP852002:DDR852002 CTT852002:CTV852002 CJX852002:CJZ852002 CAB852002:CAD852002 BQF852002:BQH852002 BGJ852002:BGL852002 AWN852002:AWP852002 AMR852002:AMT852002 ACV852002:ACX852002 SZ852002:TB852002 JD852002:JF852002 H852002:J852002 WVP786466:WVR786466 WLT786466:WLV786466 WBX786466:WBZ786466 VSB786466:VSD786466 VIF786466:VIH786466 UYJ786466:UYL786466 UON786466:UOP786466 UER786466:UET786466 TUV786466:TUX786466 TKZ786466:TLB786466 TBD786466:TBF786466 SRH786466:SRJ786466 SHL786466:SHN786466 RXP786466:RXR786466 RNT786466:RNV786466 RDX786466:RDZ786466 QUB786466:QUD786466 QKF786466:QKH786466 QAJ786466:QAL786466 PQN786466:PQP786466 PGR786466:PGT786466 OWV786466:OWX786466 OMZ786466:ONB786466 ODD786466:ODF786466 NTH786466:NTJ786466 NJL786466:NJN786466 MZP786466:MZR786466 MPT786466:MPV786466 MFX786466:MFZ786466 LWB786466:LWD786466 LMF786466:LMH786466 LCJ786466:LCL786466 KSN786466:KSP786466 KIR786466:KIT786466 JYV786466:JYX786466 JOZ786466:JPB786466 JFD786466:JFF786466 IVH786466:IVJ786466 ILL786466:ILN786466 IBP786466:IBR786466 HRT786466:HRV786466 HHX786466:HHZ786466 GYB786466:GYD786466 GOF786466:GOH786466 GEJ786466:GEL786466 FUN786466:FUP786466 FKR786466:FKT786466 FAV786466:FAX786466 EQZ786466:ERB786466 EHD786466:EHF786466 DXH786466:DXJ786466 DNL786466:DNN786466 DDP786466:DDR786466 CTT786466:CTV786466 CJX786466:CJZ786466 CAB786466:CAD786466 BQF786466:BQH786466 BGJ786466:BGL786466 AWN786466:AWP786466 AMR786466:AMT786466 ACV786466:ACX786466 SZ786466:TB786466 JD786466:JF786466 H786466:J786466 WVP720930:WVR720930 WLT720930:WLV720930 WBX720930:WBZ720930 VSB720930:VSD720930 VIF720930:VIH720930 UYJ720930:UYL720930 UON720930:UOP720930 UER720930:UET720930 TUV720930:TUX720930 TKZ720930:TLB720930 TBD720930:TBF720930 SRH720930:SRJ720930 SHL720930:SHN720930 RXP720930:RXR720930 RNT720930:RNV720930 RDX720930:RDZ720930 QUB720930:QUD720930 QKF720930:QKH720930 QAJ720930:QAL720930 PQN720930:PQP720930 PGR720930:PGT720930 OWV720930:OWX720930 OMZ720930:ONB720930 ODD720930:ODF720930 NTH720930:NTJ720930 NJL720930:NJN720930 MZP720930:MZR720930 MPT720930:MPV720930 MFX720930:MFZ720930 LWB720930:LWD720930 LMF720930:LMH720930 LCJ720930:LCL720930 KSN720930:KSP720930 KIR720930:KIT720930 JYV720930:JYX720930 JOZ720930:JPB720930 JFD720930:JFF720930 IVH720930:IVJ720930 ILL720930:ILN720930 IBP720930:IBR720930 HRT720930:HRV720930 HHX720930:HHZ720930 GYB720930:GYD720930 GOF720930:GOH720930 GEJ720930:GEL720930 FUN720930:FUP720930 FKR720930:FKT720930 FAV720930:FAX720930 EQZ720930:ERB720930 EHD720930:EHF720930 DXH720930:DXJ720930 DNL720930:DNN720930 DDP720930:DDR720930 CTT720930:CTV720930 CJX720930:CJZ720930 CAB720930:CAD720930 BQF720930:BQH720930 BGJ720930:BGL720930 AWN720930:AWP720930 AMR720930:AMT720930 ACV720930:ACX720930 SZ720930:TB720930 JD720930:JF720930 H720930:J720930 WVP655394:WVR655394 WLT655394:WLV655394 WBX655394:WBZ655394 VSB655394:VSD655394 VIF655394:VIH655394 UYJ655394:UYL655394 UON655394:UOP655394 UER655394:UET655394 TUV655394:TUX655394 TKZ655394:TLB655394 TBD655394:TBF655394 SRH655394:SRJ655394 SHL655394:SHN655394 RXP655394:RXR655394 RNT655394:RNV655394 RDX655394:RDZ655394 QUB655394:QUD655394 QKF655394:QKH655394 QAJ655394:QAL655394 PQN655394:PQP655394 PGR655394:PGT655394 OWV655394:OWX655394 OMZ655394:ONB655394 ODD655394:ODF655394 NTH655394:NTJ655394 NJL655394:NJN655394 MZP655394:MZR655394 MPT655394:MPV655394 MFX655394:MFZ655394 LWB655394:LWD655394 LMF655394:LMH655394 LCJ655394:LCL655394 KSN655394:KSP655394 KIR655394:KIT655394 JYV655394:JYX655394 JOZ655394:JPB655394 JFD655394:JFF655394 IVH655394:IVJ655394 ILL655394:ILN655394 IBP655394:IBR655394 HRT655394:HRV655394 HHX655394:HHZ655394 GYB655394:GYD655394 GOF655394:GOH655394 GEJ655394:GEL655394 FUN655394:FUP655394 FKR655394:FKT655394 FAV655394:FAX655394 EQZ655394:ERB655394 EHD655394:EHF655394 DXH655394:DXJ655394 DNL655394:DNN655394 DDP655394:DDR655394 CTT655394:CTV655394 CJX655394:CJZ655394 CAB655394:CAD655394 BQF655394:BQH655394 BGJ655394:BGL655394 AWN655394:AWP655394 AMR655394:AMT655394 ACV655394:ACX655394 SZ655394:TB655394 JD655394:JF655394 H655394:J655394 WVP589858:WVR589858 WLT589858:WLV589858 WBX589858:WBZ589858 VSB589858:VSD589858 VIF589858:VIH589858 UYJ589858:UYL589858 UON589858:UOP589858 UER589858:UET589858 TUV589858:TUX589858 TKZ589858:TLB589858 TBD589858:TBF589858 SRH589858:SRJ589858 SHL589858:SHN589858 RXP589858:RXR589858 RNT589858:RNV589858 RDX589858:RDZ589858 QUB589858:QUD589858 QKF589858:QKH589858 QAJ589858:QAL589858 PQN589858:PQP589858 PGR589858:PGT589858 OWV589858:OWX589858 OMZ589858:ONB589858 ODD589858:ODF589858 NTH589858:NTJ589858 NJL589858:NJN589858 MZP589858:MZR589858 MPT589858:MPV589858 MFX589858:MFZ589858 LWB589858:LWD589858 LMF589858:LMH589858 LCJ589858:LCL589858 KSN589858:KSP589858 KIR589858:KIT589858 JYV589858:JYX589858 JOZ589858:JPB589858 JFD589858:JFF589858 IVH589858:IVJ589858 ILL589858:ILN589858 IBP589858:IBR589858 HRT589858:HRV589858 HHX589858:HHZ589858 GYB589858:GYD589858 GOF589858:GOH589858 GEJ589858:GEL589858 FUN589858:FUP589858 FKR589858:FKT589858 FAV589858:FAX589858 EQZ589858:ERB589858 EHD589858:EHF589858 DXH589858:DXJ589858 DNL589858:DNN589858 DDP589858:DDR589858 CTT589858:CTV589858 CJX589858:CJZ589858 CAB589858:CAD589858 BQF589858:BQH589858 BGJ589858:BGL589858 AWN589858:AWP589858 AMR589858:AMT589858 ACV589858:ACX589858 SZ589858:TB589858 JD589858:JF589858 H589858:J589858 WVP524322:WVR524322 WLT524322:WLV524322 WBX524322:WBZ524322 VSB524322:VSD524322 VIF524322:VIH524322 UYJ524322:UYL524322 UON524322:UOP524322 UER524322:UET524322 TUV524322:TUX524322 TKZ524322:TLB524322 TBD524322:TBF524322 SRH524322:SRJ524322 SHL524322:SHN524322 RXP524322:RXR524322 RNT524322:RNV524322 RDX524322:RDZ524322 QUB524322:QUD524322 QKF524322:QKH524322 QAJ524322:QAL524322 PQN524322:PQP524322 PGR524322:PGT524322 OWV524322:OWX524322 OMZ524322:ONB524322 ODD524322:ODF524322 NTH524322:NTJ524322 NJL524322:NJN524322 MZP524322:MZR524322 MPT524322:MPV524322 MFX524322:MFZ524322 LWB524322:LWD524322 LMF524322:LMH524322 LCJ524322:LCL524322 KSN524322:KSP524322 KIR524322:KIT524322 JYV524322:JYX524322 JOZ524322:JPB524322 JFD524322:JFF524322 IVH524322:IVJ524322 ILL524322:ILN524322 IBP524322:IBR524322 HRT524322:HRV524322 HHX524322:HHZ524322 GYB524322:GYD524322 GOF524322:GOH524322 GEJ524322:GEL524322 FUN524322:FUP524322 FKR524322:FKT524322 FAV524322:FAX524322 EQZ524322:ERB524322 EHD524322:EHF524322 DXH524322:DXJ524322 DNL524322:DNN524322 DDP524322:DDR524322 CTT524322:CTV524322 CJX524322:CJZ524322 CAB524322:CAD524322 BQF524322:BQH524322 BGJ524322:BGL524322 AWN524322:AWP524322 AMR524322:AMT524322 ACV524322:ACX524322 SZ524322:TB524322 JD524322:JF524322 H524322:J524322 WVP458786:WVR458786 WLT458786:WLV458786 WBX458786:WBZ458786 VSB458786:VSD458786 VIF458786:VIH458786 UYJ458786:UYL458786 UON458786:UOP458786 UER458786:UET458786 TUV458786:TUX458786 TKZ458786:TLB458786 TBD458786:TBF458786 SRH458786:SRJ458786 SHL458786:SHN458786 RXP458786:RXR458786 RNT458786:RNV458786 RDX458786:RDZ458786 QUB458786:QUD458786 QKF458786:QKH458786 QAJ458786:QAL458786 PQN458786:PQP458786 PGR458786:PGT458786 OWV458786:OWX458786 OMZ458786:ONB458786 ODD458786:ODF458786 NTH458786:NTJ458786 NJL458786:NJN458786 MZP458786:MZR458786 MPT458786:MPV458786 MFX458786:MFZ458786 LWB458786:LWD458786 LMF458786:LMH458786 LCJ458786:LCL458786 KSN458786:KSP458786 KIR458786:KIT458786 JYV458786:JYX458786 JOZ458786:JPB458786 JFD458786:JFF458786 IVH458786:IVJ458786 ILL458786:ILN458786 IBP458786:IBR458786 HRT458786:HRV458786 HHX458786:HHZ458786 GYB458786:GYD458786 GOF458786:GOH458786 GEJ458786:GEL458786 FUN458786:FUP458786 FKR458786:FKT458786 FAV458786:FAX458786 EQZ458786:ERB458786 EHD458786:EHF458786 DXH458786:DXJ458786 DNL458786:DNN458786 DDP458786:DDR458786 CTT458786:CTV458786 CJX458786:CJZ458786 CAB458786:CAD458786 BQF458786:BQH458786 BGJ458786:BGL458786 AWN458786:AWP458786 AMR458786:AMT458786 ACV458786:ACX458786 SZ458786:TB458786 JD458786:JF458786 H458786:J458786 WVP393250:WVR393250 WLT393250:WLV393250 WBX393250:WBZ393250 VSB393250:VSD393250 VIF393250:VIH393250 UYJ393250:UYL393250 UON393250:UOP393250 UER393250:UET393250 TUV393250:TUX393250 TKZ393250:TLB393250 TBD393250:TBF393250 SRH393250:SRJ393250 SHL393250:SHN393250 RXP393250:RXR393250 RNT393250:RNV393250 RDX393250:RDZ393250 QUB393250:QUD393250 QKF393250:QKH393250 QAJ393250:QAL393250 PQN393250:PQP393250 PGR393250:PGT393250 OWV393250:OWX393250 OMZ393250:ONB393250 ODD393250:ODF393250 NTH393250:NTJ393250 NJL393250:NJN393250 MZP393250:MZR393250 MPT393250:MPV393250 MFX393250:MFZ393250 LWB393250:LWD393250 LMF393250:LMH393250 LCJ393250:LCL393250 KSN393250:KSP393250 KIR393250:KIT393250 JYV393250:JYX393250 JOZ393250:JPB393250 JFD393250:JFF393250 IVH393250:IVJ393250 ILL393250:ILN393250 IBP393250:IBR393250 HRT393250:HRV393250 HHX393250:HHZ393250 GYB393250:GYD393250 GOF393250:GOH393250 GEJ393250:GEL393250 FUN393250:FUP393250 FKR393250:FKT393250 FAV393250:FAX393250 EQZ393250:ERB393250 EHD393250:EHF393250 DXH393250:DXJ393250 DNL393250:DNN393250 DDP393250:DDR393250 CTT393250:CTV393250 CJX393250:CJZ393250 CAB393250:CAD393250 BQF393250:BQH393250 BGJ393250:BGL393250 AWN393250:AWP393250 AMR393250:AMT393250 ACV393250:ACX393250 SZ393250:TB393250 JD393250:JF393250 H393250:J393250 WVP327714:WVR327714 WLT327714:WLV327714 WBX327714:WBZ327714 VSB327714:VSD327714 VIF327714:VIH327714 UYJ327714:UYL327714 UON327714:UOP327714 UER327714:UET327714 TUV327714:TUX327714 TKZ327714:TLB327714 TBD327714:TBF327714 SRH327714:SRJ327714 SHL327714:SHN327714 RXP327714:RXR327714 RNT327714:RNV327714 RDX327714:RDZ327714 QUB327714:QUD327714 QKF327714:QKH327714 QAJ327714:QAL327714 PQN327714:PQP327714 PGR327714:PGT327714 OWV327714:OWX327714 OMZ327714:ONB327714 ODD327714:ODF327714 NTH327714:NTJ327714 NJL327714:NJN327714 MZP327714:MZR327714 MPT327714:MPV327714 MFX327714:MFZ327714 LWB327714:LWD327714 LMF327714:LMH327714 LCJ327714:LCL327714 KSN327714:KSP327714 KIR327714:KIT327714 JYV327714:JYX327714 JOZ327714:JPB327714 JFD327714:JFF327714 IVH327714:IVJ327714 ILL327714:ILN327714 IBP327714:IBR327714 HRT327714:HRV327714 HHX327714:HHZ327714 GYB327714:GYD327714 GOF327714:GOH327714 GEJ327714:GEL327714 FUN327714:FUP327714 FKR327714:FKT327714 FAV327714:FAX327714 EQZ327714:ERB327714 EHD327714:EHF327714 DXH327714:DXJ327714 DNL327714:DNN327714 DDP327714:DDR327714 CTT327714:CTV327714 CJX327714:CJZ327714 CAB327714:CAD327714 BQF327714:BQH327714 BGJ327714:BGL327714 AWN327714:AWP327714 AMR327714:AMT327714 ACV327714:ACX327714 SZ327714:TB327714 JD327714:JF327714 H327714:J327714 WVP262178:WVR262178 WLT262178:WLV262178 WBX262178:WBZ262178 VSB262178:VSD262178 VIF262178:VIH262178 UYJ262178:UYL262178 UON262178:UOP262178 UER262178:UET262178 TUV262178:TUX262178 TKZ262178:TLB262178 TBD262178:TBF262178 SRH262178:SRJ262178 SHL262178:SHN262178 RXP262178:RXR262178 RNT262178:RNV262178 RDX262178:RDZ262178 QUB262178:QUD262178 QKF262178:QKH262178 QAJ262178:QAL262178 PQN262178:PQP262178 PGR262178:PGT262178 OWV262178:OWX262178 OMZ262178:ONB262178 ODD262178:ODF262178 NTH262178:NTJ262178 NJL262178:NJN262178 MZP262178:MZR262178 MPT262178:MPV262178 MFX262178:MFZ262178 LWB262178:LWD262178 LMF262178:LMH262178 LCJ262178:LCL262178 KSN262178:KSP262178 KIR262178:KIT262178 JYV262178:JYX262178 JOZ262178:JPB262178 JFD262178:JFF262178 IVH262178:IVJ262178 ILL262178:ILN262178 IBP262178:IBR262178 HRT262178:HRV262178 HHX262178:HHZ262178 GYB262178:GYD262178 GOF262178:GOH262178 GEJ262178:GEL262178 FUN262178:FUP262178 FKR262178:FKT262178 FAV262178:FAX262178 EQZ262178:ERB262178 EHD262178:EHF262178 DXH262178:DXJ262178 DNL262178:DNN262178 DDP262178:DDR262178 CTT262178:CTV262178 CJX262178:CJZ262178 CAB262178:CAD262178 BQF262178:BQH262178 BGJ262178:BGL262178 AWN262178:AWP262178 AMR262178:AMT262178 ACV262178:ACX262178 SZ262178:TB262178 JD262178:JF262178 H262178:J262178 WVP196642:WVR196642 WLT196642:WLV196642 WBX196642:WBZ196642 VSB196642:VSD196642 VIF196642:VIH196642 UYJ196642:UYL196642 UON196642:UOP196642 UER196642:UET196642 TUV196642:TUX196642 TKZ196642:TLB196642 TBD196642:TBF196642 SRH196642:SRJ196642 SHL196642:SHN196642 RXP196642:RXR196642 RNT196642:RNV196642 RDX196642:RDZ196642 QUB196642:QUD196642 QKF196642:QKH196642 QAJ196642:QAL196642 PQN196642:PQP196642 PGR196642:PGT196642 OWV196642:OWX196642 OMZ196642:ONB196642 ODD196642:ODF196642 NTH196642:NTJ196642 NJL196642:NJN196642 MZP196642:MZR196642 MPT196642:MPV196642 MFX196642:MFZ196642 LWB196642:LWD196642 LMF196642:LMH196642 LCJ196642:LCL196642 KSN196642:KSP196642 KIR196642:KIT196642 JYV196642:JYX196642 JOZ196642:JPB196642 JFD196642:JFF196642 IVH196642:IVJ196642 ILL196642:ILN196642 IBP196642:IBR196642 HRT196642:HRV196642 HHX196642:HHZ196642 GYB196642:GYD196642 GOF196642:GOH196642 GEJ196642:GEL196642 FUN196642:FUP196642 FKR196642:FKT196642 FAV196642:FAX196642 EQZ196642:ERB196642 EHD196642:EHF196642 DXH196642:DXJ196642 DNL196642:DNN196642 DDP196642:DDR196642 CTT196642:CTV196642 CJX196642:CJZ196642 CAB196642:CAD196642 BQF196642:BQH196642 BGJ196642:BGL196642 AWN196642:AWP196642 AMR196642:AMT196642 ACV196642:ACX196642 SZ196642:TB196642 JD196642:JF196642 H196642:J196642 WVP131106:WVR131106 WLT131106:WLV131106 WBX131106:WBZ131106 VSB131106:VSD131106 VIF131106:VIH131106 UYJ131106:UYL131106 UON131106:UOP131106 UER131106:UET131106 TUV131106:TUX131106 TKZ131106:TLB131106 TBD131106:TBF131106 SRH131106:SRJ131106 SHL131106:SHN131106 RXP131106:RXR131106 RNT131106:RNV131106 RDX131106:RDZ131106 QUB131106:QUD131106 QKF131106:QKH131106 QAJ131106:QAL131106 PQN131106:PQP131106 PGR131106:PGT131106 OWV131106:OWX131106 OMZ131106:ONB131106 ODD131106:ODF131106 NTH131106:NTJ131106 NJL131106:NJN131106 MZP131106:MZR131106 MPT131106:MPV131106 MFX131106:MFZ131106 LWB131106:LWD131106 LMF131106:LMH131106 LCJ131106:LCL131106 KSN131106:KSP131106 KIR131106:KIT131106 JYV131106:JYX131106 JOZ131106:JPB131106 JFD131106:JFF131106 IVH131106:IVJ131106 ILL131106:ILN131106 IBP131106:IBR131106 HRT131106:HRV131106 HHX131106:HHZ131106 GYB131106:GYD131106 GOF131106:GOH131106 GEJ131106:GEL131106 FUN131106:FUP131106 FKR131106:FKT131106 FAV131106:FAX131106 EQZ131106:ERB131106 EHD131106:EHF131106 DXH131106:DXJ131106 DNL131106:DNN131106 DDP131106:DDR131106 CTT131106:CTV131106 CJX131106:CJZ131106 CAB131106:CAD131106 BQF131106:BQH131106 BGJ131106:BGL131106 AWN131106:AWP131106 AMR131106:AMT131106 ACV131106:ACX131106 SZ131106:TB131106 JD131106:JF131106 H131106:J131106 WVP65570:WVR65570 WLT65570:WLV65570 WBX65570:WBZ65570 VSB65570:VSD65570 VIF65570:VIH65570 UYJ65570:UYL65570 UON65570:UOP65570 UER65570:UET65570 TUV65570:TUX65570 TKZ65570:TLB65570 TBD65570:TBF65570 SRH65570:SRJ65570 SHL65570:SHN65570 RXP65570:RXR65570 RNT65570:RNV65570 RDX65570:RDZ65570 QUB65570:QUD65570 QKF65570:QKH65570 QAJ65570:QAL65570 PQN65570:PQP65570 PGR65570:PGT65570 OWV65570:OWX65570 OMZ65570:ONB65570 ODD65570:ODF65570 NTH65570:NTJ65570 NJL65570:NJN65570 MZP65570:MZR65570 MPT65570:MPV65570 MFX65570:MFZ65570 LWB65570:LWD65570 LMF65570:LMH65570 LCJ65570:LCL65570 KSN65570:KSP65570 KIR65570:KIT65570 JYV65570:JYX65570 JOZ65570:JPB65570 JFD65570:JFF65570 IVH65570:IVJ65570 ILL65570:ILN65570 IBP65570:IBR65570 HRT65570:HRV65570 HHX65570:HHZ65570 GYB65570:GYD65570 GOF65570:GOH65570 GEJ65570:GEL65570 FUN65570:FUP65570 FKR65570:FKT65570 FAV65570:FAX65570 EQZ65570:ERB65570 EHD65570:EHF65570 DXH65570:DXJ65570 DNL65570:DNN65570 DDP65570:DDR65570 CTT65570:CTV65570 CJX65570:CJZ65570 CAB65570:CAD65570 BQF65570:BQH65570 BGJ65570:BGL65570 AWN65570:AWP65570 AMR65570:AMT65570 ACV65570:ACX65570 SZ65570:TB65570 JD65570:JF65570 H65570:J65570 JD36:JF36 SZ36:TB36 ACV36:ACX36 AMR36:AMT36 AWN36:AWP36 BGJ36:BGL36 BQF36:BQH36 CAB36:CAD36 CJX36:CJZ36 CTT36:CTV36 DDP36:DDR36 DNL36:DNN36 DXH36:DXJ36 EHD36:EHF36 EQZ36:ERB36 FAV36:FAX36 FKR36:FKT36 FUN36:FUP36 GEJ36:GEL36 GOF36:GOH36 GYB36:GYD36 HHX36:HHZ36 HRT36:HRV36 IBP36:IBR36 ILL36:ILN36 IVH36:IVJ36 JFD36:JFF36 JOZ36:JPB36 JYV36:JYX36 KIR36:KIT36 KSN36:KSP36 LCJ36:LCL36 LMF36:LMH36 LWB36:LWD36 MFX36:MFZ36 MPT36:MPV36 MZP36:MZR36 NJL36:NJN36 NTH36:NTJ36 ODD36:ODF36 OMZ36:ONB36 OWV36:OWX36 PGR36:PGT36 PQN36:PQP36 QAJ36:QAL36 QKF36:QKH36 QUB36:QUD36 RDX36:RDZ36 RNT36:RNV36 RXP36:RXR36 SHL36:SHN36 SRH36:SRJ36 TBD36:TBF36 TKZ36:TLB36 TUV36:TUX36 UER36:UET36 UON36:UOP36 UYJ36:UYL36 VIF36:VIH36 VSB36:VSD36 WBX36:WBZ36 WLT36:WLV36 WVP36:WVR36 H39:J39 JD39:JF39 SZ39:TB39 ACV39:ACX39 AMR39:AMT39 AWN39:AWP39 BGJ39:BGL39 BQF39:BQH39 CAB39:CAD39 CJX39:CJZ39 CTT39:CTV39 DDP39:DDR39 DNL39:DNN39 DXH39:DXJ39 EHD39:EHF39 EQZ39:ERB39 FAV39:FAX39 FKR39:FKT39 FUN39:FUP39 GEJ39:GEL39 GOF39:GOH39 GYB39:GYD39 HHX39:HHZ39 HRT39:HRV39 IBP39:IBR39 ILL39:ILN39 IVH39:IVJ39 JFD39:JFF39 JOZ39:JPB39 JYV39:JYX39 KIR39:KIT39 KSN39:KSP39 LCJ39:LCL39 LMF39:LMH39 LWB39:LWD39 MFX39:MFZ39 MPT39:MPV39 MZP39:MZR39 NJL39:NJN39 NTH39:NTJ39 ODD39:ODF39 OMZ39:ONB39 OWV39:OWX39 PGR39:PGT39 PQN39:PQP39 QAJ39:QAL39 QKF39:QKH39 QUB39:QUD39 RDX39:RDZ39 RNT39:RNV39 RXP39:RXR39 SHL39:SHN39 SRH39:SRJ39 TBD39:TBF39 TKZ39:TLB39 TUV39:TUX39 UER39:UET39 UON39:UOP39 UYJ39:UYL39 VIF39:VIH39 VSB39:VSD39 WBX39:WBZ39 WLT39:WLV39 WVP39:WVR39 H36:J36">
      <formula1>$U$44:$U$48</formula1>
    </dataValidation>
    <dataValidation type="list" allowBlank="1" sqref="WVS983072:WVX983072 WLW983072:WMB983072 WCA983072:WCF983072 VSE983072:VSJ983072 VII983072:VIN983072 UYM983072:UYR983072 UOQ983072:UOV983072 UEU983072:UEZ983072 TUY983072:TVD983072 TLC983072:TLH983072 TBG983072:TBL983072 SRK983072:SRP983072 SHO983072:SHT983072 RXS983072:RXX983072 RNW983072:ROB983072 REA983072:REF983072 QUE983072:QUJ983072 QKI983072:QKN983072 QAM983072:QAR983072 PQQ983072:PQV983072 PGU983072:PGZ983072 OWY983072:OXD983072 ONC983072:ONH983072 ODG983072:ODL983072 NTK983072:NTP983072 NJO983072:NJT983072 MZS983072:MZX983072 MPW983072:MQB983072 MGA983072:MGF983072 LWE983072:LWJ983072 LMI983072:LMN983072 LCM983072:LCR983072 KSQ983072:KSV983072 KIU983072:KIZ983072 JYY983072:JZD983072 JPC983072:JPH983072 JFG983072:JFL983072 IVK983072:IVP983072 ILO983072:ILT983072 IBS983072:IBX983072 HRW983072:HSB983072 HIA983072:HIF983072 GYE983072:GYJ983072 GOI983072:GON983072 GEM983072:GER983072 FUQ983072:FUV983072 FKU983072:FKZ983072 FAY983072:FBD983072 ERC983072:ERH983072 EHG983072:EHL983072 DXK983072:DXP983072 DNO983072:DNT983072 DDS983072:DDX983072 CTW983072:CUB983072 CKA983072:CKF983072 CAE983072:CAJ983072 BQI983072:BQN983072 BGM983072:BGR983072 AWQ983072:AWV983072 AMU983072:AMZ983072 ACY983072:ADD983072 TC983072:TH983072 JG983072:JL983072 K983072:P983072 WVS917536:WVX917536 WLW917536:WMB917536 WCA917536:WCF917536 VSE917536:VSJ917536 VII917536:VIN917536 UYM917536:UYR917536 UOQ917536:UOV917536 UEU917536:UEZ917536 TUY917536:TVD917536 TLC917536:TLH917536 TBG917536:TBL917536 SRK917536:SRP917536 SHO917536:SHT917536 RXS917536:RXX917536 RNW917536:ROB917536 REA917536:REF917536 QUE917536:QUJ917536 QKI917536:QKN917536 QAM917536:QAR917536 PQQ917536:PQV917536 PGU917536:PGZ917536 OWY917536:OXD917536 ONC917536:ONH917536 ODG917536:ODL917536 NTK917536:NTP917536 NJO917536:NJT917536 MZS917536:MZX917536 MPW917536:MQB917536 MGA917536:MGF917536 LWE917536:LWJ917536 LMI917536:LMN917536 LCM917536:LCR917536 KSQ917536:KSV917536 KIU917536:KIZ917536 JYY917536:JZD917536 JPC917536:JPH917536 JFG917536:JFL917536 IVK917536:IVP917536 ILO917536:ILT917536 IBS917536:IBX917536 HRW917536:HSB917536 HIA917536:HIF917536 GYE917536:GYJ917536 GOI917536:GON917536 GEM917536:GER917536 FUQ917536:FUV917536 FKU917536:FKZ917536 FAY917536:FBD917536 ERC917536:ERH917536 EHG917536:EHL917536 DXK917536:DXP917536 DNO917536:DNT917536 DDS917536:DDX917536 CTW917536:CUB917536 CKA917536:CKF917536 CAE917536:CAJ917536 BQI917536:BQN917536 BGM917536:BGR917536 AWQ917536:AWV917536 AMU917536:AMZ917536 ACY917536:ADD917536 TC917536:TH917536 JG917536:JL917536 K917536:P917536 WVS852000:WVX852000 WLW852000:WMB852000 WCA852000:WCF852000 VSE852000:VSJ852000 VII852000:VIN852000 UYM852000:UYR852000 UOQ852000:UOV852000 UEU852000:UEZ852000 TUY852000:TVD852000 TLC852000:TLH852000 TBG852000:TBL852000 SRK852000:SRP852000 SHO852000:SHT852000 RXS852000:RXX852000 RNW852000:ROB852000 REA852000:REF852000 QUE852000:QUJ852000 QKI852000:QKN852000 QAM852000:QAR852000 PQQ852000:PQV852000 PGU852000:PGZ852000 OWY852000:OXD852000 ONC852000:ONH852000 ODG852000:ODL852000 NTK852000:NTP852000 NJO852000:NJT852000 MZS852000:MZX852000 MPW852000:MQB852000 MGA852000:MGF852000 LWE852000:LWJ852000 LMI852000:LMN852000 LCM852000:LCR852000 KSQ852000:KSV852000 KIU852000:KIZ852000 JYY852000:JZD852000 JPC852000:JPH852000 JFG852000:JFL852000 IVK852000:IVP852000 ILO852000:ILT852000 IBS852000:IBX852000 HRW852000:HSB852000 HIA852000:HIF852000 GYE852000:GYJ852000 GOI852000:GON852000 GEM852000:GER852000 FUQ852000:FUV852000 FKU852000:FKZ852000 FAY852000:FBD852000 ERC852000:ERH852000 EHG852000:EHL852000 DXK852000:DXP852000 DNO852000:DNT852000 DDS852000:DDX852000 CTW852000:CUB852000 CKA852000:CKF852000 CAE852000:CAJ852000 BQI852000:BQN852000 BGM852000:BGR852000 AWQ852000:AWV852000 AMU852000:AMZ852000 ACY852000:ADD852000 TC852000:TH852000 JG852000:JL852000 K852000:P852000 WVS786464:WVX786464 WLW786464:WMB786464 WCA786464:WCF786464 VSE786464:VSJ786464 VII786464:VIN786464 UYM786464:UYR786464 UOQ786464:UOV786464 UEU786464:UEZ786464 TUY786464:TVD786464 TLC786464:TLH786464 TBG786464:TBL786464 SRK786464:SRP786464 SHO786464:SHT786464 RXS786464:RXX786464 RNW786464:ROB786464 REA786464:REF786464 QUE786464:QUJ786464 QKI786464:QKN786464 QAM786464:QAR786464 PQQ786464:PQV786464 PGU786464:PGZ786464 OWY786464:OXD786464 ONC786464:ONH786464 ODG786464:ODL786464 NTK786464:NTP786464 NJO786464:NJT786464 MZS786464:MZX786464 MPW786464:MQB786464 MGA786464:MGF786464 LWE786464:LWJ786464 LMI786464:LMN786464 LCM786464:LCR786464 KSQ786464:KSV786464 KIU786464:KIZ786464 JYY786464:JZD786464 JPC786464:JPH786464 JFG786464:JFL786464 IVK786464:IVP786464 ILO786464:ILT786464 IBS786464:IBX786464 HRW786464:HSB786464 HIA786464:HIF786464 GYE786464:GYJ786464 GOI786464:GON786464 GEM786464:GER786464 FUQ786464:FUV786464 FKU786464:FKZ786464 FAY786464:FBD786464 ERC786464:ERH786464 EHG786464:EHL786464 DXK786464:DXP786464 DNO786464:DNT786464 DDS786464:DDX786464 CTW786464:CUB786464 CKA786464:CKF786464 CAE786464:CAJ786464 BQI786464:BQN786464 BGM786464:BGR786464 AWQ786464:AWV786464 AMU786464:AMZ786464 ACY786464:ADD786464 TC786464:TH786464 JG786464:JL786464 K786464:P786464 WVS720928:WVX720928 WLW720928:WMB720928 WCA720928:WCF720928 VSE720928:VSJ720928 VII720928:VIN720928 UYM720928:UYR720928 UOQ720928:UOV720928 UEU720928:UEZ720928 TUY720928:TVD720928 TLC720928:TLH720928 TBG720928:TBL720928 SRK720928:SRP720928 SHO720928:SHT720928 RXS720928:RXX720928 RNW720928:ROB720928 REA720928:REF720928 QUE720928:QUJ720928 QKI720928:QKN720928 QAM720928:QAR720928 PQQ720928:PQV720928 PGU720928:PGZ720928 OWY720928:OXD720928 ONC720928:ONH720928 ODG720928:ODL720928 NTK720928:NTP720928 NJO720928:NJT720928 MZS720928:MZX720928 MPW720928:MQB720928 MGA720928:MGF720928 LWE720928:LWJ720928 LMI720928:LMN720928 LCM720928:LCR720928 KSQ720928:KSV720928 KIU720928:KIZ720928 JYY720928:JZD720928 JPC720928:JPH720928 JFG720928:JFL720928 IVK720928:IVP720928 ILO720928:ILT720928 IBS720928:IBX720928 HRW720928:HSB720928 HIA720928:HIF720928 GYE720928:GYJ720928 GOI720928:GON720928 GEM720928:GER720928 FUQ720928:FUV720928 FKU720928:FKZ720928 FAY720928:FBD720928 ERC720928:ERH720928 EHG720928:EHL720928 DXK720928:DXP720928 DNO720928:DNT720928 DDS720928:DDX720928 CTW720928:CUB720928 CKA720928:CKF720928 CAE720928:CAJ720928 BQI720928:BQN720928 BGM720928:BGR720928 AWQ720928:AWV720928 AMU720928:AMZ720928 ACY720928:ADD720928 TC720928:TH720928 JG720928:JL720928 K720928:P720928 WVS655392:WVX655392 WLW655392:WMB655392 WCA655392:WCF655392 VSE655392:VSJ655392 VII655392:VIN655392 UYM655392:UYR655392 UOQ655392:UOV655392 UEU655392:UEZ655392 TUY655392:TVD655392 TLC655392:TLH655392 TBG655392:TBL655392 SRK655392:SRP655392 SHO655392:SHT655392 RXS655392:RXX655392 RNW655392:ROB655392 REA655392:REF655392 QUE655392:QUJ655392 QKI655392:QKN655392 QAM655392:QAR655392 PQQ655392:PQV655392 PGU655392:PGZ655392 OWY655392:OXD655392 ONC655392:ONH655392 ODG655392:ODL655392 NTK655392:NTP655392 NJO655392:NJT655392 MZS655392:MZX655392 MPW655392:MQB655392 MGA655392:MGF655392 LWE655392:LWJ655392 LMI655392:LMN655392 LCM655392:LCR655392 KSQ655392:KSV655392 KIU655392:KIZ655392 JYY655392:JZD655392 JPC655392:JPH655392 JFG655392:JFL655392 IVK655392:IVP655392 ILO655392:ILT655392 IBS655392:IBX655392 HRW655392:HSB655392 HIA655392:HIF655392 GYE655392:GYJ655392 GOI655392:GON655392 GEM655392:GER655392 FUQ655392:FUV655392 FKU655392:FKZ655392 FAY655392:FBD655392 ERC655392:ERH655392 EHG655392:EHL655392 DXK655392:DXP655392 DNO655392:DNT655392 DDS655392:DDX655392 CTW655392:CUB655392 CKA655392:CKF655392 CAE655392:CAJ655392 BQI655392:BQN655392 BGM655392:BGR655392 AWQ655392:AWV655392 AMU655392:AMZ655392 ACY655392:ADD655392 TC655392:TH655392 JG655392:JL655392 K655392:P655392 WVS589856:WVX589856 WLW589856:WMB589856 WCA589856:WCF589856 VSE589856:VSJ589856 VII589856:VIN589856 UYM589856:UYR589856 UOQ589856:UOV589856 UEU589856:UEZ589856 TUY589856:TVD589856 TLC589856:TLH589856 TBG589856:TBL589856 SRK589856:SRP589856 SHO589856:SHT589856 RXS589856:RXX589856 RNW589856:ROB589856 REA589856:REF589856 QUE589856:QUJ589856 QKI589856:QKN589856 QAM589856:QAR589856 PQQ589856:PQV589856 PGU589856:PGZ589856 OWY589856:OXD589856 ONC589856:ONH589856 ODG589856:ODL589856 NTK589856:NTP589856 NJO589856:NJT589856 MZS589856:MZX589856 MPW589856:MQB589856 MGA589856:MGF589856 LWE589856:LWJ589856 LMI589856:LMN589856 LCM589856:LCR589856 KSQ589856:KSV589856 KIU589856:KIZ589856 JYY589856:JZD589856 JPC589856:JPH589856 JFG589856:JFL589856 IVK589856:IVP589856 ILO589856:ILT589856 IBS589856:IBX589856 HRW589856:HSB589856 HIA589856:HIF589856 GYE589856:GYJ589856 GOI589856:GON589856 GEM589856:GER589856 FUQ589856:FUV589856 FKU589856:FKZ589856 FAY589856:FBD589856 ERC589856:ERH589856 EHG589856:EHL589856 DXK589856:DXP589856 DNO589856:DNT589856 DDS589856:DDX589856 CTW589856:CUB589856 CKA589856:CKF589856 CAE589856:CAJ589856 BQI589856:BQN589856 BGM589856:BGR589856 AWQ589856:AWV589856 AMU589856:AMZ589856 ACY589856:ADD589856 TC589856:TH589856 JG589856:JL589856 K589856:P589856 WVS524320:WVX524320 WLW524320:WMB524320 WCA524320:WCF524320 VSE524320:VSJ524320 VII524320:VIN524320 UYM524320:UYR524320 UOQ524320:UOV524320 UEU524320:UEZ524320 TUY524320:TVD524320 TLC524320:TLH524320 TBG524320:TBL524320 SRK524320:SRP524320 SHO524320:SHT524320 RXS524320:RXX524320 RNW524320:ROB524320 REA524320:REF524320 QUE524320:QUJ524320 QKI524320:QKN524320 QAM524320:QAR524320 PQQ524320:PQV524320 PGU524320:PGZ524320 OWY524320:OXD524320 ONC524320:ONH524320 ODG524320:ODL524320 NTK524320:NTP524320 NJO524320:NJT524320 MZS524320:MZX524320 MPW524320:MQB524320 MGA524320:MGF524320 LWE524320:LWJ524320 LMI524320:LMN524320 LCM524320:LCR524320 KSQ524320:KSV524320 KIU524320:KIZ524320 JYY524320:JZD524320 JPC524320:JPH524320 JFG524320:JFL524320 IVK524320:IVP524320 ILO524320:ILT524320 IBS524320:IBX524320 HRW524320:HSB524320 HIA524320:HIF524320 GYE524320:GYJ524320 GOI524320:GON524320 GEM524320:GER524320 FUQ524320:FUV524320 FKU524320:FKZ524320 FAY524320:FBD524320 ERC524320:ERH524320 EHG524320:EHL524320 DXK524320:DXP524320 DNO524320:DNT524320 DDS524320:DDX524320 CTW524320:CUB524320 CKA524320:CKF524320 CAE524320:CAJ524320 BQI524320:BQN524320 BGM524320:BGR524320 AWQ524320:AWV524320 AMU524320:AMZ524320 ACY524320:ADD524320 TC524320:TH524320 JG524320:JL524320 K524320:P524320 WVS458784:WVX458784 WLW458784:WMB458784 WCA458784:WCF458784 VSE458784:VSJ458784 VII458784:VIN458784 UYM458784:UYR458784 UOQ458784:UOV458784 UEU458784:UEZ458784 TUY458784:TVD458784 TLC458784:TLH458784 TBG458784:TBL458784 SRK458784:SRP458784 SHO458784:SHT458784 RXS458784:RXX458784 RNW458784:ROB458784 REA458784:REF458784 QUE458784:QUJ458784 QKI458784:QKN458784 QAM458784:QAR458784 PQQ458784:PQV458784 PGU458784:PGZ458784 OWY458784:OXD458784 ONC458784:ONH458784 ODG458784:ODL458784 NTK458784:NTP458784 NJO458784:NJT458784 MZS458784:MZX458784 MPW458784:MQB458784 MGA458784:MGF458784 LWE458784:LWJ458784 LMI458784:LMN458784 LCM458784:LCR458784 KSQ458784:KSV458784 KIU458784:KIZ458784 JYY458784:JZD458784 JPC458784:JPH458784 JFG458784:JFL458784 IVK458784:IVP458784 ILO458784:ILT458784 IBS458784:IBX458784 HRW458784:HSB458784 HIA458784:HIF458784 GYE458784:GYJ458784 GOI458784:GON458784 GEM458784:GER458784 FUQ458784:FUV458784 FKU458784:FKZ458784 FAY458784:FBD458784 ERC458784:ERH458784 EHG458784:EHL458784 DXK458784:DXP458784 DNO458784:DNT458784 DDS458784:DDX458784 CTW458784:CUB458784 CKA458784:CKF458784 CAE458784:CAJ458784 BQI458784:BQN458784 BGM458784:BGR458784 AWQ458784:AWV458784 AMU458784:AMZ458784 ACY458784:ADD458784 TC458784:TH458784 JG458784:JL458784 K458784:P458784 WVS393248:WVX393248 WLW393248:WMB393248 WCA393248:WCF393248 VSE393248:VSJ393248 VII393248:VIN393248 UYM393248:UYR393248 UOQ393248:UOV393248 UEU393248:UEZ393248 TUY393248:TVD393248 TLC393248:TLH393248 TBG393248:TBL393248 SRK393248:SRP393248 SHO393248:SHT393248 RXS393248:RXX393248 RNW393248:ROB393248 REA393248:REF393248 QUE393248:QUJ393248 QKI393248:QKN393248 QAM393248:QAR393248 PQQ393248:PQV393248 PGU393248:PGZ393248 OWY393248:OXD393248 ONC393248:ONH393248 ODG393248:ODL393248 NTK393248:NTP393248 NJO393248:NJT393248 MZS393248:MZX393248 MPW393248:MQB393248 MGA393248:MGF393248 LWE393248:LWJ393248 LMI393248:LMN393248 LCM393248:LCR393248 KSQ393248:KSV393248 KIU393248:KIZ393248 JYY393248:JZD393248 JPC393248:JPH393248 JFG393248:JFL393248 IVK393248:IVP393248 ILO393248:ILT393248 IBS393248:IBX393248 HRW393248:HSB393248 HIA393248:HIF393248 GYE393248:GYJ393248 GOI393248:GON393248 GEM393248:GER393248 FUQ393248:FUV393248 FKU393248:FKZ393248 FAY393248:FBD393248 ERC393248:ERH393248 EHG393248:EHL393248 DXK393248:DXP393248 DNO393248:DNT393248 DDS393248:DDX393248 CTW393248:CUB393248 CKA393248:CKF393248 CAE393248:CAJ393248 BQI393248:BQN393248 BGM393248:BGR393248 AWQ393248:AWV393248 AMU393248:AMZ393248 ACY393248:ADD393248 TC393248:TH393248 JG393248:JL393248 K393248:P393248 WVS327712:WVX327712 WLW327712:WMB327712 WCA327712:WCF327712 VSE327712:VSJ327712 VII327712:VIN327712 UYM327712:UYR327712 UOQ327712:UOV327712 UEU327712:UEZ327712 TUY327712:TVD327712 TLC327712:TLH327712 TBG327712:TBL327712 SRK327712:SRP327712 SHO327712:SHT327712 RXS327712:RXX327712 RNW327712:ROB327712 REA327712:REF327712 QUE327712:QUJ327712 QKI327712:QKN327712 QAM327712:QAR327712 PQQ327712:PQV327712 PGU327712:PGZ327712 OWY327712:OXD327712 ONC327712:ONH327712 ODG327712:ODL327712 NTK327712:NTP327712 NJO327712:NJT327712 MZS327712:MZX327712 MPW327712:MQB327712 MGA327712:MGF327712 LWE327712:LWJ327712 LMI327712:LMN327712 LCM327712:LCR327712 KSQ327712:KSV327712 KIU327712:KIZ327712 JYY327712:JZD327712 JPC327712:JPH327712 JFG327712:JFL327712 IVK327712:IVP327712 ILO327712:ILT327712 IBS327712:IBX327712 HRW327712:HSB327712 HIA327712:HIF327712 GYE327712:GYJ327712 GOI327712:GON327712 GEM327712:GER327712 FUQ327712:FUV327712 FKU327712:FKZ327712 FAY327712:FBD327712 ERC327712:ERH327712 EHG327712:EHL327712 DXK327712:DXP327712 DNO327712:DNT327712 DDS327712:DDX327712 CTW327712:CUB327712 CKA327712:CKF327712 CAE327712:CAJ327712 BQI327712:BQN327712 BGM327712:BGR327712 AWQ327712:AWV327712 AMU327712:AMZ327712 ACY327712:ADD327712 TC327712:TH327712 JG327712:JL327712 K327712:P327712 WVS262176:WVX262176 WLW262176:WMB262176 WCA262176:WCF262176 VSE262176:VSJ262176 VII262176:VIN262176 UYM262176:UYR262176 UOQ262176:UOV262176 UEU262176:UEZ262176 TUY262176:TVD262176 TLC262176:TLH262176 TBG262176:TBL262176 SRK262176:SRP262176 SHO262176:SHT262176 RXS262176:RXX262176 RNW262176:ROB262176 REA262176:REF262176 QUE262176:QUJ262176 QKI262176:QKN262176 QAM262176:QAR262176 PQQ262176:PQV262176 PGU262176:PGZ262176 OWY262176:OXD262176 ONC262176:ONH262176 ODG262176:ODL262176 NTK262176:NTP262176 NJO262176:NJT262176 MZS262176:MZX262176 MPW262176:MQB262176 MGA262176:MGF262176 LWE262176:LWJ262176 LMI262176:LMN262176 LCM262176:LCR262176 KSQ262176:KSV262176 KIU262176:KIZ262176 JYY262176:JZD262176 JPC262176:JPH262176 JFG262176:JFL262176 IVK262176:IVP262176 ILO262176:ILT262176 IBS262176:IBX262176 HRW262176:HSB262176 HIA262176:HIF262176 GYE262176:GYJ262176 GOI262176:GON262176 GEM262176:GER262176 FUQ262176:FUV262176 FKU262176:FKZ262176 FAY262176:FBD262176 ERC262176:ERH262176 EHG262176:EHL262176 DXK262176:DXP262176 DNO262176:DNT262176 DDS262176:DDX262176 CTW262176:CUB262176 CKA262176:CKF262176 CAE262176:CAJ262176 BQI262176:BQN262176 BGM262176:BGR262176 AWQ262176:AWV262176 AMU262176:AMZ262176 ACY262176:ADD262176 TC262176:TH262176 JG262176:JL262176 K262176:P262176 WVS196640:WVX196640 WLW196640:WMB196640 WCA196640:WCF196640 VSE196640:VSJ196640 VII196640:VIN196640 UYM196640:UYR196640 UOQ196640:UOV196640 UEU196640:UEZ196640 TUY196640:TVD196640 TLC196640:TLH196640 TBG196640:TBL196640 SRK196640:SRP196640 SHO196640:SHT196640 RXS196640:RXX196640 RNW196640:ROB196640 REA196640:REF196640 QUE196640:QUJ196640 QKI196640:QKN196640 QAM196640:QAR196640 PQQ196640:PQV196640 PGU196640:PGZ196640 OWY196640:OXD196640 ONC196640:ONH196640 ODG196640:ODL196640 NTK196640:NTP196640 NJO196640:NJT196640 MZS196640:MZX196640 MPW196640:MQB196640 MGA196640:MGF196640 LWE196640:LWJ196640 LMI196640:LMN196640 LCM196640:LCR196640 KSQ196640:KSV196640 KIU196640:KIZ196640 JYY196640:JZD196640 JPC196640:JPH196640 JFG196640:JFL196640 IVK196640:IVP196640 ILO196640:ILT196640 IBS196640:IBX196640 HRW196640:HSB196640 HIA196640:HIF196640 GYE196640:GYJ196640 GOI196640:GON196640 GEM196640:GER196640 FUQ196640:FUV196640 FKU196640:FKZ196640 FAY196640:FBD196640 ERC196640:ERH196640 EHG196640:EHL196640 DXK196640:DXP196640 DNO196640:DNT196640 DDS196640:DDX196640 CTW196640:CUB196640 CKA196640:CKF196640 CAE196640:CAJ196640 BQI196640:BQN196640 BGM196640:BGR196640 AWQ196640:AWV196640 AMU196640:AMZ196640 ACY196640:ADD196640 TC196640:TH196640 JG196640:JL196640 K196640:P196640 WVS131104:WVX131104 WLW131104:WMB131104 WCA131104:WCF131104 VSE131104:VSJ131104 VII131104:VIN131104 UYM131104:UYR131104 UOQ131104:UOV131104 UEU131104:UEZ131104 TUY131104:TVD131104 TLC131104:TLH131104 TBG131104:TBL131104 SRK131104:SRP131104 SHO131104:SHT131104 RXS131104:RXX131104 RNW131104:ROB131104 REA131104:REF131104 QUE131104:QUJ131104 QKI131104:QKN131104 QAM131104:QAR131104 PQQ131104:PQV131104 PGU131104:PGZ131104 OWY131104:OXD131104 ONC131104:ONH131104 ODG131104:ODL131104 NTK131104:NTP131104 NJO131104:NJT131104 MZS131104:MZX131104 MPW131104:MQB131104 MGA131104:MGF131104 LWE131104:LWJ131104 LMI131104:LMN131104 LCM131104:LCR131104 KSQ131104:KSV131104 KIU131104:KIZ131104 JYY131104:JZD131104 JPC131104:JPH131104 JFG131104:JFL131104 IVK131104:IVP131104 ILO131104:ILT131104 IBS131104:IBX131104 HRW131104:HSB131104 HIA131104:HIF131104 GYE131104:GYJ131104 GOI131104:GON131104 GEM131104:GER131104 FUQ131104:FUV131104 FKU131104:FKZ131104 FAY131104:FBD131104 ERC131104:ERH131104 EHG131104:EHL131104 DXK131104:DXP131104 DNO131104:DNT131104 DDS131104:DDX131104 CTW131104:CUB131104 CKA131104:CKF131104 CAE131104:CAJ131104 BQI131104:BQN131104 BGM131104:BGR131104 AWQ131104:AWV131104 AMU131104:AMZ131104 ACY131104:ADD131104 TC131104:TH131104 JG131104:JL131104 K131104:P131104 WVS65568:WVX65568 WLW65568:WMB65568 WCA65568:WCF65568 VSE65568:VSJ65568 VII65568:VIN65568 UYM65568:UYR65568 UOQ65568:UOV65568 UEU65568:UEZ65568 TUY65568:TVD65568 TLC65568:TLH65568 TBG65568:TBL65568 SRK65568:SRP65568 SHO65568:SHT65568 RXS65568:RXX65568 RNW65568:ROB65568 REA65568:REF65568 QUE65568:QUJ65568 QKI65568:QKN65568 QAM65568:QAR65568 PQQ65568:PQV65568 PGU65568:PGZ65568 OWY65568:OXD65568 ONC65568:ONH65568 ODG65568:ODL65568 NTK65568:NTP65568 NJO65568:NJT65568 MZS65568:MZX65568 MPW65568:MQB65568 MGA65568:MGF65568 LWE65568:LWJ65568 LMI65568:LMN65568 LCM65568:LCR65568 KSQ65568:KSV65568 KIU65568:KIZ65568 JYY65568:JZD65568 JPC65568:JPH65568 JFG65568:JFL65568 IVK65568:IVP65568 ILO65568:ILT65568 IBS65568:IBX65568 HRW65568:HSB65568 HIA65568:HIF65568 GYE65568:GYJ65568 GOI65568:GON65568 GEM65568:GER65568 FUQ65568:FUV65568 FKU65568:FKZ65568 FAY65568:FBD65568 ERC65568:ERH65568 EHG65568:EHL65568 DXK65568:DXP65568 DNO65568:DNT65568 DDS65568:DDX65568 CTW65568:CUB65568 CKA65568:CKF65568 CAE65568:CAJ65568 BQI65568:BQN65568 BGM65568:BGR65568 AWQ65568:AWV65568 AMU65568:AMZ65568 ACY65568:ADD65568 TC65568:TH65568 JG65568:JL65568 K65568:P65568 JG34:JL34 TC34:TH34 ACY34:ADD34 AMU34:AMZ34 AWQ34:AWV34 BGM34:BGR34 BQI34:BQN34 CAE34:CAJ34 CKA34:CKF34 CTW34:CUB34 DDS34:DDX34 DNO34:DNT34 DXK34:DXP34 EHG34:EHL34 ERC34:ERH34 FAY34:FBD34 FKU34:FKZ34 FUQ34:FUV34 GEM34:GER34 GOI34:GON34 GYE34:GYJ34 HIA34:HIF34 HRW34:HSB34 IBS34:IBX34 ILO34:ILT34 IVK34:IVP34 JFG34:JFL34 JPC34:JPH34 JYY34:JZD34 KIU34:KIZ34 KSQ34:KSV34 LCM34:LCR34 LMI34:LMN34 LWE34:LWJ34 MGA34:MGF34 MPW34:MQB34 MZS34:MZX34 NJO34:NJT34 NTK34:NTP34 ODG34:ODL34 ONC34:ONH34 OWY34:OXD34 PGU34:PGZ34 PQQ34:PQV34 QAM34:QAR34 QKI34:QKN34 QUE34:QUJ34 REA34:REF34 RNW34:ROB34 RXS34:RXX34 SHO34:SHT34 SRK34:SRP34 TBG34:TBL34 TLC34:TLH34 TUY34:TVD34 UEU34:UEZ34 UOQ34:UOV34 UYM34:UYR34 VII34:VIN34 VSE34:VSJ34 WCA34:WCF34 WLW34:WMB34 WVS34:WVX34 K34:P34">
      <formula1>$U$39:$U$41</formula1>
    </dataValidation>
    <dataValidation type="list" allowBlank="1" sqref="WVP983070:WVR983070 WLT983070:WLV983070 WBX983070:WBZ983070 VSB983070:VSD983070 VIF983070:VIH983070 UYJ983070:UYL983070 UON983070:UOP983070 UER983070:UET983070 TUV983070:TUX983070 TKZ983070:TLB983070 TBD983070:TBF983070 SRH983070:SRJ983070 SHL983070:SHN983070 RXP983070:RXR983070 RNT983070:RNV983070 RDX983070:RDZ983070 QUB983070:QUD983070 QKF983070:QKH983070 QAJ983070:QAL983070 PQN983070:PQP983070 PGR983070:PGT983070 OWV983070:OWX983070 OMZ983070:ONB983070 ODD983070:ODF983070 NTH983070:NTJ983070 NJL983070:NJN983070 MZP983070:MZR983070 MPT983070:MPV983070 MFX983070:MFZ983070 LWB983070:LWD983070 LMF983070:LMH983070 LCJ983070:LCL983070 KSN983070:KSP983070 KIR983070:KIT983070 JYV983070:JYX983070 JOZ983070:JPB983070 JFD983070:JFF983070 IVH983070:IVJ983070 ILL983070:ILN983070 IBP983070:IBR983070 HRT983070:HRV983070 HHX983070:HHZ983070 GYB983070:GYD983070 GOF983070:GOH983070 GEJ983070:GEL983070 FUN983070:FUP983070 FKR983070:FKT983070 FAV983070:FAX983070 EQZ983070:ERB983070 EHD983070:EHF983070 DXH983070:DXJ983070 DNL983070:DNN983070 DDP983070:DDR983070 CTT983070:CTV983070 CJX983070:CJZ983070 CAB983070:CAD983070 BQF983070:BQH983070 BGJ983070:BGL983070 AWN983070:AWP983070 AMR983070:AMT983070 ACV983070:ACX983070 SZ983070:TB983070 JD983070:JF983070 H983070:J983070 WVP917534:WVR917534 WLT917534:WLV917534 WBX917534:WBZ917534 VSB917534:VSD917534 VIF917534:VIH917534 UYJ917534:UYL917534 UON917534:UOP917534 UER917534:UET917534 TUV917534:TUX917534 TKZ917534:TLB917534 TBD917534:TBF917534 SRH917534:SRJ917534 SHL917534:SHN917534 RXP917534:RXR917534 RNT917534:RNV917534 RDX917534:RDZ917534 QUB917534:QUD917534 QKF917534:QKH917534 QAJ917534:QAL917534 PQN917534:PQP917534 PGR917534:PGT917534 OWV917534:OWX917534 OMZ917534:ONB917534 ODD917534:ODF917534 NTH917534:NTJ917534 NJL917534:NJN917534 MZP917534:MZR917534 MPT917534:MPV917534 MFX917534:MFZ917534 LWB917534:LWD917534 LMF917534:LMH917534 LCJ917534:LCL917534 KSN917534:KSP917534 KIR917534:KIT917534 JYV917534:JYX917534 JOZ917534:JPB917534 JFD917534:JFF917534 IVH917534:IVJ917534 ILL917534:ILN917534 IBP917534:IBR917534 HRT917534:HRV917534 HHX917534:HHZ917534 GYB917534:GYD917534 GOF917534:GOH917534 GEJ917534:GEL917534 FUN917534:FUP917534 FKR917534:FKT917534 FAV917534:FAX917534 EQZ917534:ERB917534 EHD917534:EHF917534 DXH917534:DXJ917534 DNL917534:DNN917534 DDP917534:DDR917534 CTT917534:CTV917534 CJX917534:CJZ917534 CAB917534:CAD917534 BQF917534:BQH917534 BGJ917534:BGL917534 AWN917534:AWP917534 AMR917534:AMT917534 ACV917534:ACX917534 SZ917534:TB917534 JD917534:JF917534 H917534:J917534 WVP851998:WVR851998 WLT851998:WLV851998 WBX851998:WBZ851998 VSB851998:VSD851998 VIF851998:VIH851998 UYJ851998:UYL851998 UON851998:UOP851998 UER851998:UET851998 TUV851998:TUX851998 TKZ851998:TLB851998 TBD851998:TBF851998 SRH851998:SRJ851998 SHL851998:SHN851998 RXP851998:RXR851998 RNT851998:RNV851998 RDX851998:RDZ851998 QUB851998:QUD851998 QKF851998:QKH851998 QAJ851998:QAL851998 PQN851998:PQP851998 PGR851998:PGT851998 OWV851998:OWX851998 OMZ851998:ONB851998 ODD851998:ODF851998 NTH851998:NTJ851998 NJL851998:NJN851998 MZP851998:MZR851998 MPT851998:MPV851998 MFX851998:MFZ851998 LWB851998:LWD851998 LMF851998:LMH851998 LCJ851998:LCL851998 KSN851998:KSP851998 KIR851998:KIT851998 JYV851998:JYX851998 JOZ851998:JPB851998 JFD851998:JFF851998 IVH851998:IVJ851998 ILL851998:ILN851998 IBP851998:IBR851998 HRT851998:HRV851998 HHX851998:HHZ851998 GYB851998:GYD851998 GOF851998:GOH851998 GEJ851998:GEL851998 FUN851998:FUP851998 FKR851998:FKT851998 FAV851998:FAX851998 EQZ851998:ERB851998 EHD851998:EHF851998 DXH851998:DXJ851998 DNL851998:DNN851998 DDP851998:DDR851998 CTT851998:CTV851998 CJX851998:CJZ851998 CAB851998:CAD851998 BQF851998:BQH851998 BGJ851998:BGL851998 AWN851998:AWP851998 AMR851998:AMT851998 ACV851998:ACX851998 SZ851998:TB851998 JD851998:JF851998 H851998:J851998 WVP786462:WVR786462 WLT786462:WLV786462 WBX786462:WBZ786462 VSB786462:VSD786462 VIF786462:VIH786462 UYJ786462:UYL786462 UON786462:UOP786462 UER786462:UET786462 TUV786462:TUX786462 TKZ786462:TLB786462 TBD786462:TBF786462 SRH786462:SRJ786462 SHL786462:SHN786462 RXP786462:RXR786462 RNT786462:RNV786462 RDX786462:RDZ786462 QUB786462:QUD786462 QKF786462:QKH786462 QAJ786462:QAL786462 PQN786462:PQP786462 PGR786462:PGT786462 OWV786462:OWX786462 OMZ786462:ONB786462 ODD786462:ODF786462 NTH786462:NTJ786462 NJL786462:NJN786462 MZP786462:MZR786462 MPT786462:MPV786462 MFX786462:MFZ786462 LWB786462:LWD786462 LMF786462:LMH786462 LCJ786462:LCL786462 KSN786462:KSP786462 KIR786462:KIT786462 JYV786462:JYX786462 JOZ786462:JPB786462 JFD786462:JFF786462 IVH786462:IVJ786462 ILL786462:ILN786462 IBP786462:IBR786462 HRT786462:HRV786462 HHX786462:HHZ786462 GYB786462:GYD786462 GOF786462:GOH786462 GEJ786462:GEL786462 FUN786462:FUP786462 FKR786462:FKT786462 FAV786462:FAX786462 EQZ786462:ERB786462 EHD786462:EHF786462 DXH786462:DXJ786462 DNL786462:DNN786462 DDP786462:DDR786462 CTT786462:CTV786462 CJX786462:CJZ786462 CAB786462:CAD786462 BQF786462:BQH786462 BGJ786462:BGL786462 AWN786462:AWP786462 AMR786462:AMT786462 ACV786462:ACX786462 SZ786462:TB786462 JD786462:JF786462 H786462:J786462 WVP720926:WVR720926 WLT720926:WLV720926 WBX720926:WBZ720926 VSB720926:VSD720926 VIF720926:VIH720926 UYJ720926:UYL720926 UON720926:UOP720926 UER720926:UET720926 TUV720926:TUX720926 TKZ720926:TLB720926 TBD720926:TBF720926 SRH720926:SRJ720926 SHL720926:SHN720926 RXP720926:RXR720926 RNT720926:RNV720926 RDX720926:RDZ720926 QUB720926:QUD720926 QKF720926:QKH720926 QAJ720926:QAL720926 PQN720926:PQP720926 PGR720926:PGT720926 OWV720926:OWX720926 OMZ720926:ONB720926 ODD720926:ODF720926 NTH720926:NTJ720926 NJL720926:NJN720926 MZP720926:MZR720926 MPT720926:MPV720926 MFX720926:MFZ720926 LWB720926:LWD720926 LMF720926:LMH720926 LCJ720926:LCL720926 KSN720926:KSP720926 KIR720926:KIT720926 JYV720926:JYX720926 JOZ720926:JPB720926 JFD720926:JFF720926 IVH720926:IVJ720926 ILL720926:ILN720926 IBP720926:IBR720926 HRT720926:HRV720926 HHX720926:HHZ720926 GYB720926:GYD720926 GOF720926:GOH720926 GEJ720926:GEL720926 FUN720926:FUP720926 FKR720926:FKT720926 FAV720926:FAX720926 EQZ720926:ERB720926 EHD720926:EHF720926 DXH720926:DXJ720926 DNL720926:DNN720926 DDP720926:DDR720926 CTT720926:CTV720926 CJX720926:CJZ720926 CAB720926:CAD720926 BQF720926:BQH720926 BGJ720926:BGL720926 AWN720926:AWP720926 AMR720926:AMT720926 ACV720926:ACX720926 SZ720926:TB720926 JD720926:JF720926 H720926:J720926 WVP655390:WVR655390 WLT655390:WLV655390 WBX655390:WBZ655390 VSB655390:VSD655390 VIF655390:VIH655390 UYJ655390:UYL655390 UON655390:UOP655390 UER655390:UET655390 TUV655390:TUX655390 TKZ655390:TLB655390 TBD655390:TBF655390 SRH655390:SRJ655390 SHL655390:SHN655390 RXP655390:RXR655390 RNT655390:RNV655390 RDX655390:RDZ655390 QUB655390:QUD655390 QKF655390:QKH655390 QAJ655390:QAL655390 PQN655390:PQP655390 PGR655390:PGT655390 OWV655390:OWX655390 OMZ655390:ONB655390 ODD655390:ODF655390 NTH655390:NTJ655390 NJL655390:NJN655390 MZP655390:MZR655390 MPT655390:MPV655390 MFX655390:MFZ655390 LWB655390:LWD655390 LMF655390:LMH655390 LCJ655390:LCL655390 KSN655390:KSP655390 KIR655390:KIT655390 JYV655390:JYX655390 JOZ655390:JPB655390 JFD655390:JFF655390 IVH655390:IVJ655390 ILL655390:ILN655390 IBP655390:IBR655390 HRT655390:HRV655390 HHX655390:HHZ655390 GYB655390:GYD655390 GOF655390:GOH655390 GEJ655390:GEL655390 FUN655390:FUP655390 FKR655390:FKT655390 FAV655390:FAX655390 EQZ655390:ERB655390 EHD655390:EHF655390 DXH655390:DXJ655390 DNL655390:DNN655390 DDP655390:DDR655390 CTT655390:CTV655390 CJX655390:CJZ655390 CAB655390:CAD655390 BQF655390:BQH655390 BGJ655390:BGL655390 AWN655390:AWP655390 AMR655390:AMT655390 ACV655390:ACX655390 SZ655390:TB655390 JD655390:JF655390 H655390:J655390 WVP589854:WVR589854 WLT589854:WLV589854 WBX589854:WBZ589854 VSB589854:VSD589854 VIF589854:VIH589854 UYJ589854:UYL589854 UON589854:UOP589854 UER589854:UET589854 TUV589854:TUX589854 TKZ589854:TLB589854 TBD589854:TBF589854 SRH589854:SRJ589854 SHL589854:SHN589854 RXP589854:RXR589854 RNT589854:RNV589854 RDX589854:RDZ589854 QUB589854:QUD589854 QKF589854:QKH589854 QAJ589854:QAL589854 PQN589854:PQP589854 PGR589854:PGT589854 OWV589854:OWX589854 OMZ589854:ONB589854 ODD589854:ODF589854 NTH589854:NTJ589854 NJL589854:NJN589854 MZP589854:MZR589854 MPT589854:MPV589854 MFX589854:MFZ589854 LWB589854:LWD589854 LMF589854:LMH589854 LCJ589854:LCL589854 KSN589854:KSP589854 KIR589854:KIT589854 JYV589854:JYX589854 JOZ589854:JPB589854 JFD589854:JFF589854 IVH589854:IVJ589854 ILL589854:ILN589854 IBP589854:IBR589854 HRT589854:HRV589854 HHX589854:HHZ589854 GYB589854:GYD589854 GOF589854:GOH589854 GEJ589854:GEL589854 FUN589854:FUP589854 FKR589854:FKT589854 FAV589854:FAX589854 EQZ589854:ERB589854 EHD589854:EHF589854 DXH589854:DXJ589854 DNL589854:DNN589854 DDP589854:DDR589854 CTT589854:CTV589854 CJX589854:CJZ589854 CAB589854:CAD589854 BQF589854:BQH589854 BGJ589854:BGL589854 AWN589854:AWP589854 AMR589854:AMT589854 ACV589854:ACX589854 SZ589854:TB589854 JD589854:JF589854 H589854:J589854 WVP524318:WVR524318 WLT524318:WLV524318 WBX524318:WBZ524318 VSB524318:VSD524318 VIF524318:VIH524318 UYJ524318:UYL524318 UON524318:UOP524318 UER524318:UET524318 TUV524318:TUX524318 TKZ524318:TLB524318 TBD524318:TBF524318 SRH524318:SRJ524318 SHL524318:SHN524318 RXP524318:RXR524318 RNT524318:RNV524318 RDX524318:RDZ524318 QUB524318:QUD524318 QKF524318:QKH524318 QAJ524318:QAL524318 PQN524318:PQP524318 PGR524318:PGT524318 OWV524318:OWX524318 OMZ524318:ONB524318 ODD524318:ODF524318 NTH524318:NTJ524318 NJL524318:NJN524318 MZP524318:MZR524318 MPT524318:MPV524318 MFX524318:MFZ524318 LWB524318:LWD524318 LMF524318:LMH524318 LCJ524318:LCL524318 KSN524318:KSP524318 KIR524318:KIT524318 JYV524318:JYX524318 JOZ524318:JPB524318 JFD524318:JFF524318 IVH524318:IVJ524318 ILL524318:ILN524318 IBP524318:IBR524318 HRT524318:HRV524318 HHX524318:HHZ524318 GYB524318:GYD524318 GOF524318:GOH524318 GEJ524318:GEL524318 FUN524318:FUP524318 FKR524318:FKT524318 FAV524318:FAX524318 EQZ524318:ERB524318 EHD524318:EHF524318 DXH524318:DXJ524318 DNL524318:DNN524318 DDP524318:DDR524318 CTT524318:CTV524318 CJX524318:CJZ524318 CAB524318:CAD524318 BQF524318:BQH524318 BGJ524318:BGL524318 AWN524318:AWP524318 AMR524318:AMT524318 ACV524318:ACX524318 SZ524318:TB524318 JD524318:JF524318 H524318:J524318 WVP458782:WVR458782 WLT458782:WLV458782 WBX458782:WBZ458782 VSB458782:VSD458782 VIF458782:VIH458782 UYJ458782:UYL458782 UON458782:UOP458782 UER458782:UET458782 TUV458782:TUX458782 TKZ458782:TLB458782 TBD458782:TBF458782 SRH458782:SRJ458782 SHL458782:SHN458782 RXP458782:RXR458782 RNT458782:RNV458782 RDX458782:RDZ458782 QUB458782:QUD458782 QKF458782:QKH458782 QAJ458782:QAL458782 PQN458782:PQP458782 PGR458782:PGT458782 OWV458782:OWX458782 OMZ458782:ONB458782 ODD458782:ODF458782 NTH458782:NTJ458782 NJL458782:NJN458782 MZP458782:MZR458782 MPT458782:MPV458782 MFX458782:MFZ458782 LWB458782:LWD458782 LMF458782:LMH458782 LCJ458782:LCL458782 KSN458782:KSP458782 KIR458782:KIT458782 JYV458782:JYX458782 JOZ458782:JPB458782 JFD458782:JFF458782 IVH458782:IVJ458782 ILL458782:ILN458782 IBP458782:IBR458782 HRT458782:HRV458782 HHX458782:HHZ458782 GYB458782:GYD458782 GOF458782:GOH458782 GEJ458782:GEL458782 FUN458782:FUP458782 FKR458782:FKT458782 FAV458782:FAX458782 EQZ458782:ERB458782 EHD458782:EHF458782 DXH458782:DXJ458782 DNL458782:DNN458782 DDP458782:DDR458782 CTT458782:CTV458782 CJX458782:CJZ458782 CAB458782:CAD458782 BQF458782:BQH458782 BGJ458782:BGL458782 AWN458782:AWP458782 AMR458782:AMT458782 ACV458782:ACX458782 SZ458782:TB458782 JD458782:JF458782 H458782:J458782 WVP393246:WVR393246 WLT393246:WLV393246 WBX393246:WBZ393246 VSB393246:VSD393246 VIF393246:VIH393246 UYJ393246:UYL393246 UON393246:UOP393246 UER393246:UET393246 TUV393246:TUX393246 TKZ393246:TLB393246 TBD393246:TBF393246 SRH393246:SRJ393246 SHL393246:SHN393246 RXP393246:RXR393246 RNT393246:RNV393246 RDX393246:RDZ393246 QUB393246:QUD393246 QKF393246:QKH393246 QAJ393246:QAL393246 PQN393246:PQP393246 PGR393246:PGT393246 OWV393246:OWX393246 OMZ393246:ONB393246 ODD393246:ODF393246 NTH393246:NTJ393246 NJL393246:NJN393246 MZP393246:MZR393246 MPT393246:MPV393246 MFX393246:MFZ393246 LWB393246:LWD393246 LMF393246:LMH393246 LCJ393246:LCL393246 KSN393246:KSP393246 KIR393246:KIT393246 JYV393246:JYX393246 JOZ393246:JPB393246 JFD393246:JFF393246 IVH393246:IVJ393246 ILL393246:ILN393246 IBP393246:IBR393246 HRT393246:HRV393246 HHX393246:HHZ393246 GYB393246:GYD393246 GOF393246:GOH393246 GEJ393246:GEL393246 FUN393246:FUP393246 FKR393246:FKT393246 FAV393246:FAX393246 EQZ393246:ERB393246 EHD393246:EHF393246 DXH393246:DXJ393246 DNL393246:DNN393246 DDP393246:DDR393246 CTT393246:CTV393246 CJX393246:CJZ393246 CAB393246:CAD393246 BQF393246:BQH393246 BGJ393246:BGL393246 AWN393246:AWP393246 AMR393246:AMT393246 ACV393246:ACX393246 SZ393246:TB393246 JD393246:JF393246 H393246:J393246 WVP327710:WVR327710 WLT327710:WLV327710 WBX327710:WBZ327710 VSB327710:VSD327710 VIF327710:VIH327710 UYJ327710:UYL327710 UON327710:UOP327710 UER327710:UET327710 TUV327710:TUX327710 TKZ327710:TLB327710 TBD327710:TBF327710 SRH327710:SRJ327710 SHL327710:SHN327710 RXP327710:RXR327710 RNT327710:RNV327710 RDX327710:RDZ327710 QUB327710:QUD327710 QKF327710:QKH327710 QAJ327710:QAL327710 PQN327710:PQP327710 PGR327710:PGT327710 OWV327710:OWX327710 OMZ327710:ONB327710 ODD327710:ODF327710 NTH327710:NTJ327710 NJL327710:NJN327710 MZP327710:MZR327710 MPT327710:MPV327710 MFX327710:MFZ327710 LWB327710:LWD327710 LMF327710:LMH327710 LCJ327710:LCL327710 KSN327710:KSP327710 KIR327710:KIT327710 JYV327710:JYX327710 JOZ327710:JPB327710 JFD327710:JFF327710 IVH327710:IVJ327710 ILL327710:ILN327710 IBP327710:IBR327710 HRT327710:HRV327710 HHX327710:HHZ327710 GYB327710:GYD327710 GOF327710:GOH327710 GEJ327710:GEL327710 FUN327710:FUP327710 FKR327710:FKT327710 FAV327710:FAX327710 EQZ327710:ERB327710 EHD327710:EHF327710 DXH327710:DXJ327710 DNL327710:DNN327710 DDP327710:DDR327710 CTT327710:CTV327710 CJX327710:CJZ327710 CAB327710:CAD327710 BQF327710:BQH327710 BGJ327710:BGL327710 AWN327710:AWP327710 AMR327710:AMT327710 ACV327710:ACX327710 SZ327710:TB327710 JD327710:JF327710 H327710:J327710 WVP262174:WVR262174 WLT262174:WLV262174 WBX262174:WBZ262174 VSB262174:VSD262174 VIF262174:VIH262174 UYJ262174:UYL262174 UON262174:UOP262174 UER262174:UET262174 TUV262174:TUX262174 TKZ262174:TLB262174 TBD262174:TBF262174 SRH262174:SRJ262174 SHL262174:SHN262174 RXP262174:RXR262174 RNT262174:RNV262174 RDX262174:RDZ262174 QUB262174:QUD262174 QKF262174:QKH262174 QAJ262174:QAL262174 PQN262174:PQP262174 PGR262174:PGT262174 OWV262174:OWX262174 OMZ262174:ONB262174 ODD262174:ODF262174 NTH262174:NTJ262174 NJL262174:NJN262174 MZP262174:MZR262174 MPT262174:MPV262174 MFX262174:MFZ262174 LWB262174:LWD262174 LMF262174:LMH262174 LCJ262174:LCL262174 KSN262174:KSP262174 KIR262174:KIT262174 JYV262174:JYX262174 JOZ262174:JPB262174 JFD262174:JFF262174 IVH262174:IVJ262174 ILL262174:ILN262174 IBP262174:IBR262174 HRT262174:HRV262174 HHX262174:HHZ262174 GYB262174:GYD262174 GOF262174:GOH262174 GEJ262174:GEL262174 FUN262174:FUP262174 FKR262174:FKT262174 FAV262174:FAX262174 EQZ262174:ERB262174 EHD262174:EHF262174 DXH262174:DXJ262174 DNL262174:DNN262174 DDP262174:DDR262174 CTT262174:CTV262174 CJX262174:CJZ262174 CAB262174:CAD262174 BQF262174:BQH262174 BGJ262174:BGL262174 AWN262174:AWP262174 AMR262174:AMT262174 ACV262174:ACX262174 SZ262174:TB262174 JD262174:JF262174 H262174:J262174 WVP196638:WVR196638 WLT196638:WLV196638 WBX196638:WBZ196638 VSB196638:VSD196638 VIF196638:VIH196638 UYJ196638:UYL196638 UON196638:UOP196638 UER196638:UET196638 TUV196638:TUX196638 TKZ196638:TLB196638 TBD196638:TBF196638 SRH196638:SRJ196638 SHL196638:SHN196638 RXP196638:RXR196638 RNT196638:RNV196638 RDX196638:RDZ196638 QUB196638:QUD196638 QKF196638:QKH196638 QAJ196638:QAL196638 PQN196638:PQP196638 PGR196638:PGT196638 OWV196638:OWX196638 OMZ196638:ONB196638 ODD196638:ODF196638 NTH196638:NTJ196638 NJL196638:NJN196638 MZP196638:MZR196638 MPT196638:MPV196638 MFX196638:MFZ196638 LWB196638:LWD196638 LMF196638:LMH196638 LCJ196638:LCL196638 KSN196638:KSP196638 KIR196638:KIT196638 JYV196638:JYX196638 JOZ196638:JPB196638 JFD196638:JFF196638 IVH196638:IVJ196638 ILL196638:ILN196638 IBP196638:IBR196638 HRT196638:HRV196638 HHX196638:HHZ196638 GYB196638:GYD196638 GOF196638:GOH196638 GEJ196638:GEL196638 FUN196638:FUP196638 FKR196638:FKT196638 FAV196638:FAX196638 EQZ196638:ERB196638 EHD196638:EHF196638 DXH196638:DXJ196638 DNL196638:DNN196638 DDP196638:DDR196638 CTT196638:CTV196638 CJX196638:CJZ196638 CAB196638:CAD196638 BQF196638:BQH196638 BGJ196638:BGL196638 AWN196638:AWP196638 AMR196638:AMT196638 ACV196638:ACX196638 SZ196638:TB196638 JD196638:JF196638 H196638:J196638 WVP131102:WVR131102 WLT131102:WLV131102 WBX131102:WBZ131102 VSB131102:VSD131102 VIF131102:VIH131102 UYJ131102:UYL131102 UON131102:UOP131102 UER131102:UET131102 TUV131102:TUX131102 TKZ131102:TLB131102 TBD131102:TBF131102 SRH131102:SRJ131102 SHL131102:SHN131102 RXP131102:RXR131102 RNT131102:RNV131102 RDX131102:RDZ131102 QUB131102:QUD131102 QKF131102:QKH131102 QAJ131102:QAL131102 PQN131102:PQP131102 PGR131102:PGT131102 OWV131102:OWX131102 OMZ131102:ONB131102 ODD131102:ODF131102 NTH131102:NTJ131102 NJL131102:NJN131102 MZP131102:MZR131102 MPT131102:MPV131102 MFX131102:MFZ131102 LWB131102:LWD131102 LMF131102:LMH131102 LCJ131102:LCL131102 KSN131102:KSP131102 KIR131102:KIT131102 JYV131102:JYX131102 JOZ131102:JPB131102 JFD131102:JFF131102 IVH131102:IVJ131102 ILL131102:ILN131102 IBP131102:IBR131102 HRT131102:HRV131102 HHX131102:HHZ131102 GYB131102:GYD131102 GOF131102:GOH131102 GEJ131102:GEL131102 FUN131102:FUP131102 FKR131102:FKT131102 FAV131102:FAX131102 EQZ131102:ERB131102 EHD131102:EHF131102 DXH131102:DXJ131102 DNL131102:DNN131102 DDP131102:DDR131102 CTT131102:CTV131102 CJX131102:CJZ131102 CAB131102:CAD131102 BQF131102:BQH131102 BGJ131102:BGL131102 AWN131102:AWP131102 AMR131102:AMT131102 ACV131102:ACX131102 SZ131102:TB131102 JD131102:JF131102 H131102:J131102 WVP65566:WVR65566 WLT65566:WLV65566 WBX65566:WBZ65566 VSB65566:VSD65566 VIF65566:VIH65566 UYJ65566:UYL65566 UON65566:UOP65566 UER65566:UET65566 TUV65566:TUX65566 TKZ65566:TLB65566 TBD65566:TBF65566 SRH65566:SRJ65566 SHL65566:SHN65566 RXP65566:RXR65566 RNT65566:RNV65566 RDX65566:RDZ65566 QUB65566:QUD65566 QKF65566:QKH65566 QAJ65566:QAL65566 PQN65566:PQP65566 PGR65566:PGT65566 OWV65566:OWX65566 OMZ65566:ONB65566 ODD65566:ODF65566 NTH65566:NTJ65566 NJL65566:NJN65566 MZP65566:MZR65566 MPT65566:MPV65566 MFX65566:MFZ65566 LWB65566:LWD65566 LMF65566:LMH65566 LCJ65566:LCL65566 KSN65566:KSP65566 KIR65566:KIT65566 JYV65566:JYX65566 JOZ65566:JPB65566 JFD65566:JFF65566 IVH65566:IVJ65566 ILL65566:ILN65566 IBP65566:IBR65566 HRT65566:HRV65566 HHX65566:HHZ65566 GYB65566:GYD65566 GOF65566:GOH65566 GEJ65566:GEL65566 FUN65566:FUP65566 FKR65566:FKT65566 FAV65566:FAX65566 EQZ65566:ERB65566 EHD65566:EHF65566 DXH65566:DXJ65566 DNL65566:DNN65566 DDP65566:DDR65566 CTT65566:CTV65566 CJX65566:CJZ65566 CAB65566:CAD65566 BQF65566:BQH65566 BGJ65566:BGL65566 AWN65566:AWP65566 AMR65566:AMT65566 ACV65566:ACX65566 SZ65566:TB65566 JD65566:JF65566 H65566:J65566 JD32:JF32 SZ32:TB32 ACV32:ACX32 AMR32:AMT32 AWN32:AWP32 BGJ32:BGL32 BQF32:BQH32 CAB32:CAD32 CJX32:CJZ32 CTT32:CTV32 DDP32:DDR32 DNL32:DNN32 DXH32:DXJ32 EHD32:EHF32 EQZ32:ERB32 FAV32:FAX32 FKR32:FKT32 FUN32:FUP32 GEJ32:GEL32 GOF32:GOH32 GYB32:GYD32 HHX32:HHZ32 HRT32:HRV32 IBP32:IBR32 ILL32:ILN32 IVH32:IVJ32 JFD32:JFF32 JOZ32:JPB32 JYV32:JYX32 KIR32:KIT32 KSN32:KSP32 LCJ32:LCL32 LMF32:LMH32 LWB32:LWD32 MFX32:MFZ32 MPT32:MPV32 MZP32:MZR32 NJL32:NJN32 NTH32:NTJ32 ODD32:ODF32 OMZ32:ONB32 OWV32:OWX32 PGR32:PGT32 PQN32:PQP32 QAJ32:QAL32 QKF32:QKH32 QUB32:QUD32 RDX32:RDZ32 RNT32:RNV32 RXP32:RXR32 SHL32:SHN32 SRH32:SRJ32 TBD32:TBF32 TKZ32:TLB32 TUV32:TUX32 UER32:UET32 UON32:UOP32 UYJ32:UYL32 VIF32:VIH32 VSB32:VSD32 WBX32:WBZ32 WLT32:WLV32 WVP32:WVR32 H32:J32">
      <formula1>$U$33:$U$36</formula1>
    </dataValidation>
    <dataValidation type="list" allowBlank="1" sqref="WVP983069:WVR983069 WLT983069:WLV983069 WBX983069:WBZ983069 VSB983069:VSD983069 VIF983069:VIH983069 UYJ983069:UYL983069 UON983069:UOP983069 UER983069:UET983069 TUV983069:TUX983069 TKZ983069:TLB983069 TBD983069:TBF983069 SRH983069:SRJ983069 SHL983069:SHN983069 RXP983069:RXR983069 RNT983069:RNV983069 RDX983069:RDZ983069 QUB983069:QUD983069 QKF983069:QKH983069 QAJ983069:QAL983069 PQN983069:PQP983069 PGR983069:PGT983069 OWV983069:OWX983069 OMZ983069:ONB983069 ODD983069:ODF983069 NTH983069:NTJ983069 NJL983069:NJN983069 MZP983069:MZR983069 MPT983069:MPV983069 MFX983069:MFZ983069 LWB983069:LWD983069 LMF983069:LMH983069 LCJ983069:LCL983069 KSN983069:KSP983069 KIR983069:KIT983069 JYV983069:JYX983069 JOZ983069:JPB983069 JFD983069:JFF983069 IVH983069:IVJ983069 ILL983069:ILN983069 IBP983069:IBR983069 HRT983069:HRV983069 HHX983069:HHZ983069 GYB983069:GYD983069 GOF983069:GOH983069 GEJ983069:GEL983069 FUN983069:FUP983069 FKR983069:FKT983069 FAV983069:FAX983069 EQZ983069:ERB983069 EHD983069:EHF983069 DXH983069:DXJ983069 DNL983069:DNN983069 DDP983069:DDR983069 CTT983069:CTV983069 CJX983069:CJZ983069 CAB983069:CAD983069 BQF983069:BQH983069 BGJ983069:BGL983069 AWN983069:AWP983069 AMR983069:AMT983069 ACV983069:ACX983069 SZ983069:TB983069 JD983069:JF983069 H983069:J983069 WVP917533:WVR917533 WLT917533:WLV917533 WBX917533:WBZ917533 VSB917533:VSD917533 VIF917533:VIH917533 UYJ917533:UYL917533 UON917533:UOP917533 UER917533:UET917533 TUV917533:TUX917533 TKZ917533:TLB917533 TBD917533:TBF917533 SRH917533:SRJ917533 SHL917533:SHN917533 RXP917533:RXR917533 RNT917533:RNV917533 RDX917533:RDZ917533 QUB917533:QUD917533 QKF917533:QKH917533 QAJ917533:QAL917533 PQN917533:PQP917533 PGR917533:PGT917533 OWV917533:OWX917533 OMZ917533:ONB917533 ODD917533:ODF917533 NTH917533:NTJ917533 NJL917533:NJN917533 MZP917533:MZR917533 MPT917533:MPV917533 MFX917533:MFZ917533 LWB917533:LWD917533 LMF917533:LMH917533 LCJ917533:LCL917533 KSN917533:KSP917533 KIR917533:KIT917533 JYV917533:JYX917533 JOZ917533:JPB917533 JFD917533:JFF917533 IVH917533:IVJ917533 ILL917533:ILN917533 IBP917533:IBR917533 HRT917533:HRV917533 HHX917533:HHZ917533 GYB917533:GYD917533 GOF917533:GOH917533 GEJ917533:GEL917533 FUN917533:FUP917533 FKR917533:FKT917533 FAV917533:FAX917533 EQZ917533:ERB917533 EHD917533:EHF917533 DXH917533:DXJ917533 DNL917533:DNN917533 DDP917533:DDR917533 CTT917533:CTV917533 CJX917533:CJZ917533 CAB917533:CAD917533 BQF917533:BQH917533 BGJ917533:BGL917533 AWN917533:AWP917533 AMR917533:AMT917533 ACV917533:ACX917533 SZ917533:TB917533 JD917533:JF917533 H917533:J917533 WVP851997:WVR851997 WLT851997:WLV851997 WBX851997:WBZ851997 VSB851997:VSD851997 VIF851997:VIH851997 UYJ851997:UYL851997 UON851997:UOP851997 UER851997:UET851997 TUV851997:TUX851997 TKZ851997:TLB851997 TBD851997:TBF851997 SRH851997:SRJ851997 SHL851997:SHN851997 RXP851997:RXR851997 RNT851997:RNV851997 RDX851997:RDZ851997 QUB851997:QUD851997 QKF851997:QKH851997 QAJ851997:QAL851997 PQN851997:PQP851997 PGR851997:PGT851997 OWV851997:OWX851997 OMZ851997:ONB851997 ODD851997:ODF851997 NTH851997:NTJ851997 NJL851997:NJN851997 MZP851997:MZR851997 MPT851997:MPV851997 MFX851997:MFZ851997 LWB851997:LWD851997 LMF851997:LMH851997 LCJ851997:LCL851997 KSN851997:KSP851997 KIR851997:KIT851997 JYV851997:JYX851997 JOZ851997:JPB851997 JFD851997:JFF851997 IVH851997:IVJ851997 ILL851997:ILN851997 IBP851997:IBR851997 HRT851997:HRV851997 HHX851997:HHZ851997 GYB851997:GYD851997 GOF851997:GOH851997 GEJ851997:GEL851997 FUN851997:FUP851997 FKR851997:FKT851997 FAV851997:FAX851997 EQZ851997:ERB851997 EHD851997:EHF851997 DXH851997:DXJ851997 DNL851997:DNN851997 DDP851997:DDR851997 CTT851997:CTV851997 CJX851997:CJZ851997 CAB851997:CAD851997 BQF851997:BQH851997 BGJ851997:BGL851997 AWN851997:AWP851997 AMR851997:AMT851997 ACV851997:ACX851997 SZ851997:TB851997 JD851997:JF851997 H851997:J851997 WVP786461:WVR786461 WLT786461:WLV786461 WBX786461:WBZ786461 VSB786461:VSD786461 VIF786461:VIH786461 UYJ786461:UYL786461 UON786461:UOP786461 UER786461:UET786461 TUV786461:TUX786461 TKZ786461:TLB786461 TBD786461:TBF786461 SRH786461:SRJ786461 SHL786461:SHN786461 RXP786461:RXR786461 RNT786461:RNV786461 RDX786461:RDZ786461 QUB786461:QUD786461 QKF786461:QKH786461 QAJ786461:QAL786461 PQN786461:PQP786461 PGR786461:PGT786461 OWV786461:OWX786461 OMZ786461:ONB786461 ODD786461:ODF786461 NTH786461:NTJ786461 NJL786461:NJN786461 MZP786461:MZR786461 MPT786461:MPV786461 MFX786461:MFZ786461 LWB786461:LWD786461 LMF786461:LMH786461 LCJ786461:LCL786461 KSN786461:KSP786461 KIR786461:KIT786461 JYV786461:JYX786461 JOZ786461:JPB786461 JFD786461:JFF786461 IVH786461:IVJ786461 ILL786461:ILN786461 IBP786461:IBR786461 HRT786461:HRV786461 HHX786461:HHZ786461 GYB786461:GYD786461 GOF786461:GOH786461 GEJ786461:GEL786461 FUN786461:FUP786461 FKR786461:FKT786461 FAV786461:FAX786461 EQZ786461:ERB786461 EHD786461:EHF786461 DXH786461:DXJ786461 DNL786461:DNN786461 DDP786461:DDR786461 CTT786461:CTV786461 CJX786461:CJZ786461 CAB786461:CAD786461 BQF786461:BQH786461 BGJ786461:BGL786461 AWN786461:AWP786461 AMR786461:AMT786461 ACV786461:ACX786461 SZ786461:TB786461 JD786461:JF786461 H786461:J786461 WVP720925:WVR720925 WLT720925:WLV720925 WBX720925:WBZ720925 VSB720925:VSD720925 VIF720925:VIH720925 UYJ720925:UYL720925 UON720925:UOP720925 UER720925:UET720925 TUV720925:TUX720925 TKZ720925:TLB720925 TBD720925:TBF720925 SRH720925:SRJ720925 SHL720925:SHN720925 RXP720925:RXR720925 RNT720925:RNV720925 RDX720925:RDZ720925 QUB720925:QUD720925 QKF720925:QKH720925 QAJ720925:QAL720925 PQN720925:PQP720925 PGR720925:PGT720925 OWV720925:OWX720925 OMZ720925:ONB720925 ODD720925:ODF720925 NTH720925:NTJ720925 NJL720925:NJN720925 MZP720925:MZR720925 MPT720925:MPV720925 MFX720925:MFZ720925 LWB720925:LWD720925 LMF720925:LMH720925 LCJ720925:LCL720925 KSN720925:KSP720925 KIR720925:KIT720925 JYV720925:JYX720925 JOZ720925:JPB720925 JFD720925:JFF720925 IVH720925:IVJ720925 ILL720925:ILN720925 IBP720925:IBR720925 HRT720925:HRV720925 HHX720925:HHZ720925 GYB720925:GYD720925 GOF720925:GOH720925 GEJ720925:GEL720925 FUN720925:FUP720925 FKR720925:FKT720925 FAV720925:FAX720925 EQZ720925:ERB720925 EHD720925:EHF720925 DXH720925:DXJ720925 DNL720925:DNN720925 DDP720925:DDR720925 CTT720925:CTV720925 CJX720925:CJZ720925 CAB720925:CAD720925 BQF720925:BQH720925 BGJ720925:BGL720925 AWN720925:AWP720925 AMR720925:AMT720925 ACV720925:ACX720925 SZ720925:TB720925 JD720925:JF720925 H720925:J720925 WVP655389:WVR655389 WLT655389:WLV655389 WBX655389:WBZ655389 VSB655389:VSD655389 VIF655389:VIH655389 UYJ655389:UYL655389 UON655389:UOP655389 UER655389:UET655389 TUV655389:TUX655389 TKZ655389:TLB655389 TBD655389:TBF655389 SRH655389:SRJ655389 SHL655389:SHN655389 RXP655389:RXR655389 RNT655389:RNV655389 RDX655389:RDZ655389 QUB655389:QUD655389 QKF655389:QKH655389 QAJ655389:QAL655389 PQN655389:PQP655389 PGR655389:PGT655389 OWV655389:OWX655389 OMZ655389:ONB655389 ODD655389:ODF655389 NTH655389:NTJ655389 NJL655389:NJN655389 MZP655389:MZR655389 MPT655389:MPV655389 MFX655389:MFZ655389 LWB655389:LWD655389 LMF655389:LMH655389 LCJ655389:LCL655389 KSN655389:KSP655389 KIR655389:KIT655389 JYV655389:JYX655389 JOZ655389:JPB655389 JFD655389:JFF655389 IVH655389:IVJ655389 ILL655389:ILN655389 IBP655389:IBR655389 HRT655389:HRV655389 HHX655389:HHZ655389 GYB655389:GYD655389 GOF655389:GOH655389 GEJ655389:GEL655389 FUN655389:FUP655389 FKR655389:FKT655389 FAV655389:FAX655389 EQZ655389:ERB655389 EHD655389:EHF655389 DXH655389:DXJ655389 DNL655389:DNN655389 DDP655389:DDR655389 CTT655389:CTV655389 CJX655389:CJZ655389 CAB655389:CAD655389 BQF655389:BQH655389 BGJ655389:BGL655389 AWN655389:AWP655389 AMR655389:AMT655389 ACV655389:ACX655389 SZ655389:TB655389 JD655389:JF655389 H655389:J655389 WVP589853:WVR589853 WLT589853:WLV589853 WBX589853:WBZ589853 VSB589853:VSD589853 VIF589853:VIH589853 UYJ589853:UYL589853 UON589853:UOP589853 UER589853:UET589853 TUV589853:TUX589853 TKZ589853:TLB589853 TBD589853:TBF589853 SRH589853:SRJ589853 SHL589853:SHN589853 RXP589853:RXR589853 RNT589853:RNV589853 RDX589853:RDZ589853 QUB589853:QUD589853 QKF589853:QKH589853 QAJ589853:QAL589853 PQN589853:PQP589853 PGR589853:PGT589853 OWV589853:OWX589853 OMZ589853:ONB589853 ODD589853:ODF589853 NTH589853:NTJ589853 NJL589853:NJN589853 MZP589853:MZR589853 MPT589853:MPV589853 MFX589853:MFZ589853 LWB589853:LWD589853 LMF589853:LMH589853 LCJ589853:LCL589853 KSN589853:KSP589853 KIR589853:KIT589853 JYV589853:JYX589853 JOZ589853:JPB589853 JFD589853:JFF589853 IVH589853:IVJ589853 ILL589853:ILN589853 IBP589853:IBR589853 HRT589853:HRV589853 HHX589853:HHZ589853 GYB589853:GYD589853 GOF589853:GOH589853 GEJ589853:GEL589853 FUN589853:FUP589853 FKR589853:FKT589853 FAV589853:FAX589853 EQZ589853:ERB589853 EHD589853:EHF589853 DXH589853:DXJ589853 DNL589853:DNN589853 DDP589853:DDR589853 CTT589853:CTV589853 CJX589853:CJZ589853 CAB589853:CAD589853 BQF589853:BQH589853 BGJ589853:BGL589853 AWN589853:AWP589853 AMR589853:AMT589853 ACV589853:ACX589853 SZ589853:TB589853 JD589853:JF589853 H589853:J589853 WVP524317:WVR524317 WLT524317:WLV524317 WBX524317:WBZ524317 VSB524317:VSD524317 VIF524317:VIH524317 UYJ524317:UYL524317 UON524317:UOP524317 UER524317:UET524317 TUV524317:TUX524317 TKZ524317:TLB524317 TBD524317:TBF524317 SRH524317:SRJ524317 SHL524317:SHN524317 RXP524317:RXR524317 RNT524317:RNV524317 RDX524317:RDZ524317 QUB524317:QUD524317 QKF524317:QKH524317 QAJ524317:QAL524317 PQN524317:PQP524317 PGR524317:PGT524317 OWV524317:OWX524317 OMZ524317:ONB524317 ODD524317:ODF524317 NTH524317:NTJ524317 NJL524317:NJN524317 MZP524317:MZR524317 MPT524317:MPV524317 MFX524317:MFZ524317 LWB524317:LWD524317 LMF524317:LMH524317 LCJ524317:LCL524317 KSN524317:KSP524317 KIR524317:KIT524317 JYV524317:JYX524317 JOZ524317:JPB524317 JFD524317:JFF524317 IVH524317:IVJ524317 ILL524317:ILN524317 IBP524317:IBR524317 HRT524317:HRV524317 HHX524317:HHZ524317 GYB524317:GYD524317 GOF524317:GOH524317 GEJ524317:GEL524317 FUN524317:FUP524317 FKR524317:FKT524317 FAV524317:FAX524317 EQZ524317:ERB524317 EHD524317:EHF524317 DXH524317:DXJ524317 DNL524317:DNN524317 DDP524317:DDR524317 CTT524317:CTV524317 CJX524317:CJZ524317 CAB524317:CAD524317 BQF524317:BQH524317 BGJ524317:BGL524317 AWN524317:AWP524317 AMR524317:AMT524317 ACV524317:ACX524317 SZ524317:TB524317 JD524317:JF524317 H524317:J524317 WVP458781:WVR458781 WLT458781:WLV458781 WBX458781:WBZ458781 VSB458781:VSD458781 VIF458781:VIH458781 UYJ458781:UYL458781 UON458781:UOP458781 UER458781:UET458781 TUV458781:TUX458781 TKZ458781:TLB458781 TBD458781:TBF458781 SRH458781:SRJ458781 SHL458781:SHN458781 RXP458781:RXR458781 RNT458781:RNV458781 RDX458781:RDZ458781 QUB458781:QUD458781 QKF458781:QKH458781 QAJ458781:QAL458781 PQN458781:PQP458781 PGR458781:PGT458781 OWV458781:OWX458781 OMZ458781:ONB458781 ODD458781:ODF458781 NTH458781:NTJ458781 NJL458781:NJN458781 MZP458781:MZR458781 MPT458781:MPV458781 MFX458781:MFZ458781 LWB458781:LWD458781 LMF458781:LMH458781 LCJ458781:LCL458781 KSN458781:KSP458781 KIR458781:KIT458781 JYV458781:JYX458781 JOZ458781:JPB458781 JFD458781:JFF458781 IVH458781:IVJ458781 ILL458781:ILN458781 IBP458781:IBR458781 HRT458781:HRV458781 HHX458781:HHZ458781 GYB458781:GYD458781 GOF458781:GOH458781 GEJ458781:GEL458781 FUN458781:FUP458781 FKR458781:FKT458781 FAV458781:FAX458781 EQZ458781:ERB458781 EHD458781:EHF458781 DXH458781:DXJ458781 DNL458781:DNN458781 DDP458781:DDR458781 CTT458781:CTV458781 CJX458781:CJZ458781 CAB458781:CAD458781 BQF458781:BQH458781 BGJ458781:BGL458781 AWN458781:AWP458781 AMR458781:AMT458781 ACV458781:ACX458781 SZ458781:TB458781 JD458781:JF458781 H458781:J458781 WVP393245:WVR393245 WLT393245:WLV393245 WBX393245:WBZ393245 VSB393245:VSD393245 VIF393245:VIH393245 UYJ393245:UYL393245 UON393245:UOP393245 UER393245:UET393245 TUV393245:TUX393245 TKZ393245:TLB393245 TBD393245:TBF393245 SRH393245:SRJ393245 SHL393245:SHN393245 RXP393245:RXR393245 RNT393245:RNV393245 RDX393245:RDZ393245 QUB393245:QUD393245 QKF393245:QKH393245 QAJ393245:QAL393245 PQN393245:PQP393245 PGR393245:PGT393245 OWV393245:OWX393245 OMZ393245:ONB393245 ODD393245:ODF393245 NTH393245:NTJ393245 NJL393245:NJN393245 MZP393245:MZR393245 MPT393245:MPV393245 MFX393245:MFZ393245 LWB393245:LWD393245 LMF393245:LMH393245 LCJ393245:LCL393245 KSN393245:KSP393245 KIR393245:KIT393245 JYV393245:JYX393245 JOZ393245:JPB393245 JFD393245:JFF393245 IVH393245:IVJ393245 ILL393245:ILN393245 IBP393245:IBR393245 HRT393245:HRV393245 HHX393245:HHZ393245 GYB393245:GYD393245 GOF393245:GOH393245 GEJ393245:GEL393245 FUN393245:FUP393245 FKR393245:FKT393245 FAV393245:FAX393245 EQZ393245:ERB393245 EHD393245:EHF393245 DXH393245:DXJ393245 DNL393245:DNN393245 DDP393245:DDR393245 CTT393245:CTV393245 CJX393245:CJZ393245 CAB393245:CAD393245 BQF393245:BQH393245 BGJ393245:BGL393245 AWN393245:AWP393245 AMR393245:AMT393245 ACV393245:ACX393245 SZ393245:TB393245 JD393245:JF393245 H393245:J393245 WVP327709:WVR327709 WLT327709:WLV327709 WBX327709:WBZ327709 VSB327709:VSD327709 VIF327709:VIH327709 UYJ327709:UYL327709 UON327709:UOP327709 UER327709:UET327709 TUV327709:TUX327709 TKZ327709:TLB327709 TBD327709:TBF327709 SRH327709:SRJ327709 SHL327709:SHN327709 RXP327709:RXR327709 RNT327709:RNV327709 RDX327709:RDZ327709 QUB327709:QUD327709 QKF327709:QKH327709 QAJ327709:QAL327709 PQN327709:PQP327709 PGR327709:PGT327709 OWV327709:OWX327709 OMZ327709:ONB327709 ODD327709:ODF327709 NTH327709:NTJ327709 NJL327709:NJN327709 MZP327709:MZR327709 MPT327709:MPV327709 MFX327709:MFZ327709 LWB327709:LWD327709 LMF327709:LMH327709 LCJ327709:LCL327709 KSN327709:KSP327709 KIR327709:KIT327709 JYV327709:JYX327709 JOZ327709:JPB327709 JFD327709:JFF327709 IVH327709:IVJ327709 ILL327709:ILN327709 IBP327709:IBR327709 HRT327709:HRV327709 HHX327709:HHZ327709 GYB327709:GYD327709 GOF327709:GOH327709 GEJ327709:GEL327709 FUN327709:FUP327709 FKR327709:FKT327709 FAV327709:FAX327709 EQZ327709:ERB327709 EHD327709:EHF327709 DXH327709:DXJ327709 DNL327709:DNN327709 DDP327709:DDR327709 CTT327709:CTV327709 CJX327709:CJZ327709 CAB327709:CAD327709 BQF327709:BQH327709 BGJ327709:BGL327709 AWN327709:AWP327709 AMR327709:AMT327709 ACV327709:ACX327709 SZ327709:TB327709 JD327709:JF327709 H327709:J327709 WVP262173:WVR262173 WLT262173:WLV262173 WBX262173:WBZ262173 VSB262173:VSD262173 VIF262173:VIH262173 UYJ262173:UYL262173 UON262173:UOP262173 UER262173:UET262173 TUV262173:TUX262173 TKZ262173:TLB262173 TBD262173:TBF262173 SRH262173:SRJ262173 SHL262173:SHN262173 RXP262173:RXR262173 RNT262173:RNV262173 RDX262173:RDZ262173 QUB262173:QUD262173 QKF262173:QKH262173 QAJ262173:QAL262173 PQN262173:PQP262173 PGR262173:PGT262173 OWV262173:OWX262173 OMZ262173:ONB262173 ODD262173:ODF262173 NTH262173:NTJ262173 NJL262173:NJN262173 MZP262173:MZR262173 MPT262173:MPV262173 MFX262173:MFZ262173 LWB262173:LWD262173 LMF262173:LMH262173 LCJ262173:LCL262173 KSN262173:KSP262173 KIR262173:KIT262173 JYV262173:JYX262173 JOZ262173:JPB262173 JFD262173:JFF262173 IVH262173:IVJ262173 ILL262173:ILN262173 IBP262173:IBR262173 HRT262173:HRV262173 HHX262173:HHZ262173 GYB262173:GYD262173 GOF262173:GOH262173 GEJ262173:GEL262173 FUN262173:FUP262173 FKR262173:FKT262173 FAV262173:FAX262173 EQZ262173:ERB262173 EHD262173:EHF262173 DXH262173:DXJ262173 DNL262173:DNN262173 DDP262173:DDR262173 CTT262173:CTV262173 CJX262173:CJZ262173 CAB262173:CAD262173 BQF262173:BQH262173 BGJ262173:BGL262173 AWN262173:AWP262173 AMR262173:AMT262173 ACV262173:ACX262173 SZ262173:TB262173 JD262173:JF262173 H262173:J262173 WVP196637:WVR196637 WLT196637:WLV196637 WBX196637:WBZ196637 VSB196637:VSD196637 VIF196637:VIH196637 UYJ196637:UYL196637 UON196637:UOP196637 UER196637:UET196637 TUV196637:TUX196637 TKZ196637:TLB196637 TBD196637:TBF196637 SRH196637:SRJ196637 SHL196637:SHN196637 RXP196637:RXR196637 RNT196637:RNV196637 RDX196637:RDZ196637 QUB196637:QUD196637 QKF196637:QKH196637 QAJ196637:QAL196637 PQN196637:PQP196637 PGR196637:PGT196637 OWV196637:OWX196637 OMZ196637:ONB196637 ODD196637:ODF196637 NTH196637:NTJ196637 NJL196637:NJN196637 MZP196637:MZR196637 MPT196637:MPV196637 MFX196637:MFZ196637 LWB196637:LWD196637 LMF196637:LMH196637 LCJ196637:LCL196637 KSN196637:KSP196637 KIR196637:KIT196637 JYV196637:JYX196637 JOZ196637:JPB196637 JFD196637:JFF196637 IVH196637:IVJ196637 ILL196637:ILN196637 IBP196637:IBR196637 HRT196637:HRV196637 HHX196637:HHZ196637 GYB196637:GYD196637 GOF196637:GOH196637 GEJ196637:GEL196637 FUN196637:FUP196637 FKR196637:FKT196637 FAV196637:FAX196637 EQZ196637:ERB196637 EHD196637:EHF196637 DXH196637:DXJ196637 DNL196637:DNN196637 DDP196637:DDR196637 CTT196637:CTV196637 CJX196637:CJZ196637 CAB196637:CAD196637 BQF196637:BQH196637 BGJ196637:BGL196637 AWN196637:AWP196637 AMR196637:AMT196637 ACV196637:ACX196637 SZ196637:TB196637 JD196637:JF196637 H196637:J196637 WVP131101:WVR131101 WLT131101:WLV131101 WBX131101:WBZ131101 VSB131101:VSD131101 VIF131101:VIH131101 UYJ131101:UYL131101 UON131101:UOP131101 UER131101:UET131101 TUV131101:TUX131101 TKZ131101:TLB131101 TBD131101:TBF131101 SRH131101:SRJ131101 SHL131101:SHN131101 RXP131101:RXR131101 RNT131101:RNV131101 RDX131101:RDZ131101 QUB131101:QUD131101 QKF131101:QKH131101 QAJ131101:QAL131101 PQN131101:PQP131101 PGR131101:PGT131101 OWV131101:OWX131101 OMZ131101:ONB131101 ODD131101:ODF131101 NTH131101:NTJ131101 NJL131101:NJN131101 MZP131101:MZR131101 MPT131101:MPV131101 MFX131101:MFZ131101 LWB131101:LWD131101 LMF131101:LMH131101 LCJ131101:LCL131101 KSN131101:KSP131101 KIR131101:KIT131101 JYV131101:JYX131101 JOZ131101:JPB131101 JFD131101:JFF131101 IVH131101:IVJ131101 ILL131101:ILN131101 IBP131101:IBR131101 HRT131101:HRV131101 HHX131101:HHZ131101 GYB131101:GYD131101 GOF131101:GOH131101 GEJ131101:GEL131101 FUN131101:FUP131101 FKR131101:FKT131101 FAV131101:FAX131101 EQZ131101:ERB131101 EHD131101:EHF131101 DXH131101:DXJ131101 DNL131101:DNN131101 DDP131101:DDR131101 CTT131101:CTV131101 CJX131101:CJZ131101 CAB131101:CAD131101 BQF131101:BQH131101 BGJ131101:BGL131101 AWN131101:AWP131101 AMR131101:AMT131101 ACV131101:ACX131101 SZ131101:TB131101 JD131101:JF131101 H131101:J131101 WVP65565:WVR65565 WLT65565:WLV65565 WBX65565:WBZ65565 VSB65565:VSD65565 VIF65565:VIH65565 UYJ65565:UYL65565 UON65565:UOP65565 UER65565:UET65565 TUV65565:TUX65565 TKZ65565:TLB65565 TBD65565:TBF65565 SRH65565:SRJ65565 SHL65565:SHN65565 RXP65565:RXR65565 RNT65565:RNV65565 RDX65565:RDZ65565 QUB65565:QUD65565 QKF65565:QKH65565 QAJ65565:QAL65565 PQN65565:PQP65565 PGR65565:PGT65565 OWV65565:OWX65565 OMZ65565:ONB65565 ODD65565:ODF65565 NTH65565:NTJ65565 NJL65565:NJN65565 MZP65565:MZR65565 MPT65565:MPV65565 MFX65565:MFZ65565 LWB65565:LWD65565 LMF65565:LMH65565 LCJ65565:LCL65565 KSN65565:KSP65565 KIR65565:KIT65565 JYV65565:JYX65565 JOZ65565:JPB65565 JFD65565:JFF65565 IVH65565:IVJ65565 ILL65565:ILN65565 IBP65565:IBR65565 HRT65565:HRV65565 HHX65565:HHZ65565 GYB65565:GYD65565 GOF65565:GOH65565 GEJ65565:GEL65565 FUN65565:FUP65565 FKR65565:FKT65565 FAV65565:FAX65565 EQZ65565:ERB65565 EHD65565:EHF65565 DXH65565:DXJ65565 DNL65565:DNN65565 DDP65565:DDR65565 CTT65565:CTV65565 CJX65565:CJZ65565 CAB65565:CAD65565 BQF65565:BQH65565 BGJ65565:BGL65565 AWN65565:AWP65565 AMR65565:AMT65565 ACV65565:ACX65565 SZ65565:TB65565 JD65565:JF65565 H65565:J65565 JD31:JF31 SZ31:TB31 ACV31:ACX31 AMR31:AMT31 AWN31:AWP31 BGJ31:BGL31 BQF31:BQH31 CAB31:CAD31 CJX31:CJZ31 CTT31:CTV31 DDP31:DDR31 DNL31:DNN31 DXH31:DXJ31 EHD31:EHF31 EQZ31:ERB31 FAV31:FAX31 FKR31:FKT31 FUN31:FUP31 GEJ31:GEL31 GOF31:GOH31 GYB31:GYD31 HHX31:HHZ31 HRT31:HRV31 IBP31:IBR31 ILL31:ILN31 IVH31:IVJ31 JFD31:JFF31 JOZ31:JPB31 JYV31:JYX31 KIR31:KIT31 KSN31:KSP31 LCJ31:LCL31 LMF31:LMH31 LWB31:LWD31 MFX31:MFZ31 MPT31:MPV31 MZP31:MZR31 NJL31:NJN31 NTH31:NTJ31 ODD31:ODF31 OMZ31:ONB31 OWV31:OWX31 PGR31:PGT31 PQN31:PQP31 QAJ31:QAL31 QKF31:QKH31 QUB31:QUD31 RDX31:RDZ31 RNT31:RNV31 RXP31:RXR31 SHL31:SHN31 SRH31:SRJ31 TBD31:TBF31 TKZ31:TLB31 TUV31:TUX31 UER31:UET31 UON31:UOP31 UYJ31:UYL31 VIF31:VIH31 VSB31:VSD31 WBX31:WBZ31 WLT31:WLV31 WVP31:WVR31 H31:J31">
      <formula1>$S$36:$S$38</formula1>
    </dataValidation>
    <dataValidation type="list" allowBlank="1" sqref="WVP983068:WVR983068 WLT983068:WLV983068 WBX983068:WBZ983068 VSB983068:VSD983068 VIF983068:VIH983068 UYJ983068:UYL983068 UON983068:UOP983068 UER983068:UET983068 TUV983068:TUX983068 TKZ983068:TLB983068 TBD983068:TBF983068 SRH983068:SRJ983068 SHL983068:SHN983068 RXP983068:RXR983068 RNT983068:RNV983068 RDX983068:RDZ983068 QUB983068:QUD983068 QKF983068:QKH983068 QAJ983068:QAL983068 PQN983068:PQP983068 PGR983068:PGT983068 OWV983068:OWX983068 OMZ983068:ONB983068 ODD983068:ODF983068 NTH983068:NTJ983068 NJL983068:NJN983068 MZP983068:MZR983068 MPT983068:MPV983068 MFX983068:MFZ983068 LWB983068:LWD983068 LMF983068:LMH983068 LCJ983068:LCL983068 KSN983068:KSP983068 KIR983068:KIT983068 JYV983068:JYX983068 JOZ983068:JPB983068 JFD983068:JFF983068 IVH983068:IVJ983068 ILL983068:ILN983068 IBP983068:IBR983068 HRT983068:HRV983068 HHX983068:HHZ983068 GYB983068:GYD983068 GOF983068:GOH983068 GEJ983068:GEL983068 FUN983068:FUP983068 FKR983068:FKT983068 FAV983068:FAX983068 EQZ983068:ERB983068 EHD983068:EHF983068 DXH983068:DXJ983068 DNL983068:DNN983068 DDP983068:DDR983068 CTT983068:CTV983068 CJX983068:CJZ983068 CAB983068:CAD983068 BQF983068:BQH983068 BGJ983068:BGL983068 AWN983068:AWP983068 AMR983068:AMT983068 ACV983068:ACX983068 SZ983068:TB983068 JD983068:JF983068 H983068:J983068 WVP917532:WVR917532 WLT917532:WLV917532 WBX917532:WBZ917532 VSB917532:VSD917532 VIF917532:VIH917532 UYJ917532:UYL917532 UON917532:UOP917532 UER917532:UET917532 TUV917532:TUX917532 TKZ917532:TLB917532 TBD917532:TBF917532 SRH917532:SRJ917532 SHL917532:SHN917532 RXP917532:RXR917532 RNT917532:RNV917532 RDX917532:RDZ917532 QUB917532:QUD917532 QKF917532:QKH917532 QAJ917532:QAL917532 PQN917532:PQP917532 PGR917532:PGT917532 OWV917532:OWX917532 OMZ917532:ONB917532 ODD917532:ODF917532 NTH917532:NTJ917532 NJL917532:NJN917532 MZP917532:MZR917532 MPT917532:MPV917532 MFX917532:MFZ917532 LWB917532:LWD917532 LMF917532:LMH917532 LCJ917532:LCL917532 KSN917532:KSP917532 KIR917532:KIT917532 JYV917532:JYX917532 JOZ917532:JPB917532 JFD917532:JFF917532 IVH917532:IVJ917532 ILL917532:ILN917532 IBP917532:IBR917532 HRT917532:HRV917532 HHX917532:HHZ917532 GYB917532:GYD917532 GOF917532:GOH917532 GEJ917532:GEL917532 FUN917532:FUP917532 FKR917532:FKT917532 FAV917532:FAX917532 EQZ917532:ERB917532 EHD917532:EHF917532 DXH917532:DXJ917532 DNL917532:DNN917532 DDP917532:DDR917532 CTT917532:CTV917532 CJX917532:CJZ917532 CAB917532:CAD917532 BQF917532:BQH917532 BGJ917532:BGL917532 AWN917532:AWP917532 AMR917532:AMT917532 ACV917532:ACX917532 SZ917532:TB917532 JD917532:JF917532 H917532:J917532 WVP851996:WVR851996 WLT851996:WLV851996 WBX851996:WBZ851996 VSB851996:VSD851996 VIF851996:VIH851996 UYJ851996:UYL851996 UON851996:UOP851996 UER851996:UET851996 TUV851996:TUX851996 TKZ851996:TLB851996 TBD851996:TBF851996 SRH851996:SRJ851996 SHL851996:SHN851996 RXP851996:RXR851996 RNT851996:RNV851996 RDX851996:RDZ851996 QUB851996:QUD851996 QKF851996:QKH851996 QAJ851996:QAL851996 PQN851996:PQP851996 PGR851996:PGT851996 OWV851996:OWX851996 OMZ851996:ONB851996 ODD851996:ODF851996 NTH851996:NTJ851996 NJL851996:NJN851996 MZP851996:MZR851996 MPT851996:MPV851996 MFX851996:MFZ851996 LWB851996:LWD851996 LMF851996:LMH851996 LCJ851996:LCL851996 KSN851996:KSP851996 KIR851996:KIT851996 JYV851996:JYX851996 JOZ851996:JPB851996 JFD851996:JFF851996 IVH851996:IVJ851996 ILL851996:ILN851996 IBP851996:IBR851996 HRT851996:HRV851996 HHX851996:HHZ851996 GYB851996:GYD851996 GOF851996:GOH851996 GEJ851996:GEL851996 FUN851996:FUP851996 FKR851996:FKT851996 FAV851996:FAX851996 EQZ851996:ERB851996 EHD851996:EHF851996 DXH851996:DXJ851996 DNL851996:DNN851996 DDP851996:DDR851996 CTT851996:CTV851996 CJX851996:CJZ851996 CAB851996:CAD851996 BQF851996:BQH851996 BGJ851996:BGL851996 AWN851996:AWP851996 AMR851996:AMT851996 ACV851996:ACX851996 SZ851996:TB851996 JD851996:JF851996 H851996:J851996 WVP786460:WVR786460 WLT786460:WLV786460 WBX786460:WBZ786460 VSB786460:VSD786460 VIF786460:VIH786460 UYJ786460:UYL786460 UON786460:UOP786460 UER786460:UET786460 TUV786460:TUX786460 TKZ786460:TLB786460 TBD786460:TBF786460 SRH786460:SRJ786460 SHL786460:SHN786460 RXP786460:RXR786460 RNT786460:RNV786460 RDX786460:RDZ786460 QUB786460:QUD786460 QKF786460:QKH786460 QAJ786460:QAL786460 PQN786460:PQP786460 PGR786460:PGT786460 OWV786460:OWX786460 OMZ786460:ONB786460 ODD786460:ODF786460 NTH786460:NTJ786460 NJL786460:NJN786460 MZP786460:MZR786460 MPT786460:MPV786460 MFX786460:MFZ786460 LWB786460:LWD786460 LMF786460:LMH786460 LCJ786460:LCL786460 KSN786460:KSP786460 KIR786460:KIT786460 JYV786460:JYX786460 JOZ786460:JPB786460 JFD786460:JFF786460 IVH786460:IVJ786460 ILL786460:ILN786460 IBP786460:IBR786460 HRT786460:HRV786460 HHX786460:HHZ786460 GYB786460:GYD786460 GOF786460:GOH786460 GEJ786460:GEL786460 FUN786460:FUP786460 FKR786460:FKT786460 FAV786460:FAX786460 EQZ786460:ERB786460 EHD786460:EHF786460 DXH786460:DXJ786460 DNL786460:DNN786460 DDP786460:DDR786460 CTT786460:CTV786460 CJX786460:CJZ786460 CAB786460:CAD786460 BQF786460:BQH786460 BGJ786460:BGL786460 AWN786460:AWP786460 AMR786460:AMT786460 ACV786460:ACX786460 SZ786460:TB786460 JD786460:JF786460 H786460:J786460 WVP720924:WVR720924 WLT720924:WLV720924 WBX720924:WBZ720924 VSB720924:VSD720924 VIF720924:VIH720924 UYJ720924:UYL720924 UON720924:UOP720924 UER720924:UET720924 TUV720924:TUX720924 TKZ720924:TLB720924 TBD720924:TBF720924 SRH720924:SRJ720924 SHL720924:SHN720924 RXP720924:RXR720924 RNT720924:RNV720924 RDX720924:RDZ720924 QUB720924:QUD720924 QKF720924:QKH720924 QAJ720924:QAL720924 PQN720924:PQP720924 PGR720924:PGT720924 OWV720924:OWX720924 OMZ720924:ONB720924 ODD720924:ODF720924 NTH720924:NTJ720924 NJL720924:NJN720924 MZP720924:MZR720924 MPT720924:MPV720924 MFX720924:MFZ720924 LWB720924:LWD720924 LMF720924:LMH720924 LCJ720924:LCL720924 KSN720924:KSP720924 KIR720924:KIT720924 JYV720924:JYX720924 JOZ720924:JPB720924 JFD720924:JFF720924 IVH720924:IVJ720924 ILL720924:ILN720924 IBP720924:IBR720924 HRT720924:HRV720924 HHX720924:HHZ720924 GYB720924:GYD720924 GOF720924:GOH720924 GEJ720924:GEL720924 FUN720924:FUP720924 FKR720924:FKT720924 FAV720924:FAX720924 EQZ720924:ERB720924 EHD720924:EHF720924 DXH720924:DXJ720924 DNL720924:DNN720924 DDP720924:DDR720924 CTT720924:CTV720924 CJX720924:CJZ720924 CAB720924:CAD720924 BQF720924:BQH720924 BGJ720924:BGL720924 AWN720924:AWP720924 AMR720924:AMT720924 ACV720924:ACX720924 SZ720924:TB720924 JD720924:JF720924 H720924:J720924 WVP655388:WVR655388 WLT655388:WLV655388 WBX655388:WBZ655388 VSB655388:VSD655388 VIF655388:VIH655388 UYJ655388:UYL655388 UON655388:UOP655388 UER655388:UET655388 TUV655388:TUX655388 TKZ655388:TLB655388 TBD655388:TBF655388 SRH655388:SRJ655388 SHL655388:SHN655388 RXP655388:RXR655388 RNT655388:RNV655388 RDX655388:RDZ655388 QUB655388:QUD655388 QKF655388:QKH655388 QAJ655388:QAL655388 PQN655388:PQP655388 PGR655388:PGT655388 OWV655388:OWX655388 OMZ655388:ONB655388 ODD655388:ODF655388 NTH655388:NTJ655388 NJL655388:NJN655388 MZP655388:MZR655388 MPT655388:MPV655388 MFX655388:MFZ655388 LWB655388:LWD655388 LMF655388:LMH655388 LCJ655388:LCL655388 KSN655388:KSP655388 KIR655388:KIT655388 JYV655388:JYX655388 JOZ655388:JPB655388 JFD655388:JFF655388 IVH655388:IVJ655388 ILL655388:ILN655388 IBP655388:IBR655388 HRT655388:HRV655388 HHX655388:HHZ655388 GYB655388:GYD655388 GOF655388:GOH655388 GEJ655388:GEL655388 FUN655388:FUP655388 FKR655388:FKT655388 FAV655388:FAX655388 EQZ655388:ERB655388 EHD655388:EHF655388 DXH655388:DXJ655388 DNL655388:DNN655388 DDP655388:DDR655388 CTT655388:CTV655388 CJX655388:CJZ655388 CAB655388:CAD655388 BQF655388:BQH655388 BGJ655388:BGL655388 AWN655388:AWP655388 AMR655388:AMT655388 ACV655388:ACX655388 SZ655388:TB655388 JD655388:JF655388 H655388:J655388 WVP589852:WVR589852 WLT589852:WLV589852 WBX589852:WBZ589852 VSB589852:VSD589852 VIF589852:VIH589852 UYJ589852:UYL589852 UON589852:UOP589852 UER589852:UET589852 TUV589852:TUX589852 TKZ589852:TLB589852 TBD589852:TBF589852 SRH589852:SRJ589852 SHL589852:SHN589852 RXP589852:RXR589852 RNT589852:RNV589852 RDX589852:RDZ589852 QUB589852:QUD589852 QKF589852:QKH589852 QAJ589852:QAL589852 PQN589852:PQP589852 PGR589852:PGT589852 OWV589852:OWX589852 OMZ589852:ONB589852 ODD589852:ODF589852 NTH589852:NTJ589852 NJL589852:NJN589852 MZP589852:MZR589852 MPT589852:MPV589852 MFX589852:MFZ589852 LWB589852:LWD589852 LMF589852:LMH589852 LCJ589852:LCL589852 KSN589852:KSP589852 KIR589852:KIT589852 JYV589852:JYX589852 JOZ589852:JPB589852 JFD589852:JFF589852 IVH589852:IVJ589852 ILL589852:ILN589852 IBP589852:IBR589852 HRT589852:HRV589852 HHX589852:HHZ589852 GYB589852:GYD589852 GOF589852:GOH589852 GEJ589852:GEL589852 FUN589852:FUP589852 FKR589852:FKT589852 FAV589852:FAX589852 EQZ589852:ERB589852 EHD589852:EHF589852 DXH589852:DXJ589852 DNL589852:DNN589852 DDP589852:DDR589852 CTT589852:CTV589852 CJX589852:CJZ589852 CAB589852:CAD589852 BQF589852:BQH589852 BGJ589852:BGL589852 AWN589852:AWP589852 AMR589852:AMT589852 ACV589852:ACX589852 SZ589852:TB589852 JD589852:JF589852 H589852:J589852 WVP524316:WVR524316 WLT524316:WLV524316 WBX524316:WBZ524316 VSB524316:VSD524316 VIF524316:VIH524316 UYJ524316:UYL524316 UON524316:UOP524316 UER524316:UET524316 TUV524316:TUX524316 TKZ524316:TLB524316 TBD524316:TBF524316 SRH524316:SRJ524316 SHL524316:SHN524316 RXP524316:RXR524316 RNT524316:RNV524316 RDX524316:RDZ524316 QUB524316:QUD524316 QKF524316:QKH524316 QAJ524316:QAL524316 PQN524316:PQP524316 PGR524316:PGT524316 OWV524316:OWX524316 OMZ524316:ONB524316 ODD524316:ODF524316 NTH524316:NTJ524316 NJL524316:NJN524316 MZP524316:MZR524316 MPT524316:MPV524316 MFX524316:MFZ524316 LWB524316:LWD524316 LMF524316:LMH524316 LCJ524316:LCL524316 KSN524316:KSP524316 KIR524316:KIT524316 JYV524316:JYX524316 JOZ524316:JPB524316 JFD524316:JFF524316 IVH524316:IVJ524316 ILL524316:ILN524316 IBP524316:IBR524316 HRT524316:HRV524316 HHX524316:HHZ524316 GYB524316:GYD524316 GOF524316:GOH524316 GEJ524316:GEL524316 FUN524316:FUP524316 FKR524316:FKT524316 FAV524316:FAX524316 EQZ524316:ERB524316 EHD524316:EHF524316 DXH524316:DXJ524316 DNL524316:DNN524316 DDP524316:DDR524316 CTT524316:CTV524316 CJX524316:CJZ524316 CAB524316:CAD524316 BQF524316:BQH524316 BGJ524316:BGL524316 AWN524316:AWP524316 AMR524316:AMT524316 ACV524316:ACX524316 SZ524316:TB524316 JD524316:JF524316 H524316:J524316 WVP458780:WVR458780 WLT458780:WLV458780 WBX458780:WBZ458780 VSB458780:VSD458780 VIF458780:VIH458780 UYJ458780:UYL458780 UON458780:UOP458780 UER458780:UET458780 TUV458780:TUX458780 TKZ458780:TLB458780 TBD458780:TBF458780 SRH458780:SRJ458780 SHL458780:SHN458780 RXP458780:RXR458780 RNT458780:RNV458780 RDX458780:RDZ458780 QUB458780:QUD458780 QKF458780:QKH458780 QAJ458780:QAL458780 PQN458780:PQP458780 PGR458780:PGT458780 OWV458780:OWX458780 OMZ458780:ONB458780 ODD458780:ODF458780 NTH458780:NTJ458780 NJL458780:NJN458780 MZP458780:MZR458780 MPT458780:MPV458780 MFX458780:MFZ458780 LWB458780:LWD458780 LMF458780:LMH458780 LCJ458780:LCL458780 KSN458780:KSP458780 KIR458780:KIT458780 JYV458780:JYX458780 JOZ458780:JPB458780 JFD458780:JFF458780 IVH458780:IVJ458780 ILL458780:ILN458780 IBP458780:IBR458780 HRT458780:HRV458780 HHX458780:HHZ458780 GYB458780:GYD458780 GOF458780:GOH458780 GEJ458780:GEL458780 FUN458780:FUP458780 FKR458780:FKT458780 FAV458780:FAX458780 EQZ458780:ERB458780 EHD458780:EHF458780 DXH458780:DXJ458780 DNL458780:DNN458780 DDP458780:DDR458780 CTT458780:CTV458780 CJX458780:CJZ458780 CAB458780:CAD458780 BQF458780:BQH458780 BGJ458780:BGL458780 AWN458780:AWP458780 AMR458780:AMT458780 ACV458780:ACX458780 SZ458780:TB458780 JD458780:JF458780 H458780:J458780 WVP393244:WVR393244 WLT393244:WLV393244 WBX393244:WBZ393244 VSB393244:VSD393244 VIF393244:VIH393244 UYJ393244:UYL393244 UON393244:UOP393244 UER393244:UET393244 TUV393244:TUX393244 TKZ393244:TLB393244 TBD393244:TBF393244 SRH393244:SRJ393244 SHL393244:SHN393244 RXP393244:RXR393244 RNT393244:RNV393244 RDX393244:RDZ393244 QUB393244:QUD393244 QKF393244:QKH393244 QAJ393244:QAL393244 PQN393244:PQP393244 PGR393244:PGT393244 OWV393244:OWX393244 OMZ393244:ONB393244 ODD393244:ODF393244 NTH393244:NTJ393244 NJL393244:NJN393244 MZP393244:MZR393244 MPT393244:MPV393244 MFX393244:MFZ393244 LWB393244:LWD393244 LMF393244:LMH393244 LCJ393244:LCL393244 KSN393244:KSP393244 KIR393244:KIT393244 JYV393244:JYX393244 JOZ393244:JPB393244 JFD393244:JFF393244 IVH393244:IVJ393244 ILL393244:ILN393244 IBP393244:IBR393244 HRT393244:HRV393244 HHX393244:HHZ393244 GYB393244:GYD393244 GOF393244:GOH393244 GEJ393244:GEL393244 FUN393244:FUP393244 FKR393244:FKT393244 FAV393244:FAX393244 EQZ393244:ERB393244 EHD393244:EHF393244 DXH393244:DXJ393244 DNL393244:DNN393244 DDP393244:DDR393244 CTT393244:CTV393244 CJX393244:CJZ393244 CAB393244:CAD393244 BQF393244:BQH393244 BGJ393244:BGL393244 AWN393244:AWP393244 AMR393244:AMT393244 ACV393244:ACX393244 SZ393244:TB393244 JD393244:JF393244 H393244:J393244 WVP327708:WVR327708 WLT327708:WLV327708 WBX327708:WBZ327708 VSB327708:VSD327708 VIF327708:VIH327708 UYJ327708:UYL327708 UON327708:UOP327708 UER327708:UET327708 TUV327708:TUX327708 TKZ327708:TLB327708 TBD327708:TBF327708 SRH327708:SRJ327708 SHL327708:SHN327708 RXP327708:RXR327708 RNT327708:RNV327708 RDX327708:RDZ327708 QUB327708:QUD327708 QKF327708:QKH327708 QAJ327708:QAL327708 PQN327708:PQP327708 PGR327708:PGT327708 OWV327708:OWX327708 OMZ327708:ONB327708 ODD327708:ODF327708 NTH327708:NTJ327708 NJL327708:NJN327708 MZP327708:MZR327708 MPT327708:MPV327708 MFX327708:MFZ327708 LWB327708:LWD327708 LMF327708:LMH327708 LCJ327708:LCL327708 KSN327708:KSP327708 KIR327708:KIT327708 JYV327708:JYX327708 JOZ327708:JPB327708 JFD327708:JFF327708 IVH327708:IVJ327708 ILL327708:ILN327708 IBP327708:IBR327708 HRT327708:HRV327708 HHX327708:HHZ327708 GYB327708:GYD327708 GOF327708:GOH327708 GEJ327708:GEL327708 FUN327708:FUP327708 FKR327708:FKT327708 FAV327708:FAX327708 EQZ327708:ERB327708 EHD327708:EHF327708 DXH327708:DXJ327708 DNL327708:DNN327708 DDP327708:DDR327708 CTT327708:CTV327708 CJX327708:CJZ327708 CAB327708:CAD327708 BQF327708:BQH327708 BGJ327708:BGL327708 AWN327708:AWP327708 AMR327708:AMT327708 ACV327708:ACX327708 SZ327708:TB327708 JD327708:JF327708 H327708:J327708 WVP262172:WVR262172 WLT262172:WLV262172 WBX262172:WBZ262172 VSB262172:VSD262172 VIF262172:VIH262172 UYJ262172:UYL262172 UON262172:UOP262172 UER262172:UET262172 TUV262172:TUX262172 TKZ262172:TLB262172 TBD262172:TBF262172 SRH262172:SRJ262172 SHL262172:SHN262172 RXP262172:RXR262172 RNT262172:RNV262172 RDX262172:RDZ262172 QUB262172:QUD262172 QKF262172:QKH262172 QAJ262172:QAL262172 PQN262172:PQP262172 PGR262172:PGT262172 OWV262172:OWX262172 OMZ262172:ONB262172 ODD262172:ODF262172 NTH262172:NTJ262172 NJL262172:NJN262172 MZP262172:MZR262172 MPT262172:MPV262172 MFX262172:MFZ262172 LWB262172:LWD262172 LMF262172:LMH262172 LCJ262172:LCL262172 KSN262172:KSP262172 KIR262172:KIT262172 JYV262172:JYX262172 JOZ262172:JPB262172 JFD262172:JFF262172 IVH262172:IVJ262172 ILL262172:ILN262172 IBP262172:IBR262172 HRT262172:HRV262172 HHX262172:HHZ262172 GYB262172:GYD262172 GOF262172:GOH262172 GEJ262172:GEL262172 FUN262172:FUP262172 FKR262172:FKT262172 FAV262172:FAX262172 EQZ262172:ERB262172 EHD262172:EHF262172 DXH262172:DXJ262172 DNL262172:DNN262172 DDP262172:DDR262172 CTT262172:CTV262172 CJX262172:CJZ262172 CAB262172:CAD262172 BQF262172:BQH262172 BGJ262172:BGL262172 AWN262172:AWP262172 AMR262172:AMT262172 ACV262172:ACX262172 SZ262172:TB262172 JD262172:JF262172 H262172:J262172 WVP196636:WVR196636 WLT196636:WLV196636 WBX196636:WBZ196636 VSB196636:VSD196636 VIF196636:VIH196636 UYJ196636:UYL196636 UON196636:UOP196636 UER196636:UET196636 TUV196636:TUX196636 TKZ196636:TLB196636 TBD196636:TBF196636 SRH196636:SRJ196636 SHL196636:SHN196636 RXP196636:RXR196636 RNT196636:RNV196636 RDX196636:RDZ196636 QUB196636:QUD196636 QKF196636:QKH196636 QAJ196636:QAL196636 PQN196636:PQP196636 PGR196636:PGT196636 OWV196636:OWX196636 OMZ196636:ONB196636 ODD196636:ODF196636 NTH196636:NTJ196636 NJL196636:NJN196636 MZP196636:MZR196636 MPT196636:MPV196636 MFX196636:MFZ196636 LWB196636:LWD196636 LMF196636:LMH196636 LCJ196636:LCL196636 KSN196636:KSP196636 KIR196636:KIT196636 JYV196636:JYX196636 JOZ196636:JPB196636 JFD196636:JFF196636 IVH196636:IVJ196636 ILL196636:ILN196636 IBP196636:IBR196636 HRT196636:HRV196636 HHX196636:HHZ196636 GYB196636:GYD196636 GOF196636:GOH196636 GEJ196636:GEL196636 FUN196636:FUP196636 FKR196636:FKT196636 FAV196636:FAX196636 EQZ196636:ERB196636 EHD196636:EHF196636 DXH196636:DXJ196636 DNL196636:DNN196636 DDP196636:DDR196636 CTT196636:CTV196636 CJX196636:CJZ196636 CAB196636:CAD196636 BQF196636:BQH196636 BGJ196636:BGL196636 AWN196636:AWP196636 AMR196636:AMT196636 ACV196636:ACX196636 SZ196636:TB196636 JD196636:JF196636 H196636:J196636 WVP131100:WVR131100 WLT131100:WLV131100 WBX131100:WBZ131100 VSB131100:VSD131100 VIF131100:VIH131100 UYJ131100:UYL131100 UON131100:UOP131100 UER131100:UET131100 TUV131100:TUX131100 TKZ131100:TLB131100 TBD131100:TBF131100 SRH131100:SRJ131100 SHL131100:SHN131100 RXP131100:RXR131100 RNT131100:RNV131100 RDX131100:RDZ131100 QUB131100:QUD131100 QKF131100:QKH131100 QAJ131100:QAL131100 PQN131100:PQP131100 PGR131100:PGT131100 OWV131100:OWX131100 OMZ131100:ONB131100 ODD131100:ODF131100 NTH131100:NTJ131100 NJL131100:NJN131100 MZP131100:MZR131100 MPT131100:MPV131100 MFX131100:MFZ131100 LWB131100:LWD131100 LMF131100:LMH131100 LCJ131100:LCL131100 KSN131100:KSP131100 KIR131100:KIT131100 JYV131100:JYX131100 JOZ131100:JPB131100 JFD131100:JFF131100 IVH131100:IVJ131100 ILL131100:ILN131100 IBP131100:IBR131100 HRT131100:HRV131100 HHX131100:HHZ131100 GYB131100:GYD131100 GOF131100:GOH131100 GEJ131100:GEL131100 FUN131100:FUP131100 FKR131100:FKT131100 FAV131100:FAX131100 EQZ131100:ERB131100 EHD131100:EHF131100 DXH131100:DXJ131100 DNL131100:DNN131100 DDP131100:DDR131100 CTT131100:CTV131100 CJX131100:CJZ131100 CAB131100:CAD131100 BQF131100:BQH131100 BGJ131100:BGL131100 AWN131100:AWP131100 AMR131100:AMT131100 ACV131100:ACX131100 SZ131100:TB131100 JD131100:JF131100 H131100:J131100 WVP65564:WVR65564 WLT65564:WLV65564 WBX65564:WBZ65564 VSB65564:VSD65564 VIF65564:VIH65564 UYJ65564:UYL65564 UON65564:UOP65564 UER65564:UET65564 TUV65564:TUX65564 TKZ65564:TLB65564 TBD65564:TBF65564 SRH65564:SRJ65564 SHL65564:SHN65564 RXP65564:RXR65564 RNT65564:RNV65564 RDX65564:RDZ65564 QUB65564:QUD65564 QKF65564:QKH65564 QAJ65564:QAL65564 PQN65564:PQP65564 PGR65564:PGT65564 OWV65564:OWX65564 OMZ65564:ONB65564 ODD65564:ODF65564 NTH65564:NTJ65564 NJL65564:NJN65564 MZP65564:MZR65564 MPT65564:MPV65564 MFX65564:MFZ65564 LWB65564:LWD65564 LMF65564:LMH65564 LCJ65564:LCL65564 KSN65564:KSP65564 KIR65564:KIT65564 JYV65564:JYX65564 JOZ65564:JPB65564 JFD65564:JFF65564 IVH65564:IVJ65564 ILL65564:ILN65564 IBP65564:IBR65564 HRT65564:HRV65564 HHX65564:HHZ65564 GYB65564:GYD65564 GOF65564:GOH65564 GEJ65564:GEL65564 FUN65564:FUP65564 FKR65564:FKT65564 FAV65564:FAX65564 EQZ65564:ERB65564 EHD65564:EHF65564 DXH65564:DXJ65564 DNL65564:DNN65564 DDP65564:DDR65564 CTT65564:CTV65564 CJX65564:CJZ65564 CAB65564:CAD65564 BQF65564:BQH65564 BGJ65564:BGL65564 AWN65564:AWP65564 AMR65564:AMT65564 ACV65564:ACX65564 SZ65564:TB65564 JD65564:JF65564 H65564:J65564 JD30:JF30 SZ30:TB30 ACV30:ACX30 AMR30:AMT30 AWN30:AWP30 BGJ30:BGL30 BQF30:BQH30 CAB30:CAD30 CJX30:CJZ30 CTT30:CTV30 DDP30:DDR30 DNL30:DNN30 DXH30:DXJ30 EHD30:EHF30 EQZ30:ERB30 FAV30:FAX30 FKR30:FKT30 FUN30:FUP30 GEJ30:GEL30 GOF30:GOH30 GYB30:GYD30 HHX30:HHZ30 HRT30:HRV30 IBP30:IBR30 ILL30:ILN30 IVH30:IVJ30 JFD30:JFF30 JOZ30:JPB30 JYV30:JYX30 KIR30:KIT30 KSN30:KSP30 LCJ30:LCL30 LMF30:LMH30 LWB30:LWD30 MFX30:MFZ30 MPT30:MPV30 MZP30:MZR30 NJL30:NJN30 NTH30:NTJ30 ODD30:ODF30 OMZ30:ONB30 OWV30:OWX30 PGR30:PGT30 PQN30:PQP30 QAJ30:QAL30 QKF30:QKH30 QUB30:QUD30 RDX30:RDZ30 RNT30:RNV30 RXP30:RXR30 SHL30:SHN30 SRH30:SRJ30 TBD30:TBF30 TKZ30:TLB30 TUV30:TUX30 UER30:UET30 UON30:UOP30 UYJ30:UYL30 VIF30:VIH30 VSB30:VSD30 WBX30:WBZ30 WLT30:WLV30 WVP30:WVR30 H30:J30">
      <formula1>$S$31:$S$33</formula1>
    </dataValidation>
    <dataValidation type="list" allowBlank="1" sqref="WVP983067:WVR983067 WLT983067:WLV983067 WBX983067:WBZ983067 VSB983067:VSD983067 VIF983067:VIH983067 UYJ983067:UYL983067 UON983067:UOP983067 UER983067:UET983067 TUV983067:TUX983067 TKZ983067:TLB983067 TBD983067:TBF983067 SRH983067:SRJ983067 SHL983067:SHN983067 RXP983067:RXR983067 RNT983067:RNV983067 RDX983067:RDZ983067 QUB983067:QUD983067 QKF983067:QKH983067 QAJ983067:QAL983067 PQN983067:PQP983067 PGR983067:PGT983067 OWV983067:OWX983067 OMZ983067:ONB983067 ODD983067:ODF983067 NTH983067:NTJ983067 NJL983067:NJN983067 MZP983067:MZR983067 MPT983067:MPV983067 MFX983067:MFZ983067 LWB983067:LWD983067 LMF983067:LMH983067 LCJ983067:LCL983067 KSN983067:KSP983067 KIR983067:KIT983067 JYV983067:JYX983067 JOZ983067:JPB983067 JFD983067:JFF983067 IVH983067:IVJ983067 ILL983067:ILN983067 IBP983067:IBR983067 HRT983067:HRV983067 HHX983067:HHZ983067 GYB983067:GYD983067 GOF983067:GOH983067 GEJ983067:GEL983067 FUN983067:FUP983067 FKR983067:FKT983067 FAV983067:FAX983067 EQZ983067:ERB983067 EHD983067:EHF983067 DXH983067:DXJ983067 DNL983067:DNN983067 DDP983067:DDR983067 CTT983067:CTV983067 CJX983067:CJZ983067 CAB983067:CAD983067 BQF983067:BQH983067 BGJ983067:BGL983067 AWN983067:AWP983067 AMR983067:AMT983067 ACV983067:ACX983067 SZ983067:TB983067 JD983067:JF983067 H983067:J983067 WVP917531:WVR917531 WLT917531:WLV917531 WBX917531:WBZ917531 VSB917531:VSD917531 VIF917531:VIH917531 UYJ917531:UYL917531 UON917531:UOP917531 UER917531:UET917531 TUV917531:TUX917531 TKZ917531:TLB917531 TBD917531:TBF917531 SRH917531:SRJ917531 SHL917531:SHN917531 RXP917531:RXR917531 RNT917531:RNV917531 RDX917531:RDZ917531 QUB917531:QUD917531 QKF917531:QKH917531 QAJ917531:QAL917531 PQN917531:PQP917531 PGR917531:PGT917531 OWV917531:OWX917531 OMZ917531:ONB917531 ODD917531:ODF917531 NTH917531:NTJ917531 NJL917531:NJN917531 MZP917531:MZR917531 MPT917531:MPV917531 MFX917531:MFZ917531 LWB917531:LWD917531 LMF917531:LMH917531 LCJ917531:LCL917531 KSN917531:KSP917531 KIR917531:KIT917531 JYV917531:JYX917531 JOZ917531:JPB917531 JFD917531:JFF917531 IVH917531:IVJ917531 ILL917531:ILN917531 IBP917531:IBR917531 HRT917531:HRV917531 HHX917531:HHZ917531 GYB917531:GYD917531 GOF917531:GOH917531 GEJ917531:GEL917531 FUN917531:FUP917531 FKR917531:FKT917531 FAV917531:FAX917531 EQZ917531:ERB917531 EHD917531:EHF917531 DXH917531:DXJ917531 DNL917531:DNN917531 DDP917531:DDR917531 CTT917531:CTV917531 CJX917531:CJZ917531 CAB917531:CAD917531 BQF917531:BQH917531 BGJ917531:BGL917531 AWN917531:AWP917531 AMR917531:AMT917531 ACV917531:ACX917531 SZ917531:TB917531 JD917531:JF917531 H917531:J917531 WVP851995:WVR851995 WLT851995:WLV851995 WBX851995:WBZ851995 VSB851995:VSD851995 VIF851995:VIH851995 UYJ851995:UYL851995 UON851995:UOP851995 UER851995:UET851995 TUV851995:TUX851995 TKZ851995:TLB851995 TBD851995:TBF851995 SRH851995:SRJ851995 SHL851995:SHN851995 RXP851995:RXR851995 RNT851995:RNV851995 RDX851995:RDZ851995 QUB851995:QUD851995 QKF851995:QKH851995 QAJ851995:QAL851995 PQN851995:PQP851995 PGR851995:PGT851995 OWV851995:OWX851995 OMZ851995:ONB851995 ODD851995:ODF851995 NTH851995:NTJ851995 NJL851995:NJN851995 MZP851995:MZR851995 MPT851995:MPV851995 MFX851995:MFZ851995 LWB851995:LWD851995 LMF851995:LMH851995 LCJ851995:LCL851995 KSN851995:KSP851995 KIR851995:KIT851995 JYV851995:JYX851995 JOZ851995:JPB851995 JFD851995:JFF851995 IVH851995:IVJ851995 ILL851995:ILN851995 IBP851995:IBR851995 HRT851995:HRV851995 HHX851995:HHZ851995 GYB851995:GYD851995 GOF851995:GOH851995 GEJ851995:GEL851995 FUN851995:FUP851995 FKR851995:FKT851995 FAV851995:FAX851995 EQZ851995:ERB851995 EHD851995:EHF851995 DXH851995:DXJ851995 DNL851995:DNN851995 DDP851995:DDR851995 CTT851995:CTV851995 CJX851995:CJZ851995 CAB851995:CAD851995 BQF851995:BQH851995 BGJ851995:BGL851995 AWN851995:AWP851995 AMR851995:AMT851995 ACV851995:ACX851995 SZ851995:TB851995 JD851995:JF851995 H851995:J851995 WVP786459:WVR786459 WLT786459:WLV786459 WBX786459:WBZ786459 VSB786459:VSD786459 VIF786459:VIH786459 UYJ786459:UYL786459 UON786459:UOP786459 UER786459:UET786459 TUV786459:TUX786459 TKZ786459:TLB786459 TBD786459:TBF786459 SRH786459:SRJ786459 SHL786459:SHN786459 RXP786459:RXR786459 RNT786459:RNV786459 RDX786459:RDZ786459 QUB786459:QUD786459 QKF786459:QKH786459 QAJ786459:QAL786459 PQN786459:PQP786459 PGR786459:PGT786459 OWV786459:OWX786459 OMZ786459:ONB786459 ODD786459:ODF786459 NTH786459:NTJ786459 NJL786459:NJN786459 MZP786459:MZR786459 MPT786459:MPV786459 MFX786459:MFZ786459 LWB786459:LWD786459 LMF786459:LMH786459 LCJ786459:LCL786459 KSN786459:KSP786459 KIR786459:KIT786459 JYV786459:JYX786459 JOZ786459:JPB786459 JFD786459:JFF786459 IVH786459:IVJ786459 ILL786459:ILN786459 IBP786459:IBR786459 HRT786459:HRV786459 HHX786459:HHZ786459 GYB786459:GYD786459 GOF786459:GOH786459 GEJ786459:GEL786459 FUN786459:FUP786459 FKR786459:FKT786459 FAV786459:FAX786459 EQZ786459:ERB786459 EHD786459:EHF786459 DXH786459:DXJ786459 DNL786459:DNN786459 DDP786459:DDR786459 CTT786459:CTV786459 CJX786459:CJZ786459 CAB786459:CAD786459 BQF786459:BQH786459 BGJ786459:BGL786459 AWN786459:AWP786459 AMR786459:AMT786459 ACV786459:ACX786459 SZ786459:TB786459 JD786459:JF786459 H786459:J786459 WVP720923:WVR720923 WLT720923:WLV720923 WBX720923:WBZ720923 VSB720923:VSD720923 VIF720923:VIH720923 UYJ720923:UYL720923 UON720923:UOP720923 UER720923:UET720923 TUV720923:TUX720923 TKZ720923:TLB720923 TBD720923:TBF720923 SRH720923:SRJ720923 SHL720923:SHN720923 RXP720923:RXR720923 RNT720923:RNV720923 RDX720923:RDZ720923 QUB720923:QUD720923 QKF720923:QKH720923 QAJ720923:QAL720923 PQN720923:PQP720923 PGR720923:PGT720923 OWV720923:OWX720923 OMZ720923:ONB720923 ODD720923:ODF720923 NTH720923:NTJ720923 NJL720923:NJN720923 MZP720923:MZR720923 MPT720923:MPV720923 MFX720923:MFZ720923 LWB720923:LWD720923 LMF720923:LMH720923 LCJ720923:LCL720923 KSN720923:KSP720923 KIR720923:KIT720923 JYV720923:JYX720923 JOZ720923:JPB720923 JFD720923:JFF720923 IVH720923:IVJ720923 ILL720923:ILN720923 IBP720923:IBR720923 HRT720923:HRV720923 HHX720923:HHZ720923 GYB720923:GYD720923 GOF720923:GOH720923 GEJ720923:GEL720923 FUN720923:FUP720923 FKR720923:FKT720923 FAV720923:FAX720923 EQZ720923:ERB720923 EHD720923:EHF720923 DXH720923:DXJ720923 DNL720923:DNN720923 DDP720923:DDR720923 CTT720923:CTV720923 CJX720923:CJZ720923 CAB720923:CAD720923 BQF720923:BQH720923 BGJ720923:BGL720923 AWN720923:AWP720923 AMR720923:AMT720923 ACV720923:ACX720923 SZ720923:TB720923 JD720923:JF720923 H720923:J720923 WVP655387:WVR655387 WLT655387:WLV655387 WBX655387:WBZ655387 VSB655387:VSD655387 VIF655387:VIH655387 UYJ655387:UYL655387 UON655387:UOP655387 UER655387:UET655387 TUV655387:TUX655387 TKZ655387:TLB655387 TBD655387:TBF655387 SRH655387:SRJ655387 SHL655387:SHN655387 RXP655387:RXR655387 RNT655387:RNV655387 RDX655387:RDZ655387 QUB655387:QUD655387 QKF655387:QKH655387 QAJ655387:QAL655387 PQN655387:PQP655387 PGR655387:PGT655387 OWV655387:OWX655387 OMZ655387:ONB655387 ODD655387:ODF655387 NTH655387:NTJ655387 NJL655387:NJN655387 MZP655387:MZR655387 MPT655387:MPV655387 MFX655387:MFZ655387 LWB655387:LWD655387 LMF655387:LMH655387 LCJ655387:LCL655387 KSN655387:KSP655387 KIR655387:KIT655387 JYV655387:JYX655387 JOZ655387:JPB655387 JFD655387:JFF655387 IVH655387:IVJ655387 ILL655387:ILN655387 IBP655387:IBR655387 HRT655387:HRV655387 HHX655387:HHZ655387 GYB655387:GYD655387 GOF655387:GOH655387 GEJ655387:GEL655387 FUN655387:FUP655387 FKR655387:FKT655387 FAV655387:FAX655387 EQZ655387:ERB655387 EHD655387:EHF655387 DXH655387:DXJ655387 DNL655387:DNN655387 DDP655387:DDR655387 CTT655387:CTV655387 CJX655387:CJZ655387 CAB655387:CAD655387 BQF655387:BQH655387 BGJ655387:BGL655387 AWN655387:AWP655387 AMR655387:AMT655387 ACV655387:ACX655387 SZ655387:TB655387 JD655387:JF655387 H655387:J655387 WVP589851:WVR589851 WLT589851:WLV589851 WBX589851:WBZ589851 VSB589851:VSD589851 VIF589851:VIH589851 UYJ589851:UYL589851 UON589851:UOP589851 UER589851:UET589851 TUV589851:TUX589851 TKZ589851:TLB589851 TBD589851:TBF589851 SRH589851:SRJ589851 SHL589851:SHN589851 RXP589851:RXR589851 RNT589851:RNV589851 RDX589851:RDZ589851 QUB589851:QUD589851 QKF589851:QKH589851 QAJ589851:QAL589851 PQN589851:PQP589851 PGR589851:PGT589851 OWV589851:OWX589851 OMZ589851:ONB589851 ODD589851:ODF589851 NTH589851:NTJ589851 NJL589851:NJN589851 MZP589851:MZR589851 MPT589851:MPV589851 MFX589851:MFZ589851 LWB589851:LWD589851 LMF589851:LMH589851 LCJ589851:LCL589851 KSN589851:KSP589851 KIR589851:KIT589851 JYV589851:JYX589851 JOZ589851:JPB589851 JFD589851:JFF589851 IVH589851:IVJ589851 ILL589851:ILN589851 IBP589851:IBR589851 HRT589851:HRV589851 HHX589851:HHZ589851 GYB589851:GYD589851 GOF589851:GOH589851 GEJ589851:GEL589851 FUN589851:FUP589851 FKR589851:FKT589851 FAV589851:FAX589851 EQZ589851:ERB589851 EHD589851:EHF589851 DXH589851:DXJ589851 DNL589851:DNN589851 DDP589851:DDR589851 CTT589851:CTV589851 CJX589851:CJZ589851 CAB589851:CAD589851 BQF589851:BQH589851 BGJ589851:BGL589851 AWN589851:AWP589851 AMR589851:AMT589851 ACV589851:ACX589851 SZ589851:TB589851 JD589851:JF589851 H589851:J589851 WVP524315:WVR524315 WLT524315:WLV524315 WBX524315:WBZ524315 VSB524315:VSD524315 VIF524315:VIH524315 UYJ524315:UYL524315 UON524315:UOP524315 UER524315:UET524315 TUV524315:TUX524315 TKZ524315:TLB524315 TBD524315:TBF524315 SRH524315:SRJ524315 SHL524315:SHN524315 RXP524315:RXR524315 RNT524315:RNV524315 RDX524315:RDZ524315 QUB524315:QUD524315 QKF524315:QKH524315 QAJ524315:QAL524315 PQN524315:PQP524315 PGR524315:PGT524315 OWV524315:OWX524315 OMZ524315:ONB524315 ODD524315:ODF524315 NTH524315:NTJ524315 NJL524315:NJN524315 MZP524315:MZR524315 MPT524315:MPV524315 MFX524315:MFZ524315 LWB524315:LWD524315 LMF524315:LMH524315 LCJ524315:LCL524315 KSN524315:KSP524315 KIR524315:KIT524315 JYV524315:JYX524315 JOZ524315:JPB524315 JFD524315:JFF524315 IVH524315:IVJ524315 ILL524315:ILN524315 IBP524315:IBR524315 HRT524315:HRV524315 HHX524315:HHZ524315 GYB524315:GYD524315 GOF524315:GOH524315 GEJ524315:GEL524315 FUN524315:FUP524315 FKR524315:FKT524315 FAV524315:FAX524315 EQZ524315:ERB524315 EHD524315:EHF524315 DXH524315:DXJ524315 DNL524315:DNN524315 DDP524315:DDR524315 CTT524315:CTV524315 CJX524315:CJZ524315 CAB524315:CAD524315 BQF524315:BQH524315 BGJ524315:BGL524315 AWN524315:AWP524315 AMR524315:AMT524315 ACV524315:ACX524315 SZ524315:TB524315 JD524315:JF524315 H524315:J524315 WVP458779:WVR458779 WLT458779:WLV458779 WBX458779:WBZ458779 VSB458779:VSD458779 VIF458779:VIH458779 UYJ458779:UYL458779 UON458779:UOP458779 UER458779:UET458779 TUV458779:TUX458779 TKZ458779:TLB458779 TBD458779:TBF458779 SRH458779:SRJ458779 SHL458779:SHN458779 RXP458779:RXR458779 RNT458779:RNV458779 RDX458779:RDZ458779 QUB458779:QUD458779 QKF458779:QKH458779 QAJ458779:QAL458779 PQN458779:PQP458779 PGR458779:PGT458779 OWV458779:OWX458779 OMZ458779:ONB458779 ODD458779:ODF458779 NTH458779:NTJ458779 NJL458779:NJN458779 MZP458779:MZR458779 MPT458779:MPV458779 MFX458779:MFZ458779 LWB458779:LWD458779 LMF458779:LMH458779 LCJ458779:LCL458779 KSN458779:KSP458779 KIR458779:KIT458779 JYV458779:JYX458779 JOZ458779:JPB458779 JFD458779:JFF458779 IVH458779:IVJ458779 ILL458779:ILN458779 IBP458779:IBR458779 HRT458779:HRV458779 HHX458779:HHZ458779 GYB458779:GYD458779 GOF458779:GOH458779 GEJ458779:GEL458779 FUN458779:FUP458779 FKR458779:FKT458779 FAV458779:FAX458779 EQZ458779:ERB458779 EHD458779:EHF458779 DXH458779:DXJ458779 DNL458779:DNN458779 DDP458779:DDR458779 CTT458779:CTV458779 CJX458779:CJZ458779 CAB458779:CAD458779 BQF458779:BQH458779 BGJ458779:BGL458779 AWN458779:AWP458779 AMR458779:AMT458779 ACV458779:ACX458779 SZ458779:TB458779 JD458779:JF458779 H458779:J458779 WVP393243:WVR393243 WLT393243:WLV393243 WBX393243:WBZ393243 VSB393243:VSD393243 VIF393243:VIH393243 UYJ393243:UYL393243 UON393243:UOP393243 UER393243:UET393243 TUV393243:TUX393243 TKZ393243:TLB393243 TBD393243:TBF393243 SRH393243:SRJ393243 SHL393243:SHN393243 RXP393243:RXR393243 RNT393243:RNV393243 RDX393243:RDZ393243 QUB393243:QUD393243 QKF393243:QKH393243 QAJ393243:QAL393243 PQN393243:PQP393243 PGR393243:PGT393243 OWV393243:OWX393243 OMZ393243:ONB393243 ODD393243:ODF393243 NTH393243:NTJ393243 NJL393243:NJN393243 MZP393243:MZR393243 MPT393243:MPV393243 MFX393243:MFZ393243 LWB393243:LWD393243 LMF393243:LMH393243 LCJ393243:LCL393243 KSN393243:KSP393243 KIR393243:KIT393243 JYV393243:JYX393243 JOZ393243:JPB393243 JFD393243:JFF393243 IVH393243:IVJ393243 ILL393243:ILN393243 IBP393243:IBR393243 HRT393243:HRV393243 HHX393243:HHZ393243 GYB393243:GYD393243 GOF393243:GOH393243 GEJ393243:GEL393243 FUN393243:FUP393243 FKR393243:FKT393243 FAV393243:FAX393243 EQZ393243:ERB393243 EHD393243:EHF393243 DXH393243:DXJ393243 DNL393243:DNN393243 DDP393243:DDR393243 CTT393243:CTV393243 CJX393243:CJZ393243 CAB393243:CAD393243 BQF393243:BQH393243 BGJ393243:BGL393243 AWN393243:AWP393243 AMR393243:AMT393243 ACV393243:ACX393243 SZ393243:TB393243 JD393243:JF393243 H393243:J393243 WVP327707:WVR327707 WLT327707:WLV327707 WBX327707:WBZ327707 VSB327707:VSD327707 VIF327707:VIH327707 UYJ327707:UYL327707 UON327707:UOP327707 UER327707:UET327707 TUV327707:TUX327707 TKZ327707:TLB327707 TBD327707:TBF327707 SRH327707:SRJ327707 SHL327707:SHN327707 RXP327707:RXR327707 RNT327707:RNV327707 RDX327707:RDZ327707 QUB327707:QUD327707 QKF327707:QKH327707 QAJ327707:QAL327707 PQN327707:PQP327707 PGR327707:PGT327707 OWV327707:OWX327707 OMZ327707:ONB327707 ODD327707:ODF327707 NTH327707:NTJ327707 NJL327707:NJN327707 MZP327707:MZR327707 MPT327707:MPV327707 MFX327707:MFZ327707 LWB327707:LWD327707 LMF327707:LMH327707 LCJ327707:LCL327707 KSN327707:KSP327707 KIR327707:KIT327707 JYV327707:JYX327707 JOZ327707:JPB327707 JFD327707:JFF327707 IVH327707:IVJ327707 ILL327707:ILN327707 IBP327707:IBR327707 HRT327707:HRV327707 HHX327707:HHZ327707 GYB327707:GYD327707 GOF327707:GOH327707 GEJ327707:GEL327707 FUN327707:FUP327707 FKR327707:FKT327707 FAV327707:FAX327707 EQZ327707:ERB327707 EHD327707:EHF327707 DXH327707:DXJ327707 DNL327707:DNN327707 DDP327707:DDR327707 CTT327707:CTV327707 CJX327707:CJZ327707 CAB327707:CAD327707 BQF327707:BQH327707 BGJ327707:BGL327707 AWN327707:AWP327707 AMR327707:AMT327707 ACV327707:ACX327707 SZ327707:TB327707 JD327707:JF327707 H327707:J327707 WVP262171:WVR262171 WLT262171:WLV262171 WBX262171:WBZ262171 VSB262171:VSD262171 VIF262171:VIH262171 UYJ262171:UYL262171 UON262171:UOP262171 UER262171:UET262171 TUV262171:TUX262171 TKZ262171:TLB262171 TBD262171:TBF262171 SRH262171:SRJ262171 SHL262171:SHN262171 RXP262171:RXR262171 RNT262171:RNV262171 RDX262171:RDZ262171 QUB262171:QUD262171 QKF262171:QKH262171 QAJ262171:QAL262171 PQN262171:PQP262171 PGR262171:PGT262171 OWV262171:OWX262171 OMZ262171:ONB262171 ODD262171:ODF262171 NTH262171:NTJ262171 NJL262171:NJN262171 MZP262171:MZR262171 MPT262171:MPV262171 MFX262171:MFZ262171 LWB262171:LWD262171 LMF262171:LMH262171 LCJ262171:LCL262171 KSN262171:KSP262171 KIR262171:KIT262171 JYV262171:JYX262171 JOZ262171:JPB262171 JFD262171:JFF262171 IVH262171:IVJ262171 ILL262171:ILN262171 IBP262171:IBR262171 HRT262171:HRV262171 HHX262171:HHZ262171 GYB262171:GYD262171 GOF262171:GOH262171 GEJ262171:GEL262171 FUN262171:FUP262171 FKR262171:FKT262171 FAV262171:FAX262171 EQZ262171:ERB262171 EHD262171:EHF262171 DXH262171:DXJ262171 DNL262171:DNN262171 DDP262171:DDR262171 CTT262171:CTV262171 CJX262171:CJZ262171 CAB262171:CAD262171 BQF262171:BQH262171 BGJ262171:BGL262171 AWN262171:AWP262171 AMR262171:AMT262171 ACV262171:ACX262171 SZ262171:TB262171 JD262171:JF262171 H262171:J262171 WVP196635:WVR196635 WLT196635:WLV196635 WBX196635:WBZ196635 VSB196635:VSD196635 VIF196635:VIH196635 UYJ196635:UYL196635 UON196635:UOP196635 UER196635:UET196635 TUV196635:TUX196635 TKZ196635:TLB196635 TBD196635:TBF196635 SRH196635:SRJ196635 SHL196635:SHN196635 RXP196635:RXR196635 RNT196635:RNV196635 RDX196635:RDZ196635 QUB196635:QUD196635 QKF196635:QKH196635 QAJ196635:QAL196635 PQN196635:PQP196635 PGR196635:PGT196635 OWV196635:OWX196635 OMZ196635:ONB196635 ODD196635:ODF196635 NTH196635:NTJ196635 NJL196635:NJN196635 MZP196635:MZR196635 MPT196635:MPV196635 MFX196635:MFZ196635 LWB196635:LWD196635 LMF196635:LMH196635 LCJ196635:LCL196635 KSN196635:KSP196635 KIR196635:KIT196635 JYV196635:JYX196635 JOZ196635:JPB196635 JFD196635:JFF196635 IVH196635:IVJ196635 ILL196635:ILN196635 IBP196635:IBR196635 HRT196635:HRV196635 HHX196635:HHZ196635 GYB196635:GYD196635 GOF196635:GOH196635 GEJ196635:GEL196635 FUN196635:FUP196635 FKR196635:FKT196635 FAV196635:FAX196635 EQZ196635:ERB196635 EHD196635:EHF196635 DXH196635:DXJ196635 DNL196635:DNN196635 DDP196635:DDR196635 CTT196635:CTV196635 CJX196635:CJZ196635 CAB196635:CAD196635 BQF196635:BQH196635 BGJ196635:BGL196635 AWN196635:AWP196635 AMR196635:AMT196635 ACV196635:ACX196635 SZ196635:TB196635 JD196635:JF196635 H196635:J196635 WVP131099:WVR131099 WLT131099:WLV131099 WBX131099:WBZ131099 VSB131099:VSD131099 VIF131099:VIH131099 UYJ131099:UYL131099 UON131099:UOP131099 UER131099:UET131099 TUV131099:TUX131099 TKZ131099:TLB131099 TBD131099:TBF131099 SRH131099:SRJ131099 SHL131099:SHN131099 RXP131099:RXR131099 RNT131099:RNV131099 RDX131099:RDZ131099 QUB131099:QUD131099 QKF131099:QKH131099 QAJ131099:QAL131099 PQN131099:PQP131099 PGR131099:PGT131099 OWV131099:OWX131099 OMZ131099:ONB131099 ODD131099:ODF131099 NTH131099:NTJ131099 NJL131099:NJN131099 MZP131099:MZR131099 MPT131099:MPV131099 MFX131099:MFZ131099 LWB131099:LWD131099 LMF131099:LMH131099 LCJ131099:LCL131099 KSN131099:KSP131099 KIR131099:KIT131099 JYV131099:JYX131099 JOZ131099:JPB131099 JFD131099:JFF131099 IVH131099:IVJ131099 ILL131099:ILN131099 IBP131099:IBR131099 HRT131099:HRV131099 HHX131099:HHZ131099 GYB131099:GYD131099 GOF131099:GOH131099 GEJ131099:GEL131099 FUN131099:FUP131099 FKR131099:FKT131099 FAV131099:FAX131099 EQZ131099:ERB131099 EHD131099:EHF131099 DXH131099:DXJ131099 DNL131099:DNN131099 DDP131099:DDR131099 CTT131099:CTV131099 CJX131099:CJZ131099 CAB131099:CAD131099 BQF131099:BQH131099 BGJ131099:BGL131099 AWN131099:AWP131099 AMR131099:AMT131099 ACV131099:ACX131099 SZ131099:TB131099 JD131099:JF131099 H131099:J131099 WVP65563:WVR65563 WLT65563:WLV65563 WBX65563:WBZ65563 VSB65563:VSD65563 VIF65563:VIH65563 UYJ65563:UYL65563 UON65563:UOP65563 UER65563:UET65563 TUV65563:TUX65563 TKZ65563:TLB65563 TBD65563:TBF65563 SRH65563:SRJ65563 SHL65563:SHN65563 RXP65563:RXR65563 RNT65563:RNV65563 RDX65563:RDZ65563 QUB65563:QUD65563 QKF65563:QKH65563 QAJ65563:QAL65563 PQN65563:PQP65563 PGR65563:PGT65563 OWV65563:OWX65563 OMZ65563:ONB65563 ODD65563:ODF65563 NTH65563:NTJ65563 NJL65563:NJN65563 MZP65563:MZR65563 MPT65563:MPV65563 MFX65563:MFZ65563 LWB65563:LWD65563 LMF65563:LMH65563 LCJ65563:LCL65563 KSN65563:KSP65563 KIR65563:KIT65563 JYV65563:JYX65563 JOZ65563:JPB65563 JFD65563:JFF65563 IVH65563:IVJ65563 ILL65563:ILN65563 IBP65563:IBR65563 HRT65563:HRV65563 HHX65563:HHZ65563 GYB65563:GYD65563 GOF65563:GOH65563 GEJ65563:GEL65563 FUN65563:FUP65563 FKR65563:FKT65563 FAV65563:FAX65563 EQZ65563:ERB65563 EHD65563:EHF65563 DXH65563:DXJ65563 DNL65563:DNN65563 DDP65563:DDR65563 CTT65563:CTV65563 CJX65563:CJZ65563 CAB65563:CAD65563 BQF65563:BQH65563 BGJ65563:BGL65563 AWN65563:AWP65563 AMR65563:AMT65563 ACV65563:ACX65563 SZ65563:TB65563 JD65563:JF65563 H65563:J65563 JD29:JF29 SZ29:TB29 ACV29:ACX29 AMR29:AMT29 AWN29:AWP29 BGJ29:BGL29 BQF29:BQH29 CAB29:CAD29 CJX29:CJZ29 CTT29:CTV29 DDP29:DDR29 DNL29:DNN29 DXH29:DXJ29 EHD29:EHF29 EQZ29:ERB29 FAV29:FAX29 FKR29:FKT29 FUN29:FUP29 GEJ29:GEL29 GOF29:GOH29 GYB29:GYD29 HHX29:HHZ29 HRT29:HRV29 IBP29:IBR29 ILL29:ILN29 IVH29:IVJ29 JFD29:JFF29 JOZ29:JPB29 JYV29:JYX29 KIR29:KIT29 KSN29:KSP29 LCJ29:LCL29 LMF29:LMH29 LWB29:LWD29 MFX29:MFZ29 MPT29:MPV29 MZP29:MZR29 NJL29:NJN29 NTH29:NTJ29 ODD29:ODF29 OMZ29:ONB29 OWV29:OWX29 PGR29:PGT29 PQN29:PQP29 QAJ29:QAL29 QKF29:QKH29 QUB29:QUD29 RDX29:RDZ29 RNT29:RNV29 RXP29:RXR29 SHL29:SHN29 SRH29:SRJ29 TBD29:TBF29 TKZ29:TLB29 TUV29:TUX29 UER29:UET29 UON29:UOP29 UYJ29:UYL29 VIF29:VIH29 VSB29:VSD29 WBX29:WBZ29 WLT29:WLV29 WVP29:WVR29 H29:J29">
      <formula1>$U$28:$U$30</formula1>
    </dataValidation>
    <dataValidation type="list" allowBlank="1" sqref="WVP983066:WVR983066 WLT983066:WLV983066 WBX983066:WBZ983066 VSB983066:VSD983066 VIF983066:VIH983066 UYJ983066:UYL983066 UON983066:UOP983066 UER983066:UET983066 TUV983066:TUX983066 TKZ983066:TLB983066 TBD983066:TBF983066 SRH983066:SRJ983066 SHL983066:SHN983066 RXP983066:RXR983066 RNT983066:RNV983066 RDX983066:RDZ983066 QUB983066:QUD983066 QKF983066:QKH983066 QAJ983066:QAL983066 PQN983066:PQP983066 PGR983066:PGT983066 OWV983066:OWX983066 OMZ983066:ONB983066 ODD983066:ODF983066 NTH983066:NTJ983066 NJL983066:NJN983066 MZP983066:MZR983066 MPT983066:MPV983066 MFX983066:MFZ983066 LWB983066:LWD983066 LMF983066:LMH983066 LCJ983066:LCL983066 KSN983066:KSP983066 KIR983066:KIT983066 JYV983066:JYX983066 JOZ983066:JPB983066 JFD983066:JFF983066 IVH983066:IVJ983066 ILL983066:ILN983066 IBP983066:IBR983066 HRT983066:HRV983066 HHX983066:HHZ983066 GYB983066:GYD983066 GOF983066:GOH983066 GEJ983066:GEL983066 FUN983066:FUP983066 FKR983066:FKT983066 FAV983066:FAX983066 EQZ983066:ERB983066 EHD983066:EHF983066 DXH983066:DXJ983066 DNL983066:DNN983066 DDP983066:DDR983066 CTT983066:CTV983066 CJX983066:CJZ983066 CAB983066:CAD983066 BQF983066:BQH983066 BGJ983066:BGL983066 AWN983066:AWP983066 AMR983066:AMT983066 ACV983066:ACX983066 SZ983066:TB983066 JD983066:JF983066 H983066:J983066 WVP917530:WVR917530 WLT917530:WLV917530 WBX917530:WBZ917530 VSB917530:VSD917530 VIF917530:VIH917530 UYJ917530:UYL917530 UON917530:UOP917530 UER917530:UET917530 TUV917530:TUX917530 TKZ917530:TLB917530 TBD917530:TBF917530 SRH917530:SRJ917530 SHL917530:SHN917530 RXP917530:RXR917530 RNT917530:RNV917530 RDX917530:RDZ917530 QUB917530:QUD917530 QKF917530:QKH917530 QAJ917530:QAL917530 PQN917530:PQP917530 PGR917530:PGT917530 OWV917530:OWX917530 OMZ917530:ONB917530 ODD917530:ODF917530 NTH917530:NTJ917530 NJL917530:NJN917530 MZP917530:MZR917530 MPT917530:MPV917530 MFX917530:MFZ917530 LWB917530:LWD917530 LMF917530:LMH917530 LCJ917530:LCL917530 KSN917530:KSP917530 KIR917530:KIT917530 JYV917530:JYX917530 JOZ917530:JPB917530 JFD917530:JFF917530 IVH917530:IVJ917530 ILL917530:ILN917530 IBP917530:IBR917530 HRT917530:HRV917530 HHX917530:HHZ917530 GYB917530:GYD917530 GOF917530:GOH917530 GEJ917530:GEL917530 FUN917530:FUP917530 FKR917530:FKT917530 FAV917530:FAX917530 EQZ917530:ERB917530 EHD917530:EHF917530 DXH917530:DXJ917530 DNL917530:DNN917530 DDP917530:DDR917530 CTT917530:CTV917530 CJX917530:CJZ917530 CAB917530:CAD917530 BQF917530:BQH917530 BGJ917530:BGL917530 AWN917530:AWP917530 AMR917530:AMT917530 ACV917530:ACX917530 SZ917530:TB917530 JD917530:JF917530 H917530:J917530 WVP851994:WVR851994 WLT851994:WLV851994 WBX851994:WBZ851994 VSB851994:VSD851994 VIF851994:VIH851994 UYJ851994:UYL851994 UON851994:UOP851994 UER851994:UET851994 TUV851994:TUX851994 TKZ851994:TLB851994 TBD851994:TBF851994 SRH851994:SRJ851994 SHL851994:SHN851994 RXP851994:RXR851994 RNT851994:RNV851994 RDX851994:RDZ851994 QUB851994:QUD851994 QKF851994:QKH851994 QAJ851994:QAL851994 PQN851994:PQP851994 PGR851994:PGT851994 OWV851994:OWX851994 OMZ851994:ONB851994 ODD851994:ODF851994 NTH851994:NTJ851994 NJL851994:NJN851994 MZP851994:MZR851994 MPT851994:MPV851994 MFX851994:MFZ851994 LWB851994:LWD851994 LMF851994:LMH851994 LCJ851994:LCL851994 KSN851994:KSP851994 KIR851994:KIT851994 JYV851994:JYX851994 JOZ851994:JPB851994 JFD851994:JFF851994 IVH851994:IVJ851994 ILL851994:ILN851994 IBP851994:IBR851994 HRT851994:HRV851994 HHX851994:HHZ851994 GYB851994:GYD851994 GOF851994:GOH851994 GEJ851994:GEL851994 FUN851994:FUP851994 FKR851994:FKT851994 FAV851994:FAX851994 EQZ851994:ERB851994 EHD851994:EHF851994 DXH851994:DXJ851994 DNL851994:DNN851994 DDP851994:DDR851994 CTT851994:CTV851994 CJX851994:CJZ851994 CAB851994:CAD851994 BQF851994:BQH851994 BGJ851994:BGL851994 AWN851994:AWP851994 AMR851994:AMT851994 ACV851994:ACX851994 SZ851994:TB851994 JD851994:JF851994 H851994:J851994 WVP786458:WVR786458 WLT786458:WLV786458 WBX786458:WBZ786458 VSB786458:VSD786458 VIF786458:VIH786458 UYJ786458:UYL786458 UON786458:UOP786458 UER786458:UET786458 TUV786458:TUX786458 TKZ786458:TLB786458 TBD786458:TBF786458 SRH786458:SRJ786458 SHL786458:SHN786458 RXP786458:RXR786458 RNT786458:RNV786458 RDX786458:RDZ786458 QUB786458:QUD786458 QKF786458:QKH786458 QAJ786458:QAL786458 PQN786458:PQP786458 PGR786458:PGT786458 OWV786458:OWX786458 OMZ786458:ONB786458 ODD786458:ODF786458 NTH786458:NTJ786458 NJL786458:NJN786458 MZP786458:MZR786458 MPT786458:MPV786458 MFX786458:MFZ786458 LWB786458:LWD786458 LMF786458:LMH786458 LCJ786458:LCL786458 KSN786458:KSP786458 KIR786458:KIT786458 JYV786458:JYX786458 JOZ786458:JPB786458 JFD786458:JFF786458 IVH786458:IVJ786458 ILL786458:ILN786458 IBP786458:IBR786458 HRT786458:HRV786458 HHX786458:HHZ786458 GYB786458:GYD786458 GOF786458:GOH786458 GEJ786458:GEL786458 FUN786458:FUP786458 FKR786458:FKT786458 FAV786458:FAX786458 EQZ786458:ERB786458 EHD786458:EHF786458 DXH786458:DXJ786458 DNL786458:DNN786458 DDP786458:DDR786458 CTT786458:CTV786458 CJX786458:CJZ786458 CAB786458:CAD786458 BQF786458:BQH786458 BGJ786458:BGL786458 AWN786458:AWP786458 AMR786458:AMT786458 ACV786458:ACX786458 SZ786458:TB786458 JD786458:JF786458 H786458:J786458 WVP720922:WVR720922 WLT720922:WLV720922 WBX720922:WBZ720922 VSB720922:VSD720922 VIF720922:VIH720922 UYJ720922:UYL720922 UON720922:UOP720922 UER720922:UET720922 TUV720922:TUX720922 TKZ720922:TLB720922 TBD720922:TBF720922 SRH720922:SRJ720922 SHL720922:SHN720922 RXP720922:RXR720922 RNT720922:RNV720922 RDX720922:RDZ720922 QUB720922:QUD720922 QKF720922:QKH720922 QAJ720922:QAL720922 PQN720922:PQP720922 PGR720922:PGT720922 OWV720922:OWX720922 OMZ720922:ONB720922 ODD720922:ODF720922 NTH720922:NTJ720922 NJL720922:NJN720922 MZP720922:MZR720922 MPT720922:MPV720922 MFX720922:MFZ720922 LWB720922:LWD720922 LMF720922:LMH720922 LCJ720922:LCL720922 KSN720922:KSP720922 KIR720922:KIT720922 JYV720922:JYX720922 JOZ720922:JPB720922 JFD720922:JFF720922 IVH720922:IVJ720922 ILL720922:ILN720922 IBP720922:IBR720922 HRT720922:HRV720922 HHX720922:HHZ720922 GYB720922:GYD720922 GOF720922:GOH720922 GEJ720922:GEL720922 FUN720922:FUP720922 FKR720922:FKT720922 FAV720922:FAX720922 EQZ720922:ERB720922 EHD720922:EHF720922 DXH720922:DXJ720922 DNL720922:DNN720922 DDP720922:DDR720922 CTT720922:CTV720922 CJX720922:CJZ720922 CAB720922:CAD720922 BQF720922:BQH720922 BGJ720922:BGL720922 AWN720922:AWP720922 AMR720922:AMT720922 ACV720922:ACX720922 SZ720922:TB720922 JD720922:JF720922 H720922:J720922 WVP655386:WVR655386 WLT655386:WLV655386 WBX655386:WBZ655386 VSB655386:VSD655386 VIF655386:VIH655386 UYJ655386:UYL655386 UON655386:UOP655386 UER655386:UET655386 TUV655386:TUX655386 TKZ655386:TLB655386 TBD655386:TBF655386 SRH655386:SRJ655386 SHL655386:SHN655386 RXP655386:RXR655386 RNT655386:RNV655386 RDX655386:RDZ655386 QUB655386:QUD655386 QKF655386:QKH655386 QAJ655386:QAL655386 PQN655386:PQP655386 PGR655386:PGT655386 OWV655386:OWX655386 OMZ655386:ONB655386 ODD655386:ODF655386 NTH655386:NTJ655386 NJL655386:NJN655386 MZP655386:MZR655386 MPT655386:MPV655386 MFX655386:MFZ655386 LWB655386:LWD655386 LMF655386:LMH655386 LCJ655386:LCL655386 KSN655386:KSP655386 KIR655386:KIT655386 JYV655386:JYX655386 JOZ655386:JPB655386 JFD655386:JFF655386 IVH655386:IVJ655386 ILL655386:ILN655386 IBP655386:IBR655386 HRT655386:HRV655386 HHX655386:HHZ655386 GYB655386:GYD655386 GOF655386:GOH655386 GEJ655386:GEL655386 FUN655386:FUP655386 FKR655386:FKT655386 FAV655386:FAX655386 EQZ655386:ERB655386 EHD655386:EHF655386 DXH655386:DXJ655386 DNL655386:DNN655386 DDP655386:DDR655386 CTT655386:CTV655386 CJX655386:CJZ655386 CAB655386:CAD655386 BQF655386:BQH655386 BGJ655386:BGL655386 AWN655386:AWP655386 AMR655386:AMT655386 ACV655386:ACX655386 SZ655386:TB655386 JD655386:JF655386 H655386:J655386 WVP589850:WVR589850 WLT589850:WLV589850 WBX589850:WBZ589850 VSB589850:VSD589850 VIF589850:VIH589850 UYJ589850:UYL589850 UON589850:UOP589850 UER589850:UET589850 TUV589850:TUX589850 TKZ589850:TLB589850 TBD589850:TBF589850 SRH589850:SRJ589850 SHL589850:SHN589850 RXP589850:RXR589850 RNT589850:RNV589850 RDX589850:RDZ589850 QUB589850:QUD589850 QKF589850:QKH589850 QAJ589850:QAL589850 PQN589850:PQP589850 PGR589850:PGT589850 OWV589850:OWX589850 OMZ589850:ONB589850 ODD589850:ODF589850 NTH589850:NTJ589850 NJL589850:NJN589850 MZP589850:MZR589850 MPT589850:MPV589850 MFX589850:MFZ589850 LWB589850:LWD589850 LMF589850:LMH589850 LCJ589850:LCL589850 KSN589850:KSP589850 KIR589850:KIT589850 JYV589850:JYX589850 JOZ589850:JPB589850 JFD589850:JFF589850 IVH589850:IVJ589850 ILL589850:ILN589850 IBP589850:IBR589850 HRT589850:HRV589850 HHX589850:HHZ589850 GYB589850:GYD589850 GOF589850:GOH589850 GEJ589850:GEL589850 FUN589850:FUP589850 FKR589850:FKT589850 FAV589850:FAX589850 EQZ589850:ERB589850 EHD589850:EHF589850 DXH589850:DXJ589850 DNL589850:DNN589850 DDP589850:DDR589850 CTT589850:CTV589850 CJX589850:CJZ589850 CAB589850:CAD589850 BQF589850:BQH589850 BGJ589850:BGL589850 AWN589850:AWP589850 AMR589850:AMT589850 ACV589850:ACX589850 SZ589850:TB589850 JD589850:JF589850 H589850:J589850 WVP524314:WVR524314 WLT524314:WLV524314 WBX524314:WBZ524314 VSB524314:VSD524314 VIF524314:VIH524314 UYJ524314:UYL524314 UON524314:UOP524314 UER524314:UET524314 TUV524314:TUX524314 TKZ524314:TLB524314 TBD524314:TBF524314 SRH524314:SRJ524314 SHL524314:SHN524314 RXP524314:RXR524314 RNT524314:RNV524314 RDX524314:RDZ524314 QUB524314:QUD524314 QKF524314:QKH524314 QAJ524314:QAL524314 PQN524314:PQP524314 PGR524314:PGT524314 OWV524314:OWX524314 OMZ524314:ONB524314 ODD524314:ODF524314 NTH524314:NTJ524314 NJL524314:NJN524314 MZP524314:MZR524314 MPT524314:MPV524314 MFX524314:MFZ524314 LWB524314:LWD524314 LMF524314:LMH524314 LCJ524314:LCL524314 KSN524314:KSP524314 KIR524314:KIT524314 JYV524314:JYX524314 JOZ524314:JPB524314 JFD524314:JFF524314 IVH524314:IVJ524314 ILL524314:ILN524314 IBP524314:IBR524314 HRT524314:HRV524314 HHX524314:HHZ524314 GYB524314:GYD524314 GOF524314:GOH524314 GEJ524314:GEL524314 FUN524314:FUP524314 FKR524314:FKT524314 FAV524314:FAX524314 EQZ524314:ERB524314 EHD524314:EHF524314 DXH524314:DXJ524314 DNL524314:DNN524314 DDP524314:DDR524314 CTT524314:CTV524314 CJX524314:CJZ524314 CAB524314:CAD524314 BQF524314:BQH524314 BGJ524314:BGL524314 AWN524314:AWP524314 AMR524314:AMT524314 ACV524314:ACX524314 SZ524314:TB524314 JD524314:JF524314 H524314:J524314 WVP458778:WVR458778 WLT458778:WLV458778 WBX458778:WBZ458778 VSB458778:VSD458778 VIF458778:VIH458778 UYJ458778:UYL458778 UON458778:UOP458778 UER458778:UET458778 TUV458778:TUX458778 TKZ458778:TLB458778 TBD458778:TBF458778 SRH458778:SRJ458778 SHL458778:SHN458778 RXP458778:RXR458778 RNT458778:RNV458778 RDX458778:RDZ458778 QUB458778:QUD458778 QKF458778:QKH458778 QAJ458778:QAL458778 PQN458778:PQP458778 PGR458778:PGT458778 OWV458778:OWX458778 OMZ458778:ONB458778 ODD458778:ODF458778 NTH458778:NTJ458778 NJL458778:NJN458778 MZP458778:MZR458778 MPT458778:MPV458778 MFX458778:MFZ458778 LWB458778:LWD458778 LMF458778:LMH458778 LCJ458778:LCL458778 KSN458778:KSP458778 KIR458778:KIT458778 JYV458778:JYX458778 JOZ458778:JPB458778 JFD458778:JFF458778 IVH458778:IVJ458778 ILL458778:ILN458778 IBP458778:IBR458778 HRT458778:HRV458778 HHX458778:HHZ458778 GYB458778:GYD458778 GOF458778:GOH458778 GEJ458778:GEL458778 FUN458778:FUP458778 FKR458778:FKT458778 FAV458778:FAX458778 EQZ458778:ERB458778 EHD458778:EHF458778 DXH458778:DXJ458778 DNL458778:DNN458778 DDP458778:DDR458778 CTT458778:CTV458778 CJX458778:CJZ458778 CAB458778:CAD458778 BQF458778:BQH458778 BGJ458778:BGL458778 AWN458778:AWP458778 AMR458778:AMT458778 ACV458778:ACX458778 SZ458778:TB458778 JD458778:JF458778 H458778:J458778 WVP393242:WVR393242 WLT393242:WLV393242 WBX393242:WBZ393242 VSB393242:VSD393242 VIF393242:VIH393242 UYJ393242:UYL393242 UON393242:UOP393242 UER393242:UET393242 TUV393242:TUX393242 TKZ393242:TLB393242 TBD393242:TBF393242 SRH393242:SRJ393242 SHL393242:SHN393242 RXP393242:RXR393242 RNT393242:RNV393242 RDX393242:RDZ393242 QUB393242:QUD393242 QKF393242:QKH393242 QAJ393242:QAL393242 PQN393242:PQP393242 PGR393242:PGT393242 OWV393242:OWX393242 OMZ393242:ONB393242 ODD393242:ODF393242 NTH393242:NTJ393242 NJL393242:NJN393242 MZP393242:MZR393242 MPT393242:MPV393242 MFX393242:MFZ393242 LWB393242:LWD393242 LMF393242:LMH393242 LCJ393242:LCL393242 KSN393242:KSP393242 KIR393242:KIT393242 JYV393242:JYX393242 JOZ393242:JPB393242 JFD393242:JFF393242 IVH393242:IVJ393242 ILL393242:ILN393242 IBP393242:IBR393242 HRT393242:HRV393242 HHX393242:HHZ393242 GYB393242:GYD393242 GOF393242:GOH393242 GEJ393242:GEL393242 FUN393242:FUP393242 FKR393242:FKT393242 FAV393242:FAX393242 EQZ393242:ERB393242 EHD393242:EHF393242 DXH393242:DXJ393242 DNL393242:DNN393242 DDP393242:DDR393242 CTT393242:CTV393242 CJX393242:CJZ393242 CAB393242:CAD393242 BQF393242:BQH393242 BGJ393242:BGL393242 AWN393242:AWP393242 AMR393242:AMT393242 ACV393242:ACX393242 SZ393242:TB393242 JD393242:JF393242 H393242:J393242 WVP327706:WVR327706 WLT327706:WLV327706 WBX327706:WBZ327706 VSB327706:VSD327706 VIF327706:VIH327706 UYJ327706:UYL327706 UON327706:UOP327706 UER327706:UET327706 TUV327706:TUX327706 TKZ327706:TLB327706 TBD327706:TBF327706 SRH327706:SRJ327706 SHL327706:SHN327706 RXP327706:RXR327706 RNT327706:RNV327706 RDX327706:RDZ327706 QUB327706:QUD327706 QKF327706:QKH327706 QAJ327706:QAL327706 PQN327706:PQP327706 PGR327706:PGT327706 OWV327706:OWX327706 OMZ327706:ONB327706 ODD327706:ODF327706 NTH327706:NTJ327706 NJL327706:NJN327706 MZP327706:MZR327706 MPT327706:MPV327706 MFX327706:MFZ327706 LWB327706:LWD327706 LMF327706:LMH327706 LCJ327706:LCL327706 KSN327706:KSP327706 KIR327706:KIT327706 JYV327706:JYX327706 JOZ327706:JPB327706 JFD327706:JFF327706 IVH327706:IVJ327706 ILL327706:ILN327706 IBP327706:IBR327706 HRT327706:HRV327706 HHX327706:HHZ327706 GYB327706:GYD327706 GOF327706:GOH327706 GEJ327706:GEL327706 FUN327706:FUP327706 FKR327706:FKT327706 FAV327706:FAX327706 EQZ327706:ERB327706 EHD327706:EHF327706 DXH327706:DXJ327706 DNL327706:DNN327706 DDP327706:DDR327706 CTT327706:CTV327706 CJX327706:CJZ327706 CAB327706:CAD327706 BQF327706:BQH327706 BGJ327706:BGL327706 AWN327706:AWP327706 AMR327706:AMT327706 ACV327706:ACX327706 SZ327706:TB327706 JD327706:JF327706 H327706:J327706 WVP262170:WVR262170 WLT262170:WLV262170 WBX262170:WBZ262170 VSB262170:VSD262170 VIF262170:VIH262170 UYJ262170:UYL262170 UON262170:UOP262170 UER262170:UET262170 TUV262170:TUX262170 TKZ262170:TLB262170 TBD262170:TBF262170 SRH262170:SRJ262170 SHL262170:SHN262170 RXP262170:RXR262170 RNT262170:RNV262170 RDX262170:RDZ262170 QUB262170:QUD262170 QKF262170:QKH262170 QAJ262170:QAL262170 PQN262170:PQP262170 PGR262170:PGT262170 OWV262170:OWX262170 OMZ262170:ONB262170 ODD262170:ODF262170 NTH262170:NTJ262170 NJL262170:NJN262170 MZP262170:MZR262170 MPT262170:MPV262170 MFX262170:MFZ262170 LWB262170:LWD262170 LMF262170:LMH262170 LCJ262170:LCL262170 KSN262170:KSP262170 KIR262170:KIT262170 JYV262170:JYX262170 JOZ262170:JPB262170 JFD262170:JFF262170 IVH262170:IVJ262170 ILL262170:ILN262170 IBP262170:IBR262170 HRT262170:HRV262170 HHX262170:HHZ262170 GYB262170:GYD262170 GOF262170:GOH262170 GEJ262170:GEL262170 FUN262170:FUP262170 FKR262170:FKT262170 FAV262170:FAX262170 EQZ262170:ERB262170 EHD262170:EHF262170 DXH262170:DXJ262170 DNL262170:DNN262170 DDP262170:DDR262170 CTT262170:CTV262170 CJX262170:CJZ262170 CAB262170:CAD262170 BQF262170:BQH262170 BGJ262170:BGL262170 AWN262170:AWP262170 AMR262170:AMT262170 ACV262170:ACX262170 SZ262170:TB262170 JD262170:JF262170 H262170:J262170 WVP196634:WVR196634 WLT196634:WLV196634 WBX196634:WBZ196634 VSB196634:VSD196634 VIF196634:VIH196634 UYJ196634:UYL196634 UON196634:UOP196634 UER196634:UET196634 TUV196634:TUX196634 TKZ196634:TLB196634 TBD196634:TBF196634 SRH196634:SRJ196634 SHL196634:SHN196634 RXP196634:RXR196634 RNT196634:RNV196634 RDX196634:RDZ196634 QUB196634:QUD196634 QKF196634:QKH196634 QAJ196634:QAL196634 PQN196634:PQP196634 PGR196634:PGT196634 OWV196634:OWX196634 OMZ196634:ONB196634 ODD196634:ODF196634 NTH196634:NTJ196634 NJL196634:NJN196634 MZP196634:MZR196634 MPT196634:MPV196634 MFX196634:MFZ196634 LWB196634:LWD196634 LMF196634:LMH196634 LCJ196634:LCL196634 KSN196634:KSP196634 KIR196634:KIT196634 JYV196634:JYX196634 JOZ196634:JPB196634 JFD196634:JFF196634 IVH196634:IVJ196634 ILL196634:ILN196634 IBP196634:IBR196634 HRT196634:HRV196634 HHX196634:HHZ196634 GYB196634:GYD196634 GOF196634:GOH196634 GEJ196634:GEL196634 FUN196634:FUP196634 FKR196634:FKT196634 FAV196634:FAX196634 EQZ196634:ERB196634 EHD196634:EHF196634 DXH196634:DXJ196634 DNL196634:DNN196634 DDP196634:DDR196634 CTT196634:CTV196634 CJX196634:CJZ196634 CAB196634:CAD196634 BQF196634:BQH196634 BGJ196634:BGL196634 AWN196634:AWP196634 AMR196634:AMT196634 ACV196634:ACX196634 SZ196634:TB196634 JD196634:JF196634 H196634:J196634 WVP131098:WVR131098 WLT131098:WLV131098 WBX131098:WBZ131098 VSB131098:VSD131098 VIF131098:VIH131098 UYJ131098:UYL131098 UON131098:UOP131098 UER131098:UET131098 TUV131098:TUX131098 TKZ131098:TLB131098 TBD131098:TBF131098 SRH131098:SRJ131098 SHL131098:SHN131098 RXP131098:RXR131098 RNT131098:RNV131098 RDX131098:RDZ131098 QUB131098:QUD131098 QKF131098:QKH131098 QAJ131098:QAL131098 PQN131098:PQP131098 PGR131098:PGT131098 OWV131098:OWX131098 OMZ131098:ONB131098 ODD131098:ODF131098 NTH131098:NTJ131098 NJL131098:NJN131098 MZP131098:MZR131098 MPT131098:MPV131098 MFX131098:MFZ131098 LWB131098:LWD131098 LMF131098:LMH131098 LCJ131098:LCL131098 KSN131098:KSP131098 KIR131098:KIT131098 JYV131098:JYX131098 JOZ131098:JPB131098 JFD131098:JFF131098 IVH131098:IVJ131098 ILL131098:ILN131098 IBP131098:IBR131098 HRT131098:HRV131098 HHX131098:HHZ131098 GYB131098:GYD131098 GOF131098:GOH131098 GEJ131098:GEL131098 FUN131098:FUP131098 FKR131098:FKT131098 FAV131098:FAX131098 EQZ131098:ERB131098 EHD131098:EHF131098 DXH131098:DXJ131098 DNL131098:DNN131098 DDP131098:DDR131098 CTT131098:CTV131098 CJX131098:CJZ131098 CAB131098:CAD131098 BQF131098:BQH131098 BGJ131098:BGL131098 AWN131098:AWP131098 AMR131098:AMT131098 ACV131098:ACX131098 SZ131098:TB131098 JD131098:JF131098 H131098:J131098 WVP65562:WVR65562 WLT65562:WLV65562 WBX65562:WBZ65562 VSB65562:VSD65562 VIF65562:VIH65562 UYJ65562:UYL65562 UON65562:UOP65562 UER65562:UET65562 TUV65562:TUX65562 TKZ65562:TLB65562 TBD65562:TBF65562 SRH65562:SRJ65562 SHL65562:SHN65562 RXP65562:RXR65562 RNT65562:RNV65562 RDX65562:RDZ65562 QUB65562:QUD65562 QKF65562:QKH65562 QAJ65562:QAL65562 PQN65562:PQP65562 PGR65562:PGT65562 OWV65562:OWX65562 OMZ65562:ONB65562 ODD65562:ODF65562 NTH65562:NTJ65562 NJL65562:NJN65562 MZP65562:MZR65562 MPT65562:MPV65562 MFX65562:MFZ65562 LWB65562:LWD65562 LMF65562:LMH65562 LCJ65562:LCL65562 KSN65562:KSP65562 KIR65562:KIT65562 JYV65562:JYX65562 JOZ65562:JPB65562 JFD65562:JFF65562 IVH65562:IVJ65562 ILL65562:ILN65562 IBP65562:IBR65562 HRT65562:HRV65562 HHX65562:HHZ65562 GYB65562:GYD65562 GOF65562:GOH65562 GEJ65562:GEL65562 FUN65562:FUP65562 FKR65562:FKT65562 FAV65562:FAX65562 EQZ65562:ERB65562 EHD65562:EHF65562 DXH65562:DXJ65562 DNL65562:DNN65562 DDP65562:DDR65562 CTT65562:CTV65562 CJX65562:CJZ65562 CAB65562:CAD65562 BQF65562:BQH65562 BGJ65562:BGL65562 AWN65562:AWP65562 AMR65562:AMT65562 ACV65562:ACX65562 SZ65562:TB65562 JD65562:JF65562 H65562:J65562 JD28:JF28 SZ28:TB28 ACV28:ACX28 AMR28:AMT28 AWN28:AWP28 BGJ28:BGL28 BQF28:BQH28 CAB28:CAD28 CJX28:CJZ28 CTT28:CTV28 DDP28:DDR28 DNL28:DNN28 DXH28:DXJ28 EHD28:EHF28 EQZ28:ERB28 FAV28:FAX28 FKR28:FKT28 FUN28:FUP28 GEJ28:GEL28 GOF28:GOH28 GYB28:GYD28 HHX28:HHZ28 HRT28:HRV28 IBP28:IBR28 ILL28:ILN28 IVH28:IVJ28 JFD28:JFF28 JOZ28:JPB28 JYV28:JYX28 KIR28:KIT28 KSN28:KSP28 LCJ28:LCL28 LMF28:LMH28 LWB28:LWD28 MFX28:MFZ28 MPT28:MPV28 MZP28:MZR28 NJL28:NJN28 NTH28:NTJ28 ODD28:ODF28 OMZ28:ONB28 OWV28:OWX28 PGR28:PGT28 PQN28:PQP28 QAJ28:QAL28 QKF28:QKH28 QUB28:QUD28 RDX28:RDZ28 RNT28:RNV28 RXP28:RXR28 SHL28:SHN28 SRH28:SRJ28 TBD28:TBF28 TKZ28:TLB28 TUV28:TUX28 UER28:UET28 UON28:UOP28 UYJ28:UYL28 VIF28:VIH28 VSB28:VSD28 WBX28:WBZ28 WLT28:WLV28 WVP28:WVR28 H28:J28">
      <formula1>$U$21:$U$25</formula1>
    </dataValidation>
    <dataValidation type="list" allowBlank="1" sqref="WVS983064:WVX983064 WLW983064:WMB983064 WCA983064:WCF983064 VSE983064:VSJ983064 VII983064:VIN983064 UYM983064:UYR983064 UOQ983064:UOV983064 UEU983064:UEZ983064 TUY983064:TVD983064 TLC983064:TLH983064 TBG983064:TBL983064 SRK983064:SRP983064 SHO983064:SHT983064 RXS983064:RXX983064 RNW983064:ROB983064 REA983064:REF983064 QUE983064:QUJ983064 QKI983064:QKN983064 QAM983064:QAR983064 PQQ983064:PQV983064 PGU983064:PGZ983064 OWY983064:OXD983064 ONC983064:ONH983064 ODG983064:ODL983064 NTK983064:NTP983064 NJO983064:NJT983064 MZS983064:MZX983064 MPW983064:MQB983064 MGA983064:MGF983064 LWE983064:LWJ983064 LMI983064:LMN983064 LCM983064:LCR983064 KSQ983064:KSV983064 KIU983064:KIZ983064 JYY983064:JZD983064 JPC983064:JPH983064 JFG983064:JFL983064 IVK983064:IVP983064 ILO983064:ILT983064 IBS983064:IBX983064 HRW983064:HSB983064 HIA983064:HIF983064 GYE983064:GYJ983064 GOI983064:GON983064 GEM983064:GER983064 FUQ983064:FUV983064 FKU983064:FKZ983064 FAY983064:FBD983064 ERC983064:ERH983064 EHG983064:EHL983064 DXK983064:DXP983064 DNO983064:DNT983064 DDS983064:DDX983064 CTW983064:CUB983064 CKA983064:CKF983064 CAE983064:CAJ983064 BQI983064:BQN983064 BGM983064:BGR983064 AWQ983064:AWV983064 AMU983064:AMZ983064 ACY983064:ADD983064 TC983064:TH983064 JG983064:JL983064 K983064:P983064 WVS917528:WVX917528 WLW917528:WMB917528 WCA917528:WCF917528 VSE917528:VSJ917528 VII917528:VIN917528 UYM917528:UYR917528 UOQ917528:UOV917528 UEU917528:UEZ917528 TUY917528:TVD917528 TLC917528:TLH917528 TBG917528:TBL917528 SRK917528:SRP917528 SHO917528:SHT917528 RXS917528:RXX917528 RNW917528:ROB917528 REA917528:REF917528 QUE917528:QUJ917528 QKI917528:QKN917528 QAM917528:QAR917528 PQQ917528:PQV917528 PGU917528:PGZ917528 OWY917528:OXD917528 ONC917528:ONH917528 ODG917528:ODL917528 NTK917528:NTP917528 NJO917528:NJT917528 MZS917528:MZX917528 MPW917528:MQB917528 MGA917528:MGF917528 LWE917528:LWJ917528 LMI917528:LMN917528 LCM917528:LCR917528 KSQ917528:KSV917528 KIU917528:KIZ917528 JYY917528:JZD917528 JPC917528:JPH917528 JFG917528:JFL917528 IVK917528:IVP917528 ILO917528:ILT917528 IBS917528:IBX917528 HRW917528:HSB917528 HIA917528:HIF917528 GYE917528:GYJ917528 GOI917528:GON917528 GEM917528:GER917528 FUQ917528:FUV917528 FKU917528:FKZ917528 FAY917528:FBD917528 ERC917528:ERH917528 EHG917528:EHL917528 DXK917528:DXP917528 DNO917528:DNT917528 DDS917528:DDX917528 CTW917528:CUB917528 CKA917528:CKF917528 CAE917528:CAJ917528 BQI917528:BQN917528 BGM917528:BGR917528 AWQ917528:AWV917528 AMU917528:AMZ917528 ACY917528:ADD917528 TC917528:TH917528 JG917528:JL917528 K917528:P917528 WVS851992:WVX851992 WLW851992:WMB851992 WCA851992:WCF851992 VSE851992:VSJ851992 VII851992:VIN851992 UYM851992:UYR851992 UOQ851992:UOV851992 UEU851992:UEZ851992 TUY851992:TVD851992 TLC851992:TLH851992 TBG851992:TBL851992 SRK851992:SRP851992 SHO851992:SHT851992 RXS851992:RXX851992 RNW851992:ROB851992 REA851992:REF851992 QUE851992:QUJ851992 QKI851992:QKN851992 QAM851992:QAR851992 PQQ851992:PQV851992 PGU851992:PGZ851992 OWY851992:OXD851992 ONC851992:ONH851992 ODG851992:ODL851992 NTK851992:NTP851992 NJO851992:NJT851992 MZS851992:MZX851992 MPW851992:MQB851992 MGA851992:MGF851992 LWE851992:LWJ851992 LMI851992:LMN851992 LCM851992:LCR851992 KSQ851992:KSV851992 KIU851992:KIZ851992 JYY851992:JZD851992 JPC851992:JPH851992 JFG851992:JFL851992 IVK851992:IVP851992 ILO851992:ILT851992 IBS851992:IBX851992 HRW851992:HSB851992 HIA851992:HIF851992 GYE851992:GYJ851992 GOI851992:GON851992 GEM851992:GER851992 FUQ851992:FUV851992 FKU851992:FKZ851992 FAY851992:FBD851992 ERC851992:ERH851992 EHG851992:EHL851992 DXK851992:DXP851992 DNO851992:DNT851992 DDS851992:DDX851992 CTW851992:CUB851992 CKA851992:CKF851992 CAE851992:CAJ851992 BQI851992:BQN851992 BGM851992:BGR851992 AWQ851992:AWV851992 AMU851992:AMZ851992 ACY851992:ADD851992 TC851992:TH851992 JG851992:JL851992 K851992:P851992 WVS786456:WVX786456 WLW786456:WMB786456 WCA786456:WCF786456 VSE786456:VSJ786456 VII786456:VIN786456 UYM786456:UYR786456 UOQ786456:UOV786456 UEU786456:UEZ786456 TUY786456:TVD786456 TLC786456:TLH786456 TBG786456:TBL786456 SRK786456:SRP786456 SHO786456:SHT786456 RXS786456:RXX786456 RNW786456:ROB786456 REA786456:REF786456 QUE786456:QUJ786456 QKI786456:QKN786456 QAM786456:QAR786456 PQQ786456:PQV786456 PGU786456:PGZ786456 OWY786456:OXD786456 ONC786456:ONH786456 ODG786456:ODL786456 NTK786456:NTP786456 NJO786456:NJT786456 MZS786456:MZX786456 MPW786456:MQB786456 MGA786456:MGF786456 LWE786456:LWJ786456 LMI786456:LMN786456 LCM786456:LCR786456 KSQ786456:KSV786456 KIU786456:KIZ786456 JYY786456:JZD786456 JPC786456:JPH786456 JFG786456:JFL786456 IVK786456:IVP786456 ILO786456:ILT786456 IBS786456:IBX786456 HRW786456:HSB786456 HIA786456:HIF786456 GYE786456:GYJ786456 GOI786456:GON786456 GEM786456:GER786456 FUQ786456:FUV786456 FKU786456:FKZ786456 FAY786456:FBD786456 ERC786456:ERH786456 EHG786456:EHL786456 DXK786456:DXP786456 DNO786456:DNT786456 DDS786456:DDX786456 CTW786456:CUB786456 CKA786456:CKF786456 CAE786456:CAJ786456 BQI786456:BQN786456 BGM786456:BGR786456 AWQ786456:AWV786456 AMU786456:AMZ786456 ACY786456:ADD786456 TC786456:TH786456 JG786456:JL786456 K786456:P786456 WVS720920:WVX720920 WLW720920:WMB720920 WCA720920:WCF720920 VSE720920:VSJ720920 VII720920:VIN720920 UYM720920:UYR720920 UOQ720920:UOV720920 UEU720920:UEZ720920 TUY720920:TVD720920 TLC720920:TLH720920 TBG720920:TBL720920 SRK720920:SRP720920 SHO720920:SHT720920 RXS720920:RXX720920 RNW720920:ROB720920 REA720920:REF720920 QUE720920:QUJ720920 QKI720920:QKN720920 QAM720920:QAR720920 PQQ720920:PQV720920 PGU720920:PGZ720920 OWY720920:OXD720920 ONC720920:ONH720920 ODG720920:ODL720920 NTK720920:NTP720920 NJO720920:NJT720920 MZS720920:MZX720920 MPW720920:MQB720920 MGA720920:MGF720920 LWE720920:LWJ720920 LMI720920:LMN720920 LCM720920:LCR720920 KSQ720920:KSV720920 KIU720920:KIZ720920 JYY720920:JZD720920 JPC720920:JPH720920 JFG720920:JFL720920 IVK720920:IVP720920 ILO720920:ILT720920 IBS720920:IBX720920 HRW720920:HSB720920 HIA720920:HIF720920 GYE720920:GYJ720920 GOI720920:GON720920 GEM720920:GER720920 FUQ720920:FUV720920 FKU720920:FKZ720920 FAY720920:FBD720920 ERC720920:ERH720920 EHG720920:EHL720920 DXK720920:DXP720920 DNO720920:DNT720920 DDS720920:DDX720920 CTW720920:CUB720920 CKA720920:CKF720920 CAE720920:CAJ720920 BQI720920:BQN720920 BGM720920:BGR720920 AWQ720920:AWV720920 AMU720920:AMZ720920 ACY720920:ADD720920 TC720920:TH720920 JG720920:JL720920 K720920:P720920 WVS655384:WVX655384 WLW655384:WMB655384 WCA655384:WCF655384 VSE655384:VSJ655384 VII655384:VIN655384 UYM655384:UYR655384 UOQ655384:UOV655384 UEU655384:UEZ655384 TUY655384:TVD655384 TLC655384:TLH655384 TBG655384:TBL655384 SRK655384:SRP655384 SHO655384:SHT655384 RXS655384:RXX655384 RNW655384:ROB655384 REA655384:REF655384 QUE655384:QUJ655384 QKI655384:QKN655384 QAM655384:QAR655384 PQQ655384:PQV655384 PGU655384:PGZ655384 OWY655384:OXD655384 ONC655384:ONH655384 ODG655384:ODL655384 NTK655384:NTP655384 NJO655384:NJT655384 MZS655384:MZX655384 MPW655384:MQB655384 MGA655384:MGF655384 LWE655384:LWJ655384 LMI655384:LMN655384 LCM655384:LCR655384 KSQ655384:KSV655384 KIU655384:KIZ655384 JYY655384:JZD655384 JPC655384:JPH655384 JFG655384:JFL655384 IVK655384:IVP655384 ILO655384:ILT655384 IBS655384:IBX655384 HRW655384:HSB655384 HIA655384:HIF655384 GYE655384:GYJ655384 GOI655384:GON655384 GEM655384:GER655384 FUQ655384:FUV655384 FKU655384:FKZ655384 FAY655384:FBD655384 ERC655384:ERH655384 EHG655384:EHL655384 DXK655384:DXP655384 DNO655384:DNT655384 DDS655384:DDX655384 CTW655384:CUB655384 CKA655384:CKF655384 CAE655384:CAJ655384 BQI655384:BQN655384 BGM655384:BGR655384 AWQ655384:AWV655384 AMU655384:AMZ655384 ACY655384:ADD655384 TC655384:TH655384 JG655384:JL655384 K655384:P655384 WVS589848:WVX589848 WLW589848:WMB589848 WCA589848:WCF589848 VSE589848:VSJ589848 VII589848:VIN589848 UYM589848:UYR589848 UOQ589848:UOV589848 UEU589848:UEZ589848 TUY589848:TVD589848 TLC589848:TLH589848 TBG589848:TBL589848 SRK589848:SRP589848 SHO589848:SHT589848 RXS589848:RXX589848 RNW589848:ROB589848 REA589848:REF589848 QUE589848:QUJ589848 QKI589848:QKN589848 QAM589848:QAR589848 PQQ589848:PQV589848 PGU589848:PGZ589848 OWY589848:OXD589848 ONC589848:ONH589848 ODG589848:ODL589848 NTK589848:NTP589848 NJO589848:NJT589848 MZS589848:MZX589848 MPW589848:MQB589848 MGA589848:MGF589848 LWE589848:LWJ589848 LMI589848:LMN589848 LCM589848:LCR589848 KSQ589848:KSV589848 KIU589848:KIZ589848 JYY589848:JZD589848 JPC589848:JPH589848 JFG589848:JFL589848 IVK589848:IVP589848 ILO589848:ILT589848 IBS589848:IBX589848 HRW589848:HSB589848 HIA589848:HIF589848 GYE589848:GYJ589848 GOI589848:GON589848 GEM589848:GER589848 FUQ589848:FUV589848 FKU589848:FKZ589848 FAY589848:FBD589848 ERC589848:ERH589848 EHG589848:EHL589848 DXK589848:DXP589848 DNO589848:DNT589848 DDS589848:DDX589848 CTW589848:CUB589848 CKA589848:CKF589848 CAE589848:CAJ589848 BQI589848:BQN589848 BGM589848:BGR589848 AWQ589848:AWV589848 AMU589848:AMZ589848 ACY589848:ADD589848 TC589848:TH589848 JG589848:JL589848 K589848:P589848 WVS524312:WVX524312 WLW524312:WMB524312 WCA524312:WCF524312 VSE524312:VSJ524312 VII524312:VIN524312 UYM524312:UYR524312 UOQ524312:UOV524312 UEU524312:UEZ524312 TUY524312:TVD524312 TLC524312:TLH524312 TBG524312:TBL524312 SRK524312:SRP524312 SHO524312:SHT524312 RXS524312:RXX524312 RNW524312:ROB524312 REA524312:REF524312 QUE524312:QUJ524312 QKI524312:QKN524312 QAM524312:QAR524312 PQQ524312:PQV524312 PGU524312:PGZ524312 OWY524312:OXD524312 ONC524312:ONH524312 ODG524312:ODL524312 NTK524312:NTP524312 NJO524312:NJT524312 MZS524312:MZX524312 MPW524312:MQB524312 MGA524312:MGF524312 LWE524312:LWJ524312 LMI524312:LMN524312 LCM524312:LCR524312 KSQ524312:KSV524312 KIU524312:KIZ524312 JYY524312:JZD524312 JPC524312:JPH524312 JFG524312:JFL524312 IVK524312:IVP524312 ILO524312:ILT524312 IBS524312:IBX524312 HRW524312:HSB524312 HIA524312:HIF524312 GYE524312:GYJ524312 GOI524312:GON524312 GEM524312:GER524312 FUQ524312:FUV524312 FKU524312:FKZ524312 FAY524312:FBD524312 ERC524312:ERH524312 EHG524312:EHL524312 DXK524312:DXP524312 DNO524312:DNT524312 DDS524312:DDX524312 CTW524312:CUB524312 CKA524312:CKF524312 CAE524312:CAJ524312 BQI524312:BQN524312 BGM524312:BGR524312 AWQ524312:AWV524312 AMU524312:AMZ524312 ACY524312:ADD524312 TC524312:TH524312 JG524312:JL524312 K524312:P524312 WVS458776:WVX458776 WLW458776:WMB458776 WCA458776:WCF458776 VSE458776:VSJ458776 VII458776:VIN458776 UYM458776:UYR458776 UOQ458776:UOV458776 UEU458776:UEZ458776 TUY458776:TVD458776 TLC458776:TLH458776 TBG458776:TBL458776 SRK458776:SRP458776 SHO458776:SHT458776 RXS458776:RXX458776 RNW458776:ROB458776 REA458776:REF458776 QUE458776:QUJ458776 QKI458776:QKN458776 QAM458776:QAR458776 PQQ458776:PQV458776 PGU458776:PGZ458776 OWY458776:OXD458776 ONC458776:ONH458776 ODG458776:ODL458776 NTK458776:NTP458776 NJO458776:NJT458776 MZS458776:MZX458776 MPW458776:MQB458776 MGA458776:MGF458776 LWE458776:LWJ458776 LMI458776:LMN458776 LCM458776:LCR458776 KSQ458776:KSV458776 KIU458776:KIZ458776 JYY458776:JZD458776 JPC458776:JPH458776 JFG458776:JFL458776 IVK458776:IVP458776 ILO458776:ILT458776 IBS458776:IBX458776 HRW458776:HSB458776 HIA458776:HIF458776 GYE458776:GYJ458776 GOI458776:GON458776 GEM458776:GER458776 FUQ458776:FUV458776 FKU458776:FKZ458776 FAY458776:FBD458776 ERC458776:ERH458776 EHG458776:EHL458776 DXK458776:DXP458776 DNO458776:DNT458776 DDS458776:DDX458776 CTW458776:CUB458776 CKA458776:CKF458776 CAE458776:CAJ458776 BQI458776:BQN458776 BGM458776:BGR458776 AWQ458776:AWV458776 AMU458776:AMZ458776 ACY458776:ADD458776 TC458776:TH458776 JG458776:JL458776 K458776:P458776 WVS393240:WVX393240 WLW393240:WMB393240 WCA393240:WCF393240 VSE393240:VSJ393240 VII393240:VIN393240 UYM393240:UYR393240 UOQ393240:UOV393240 UEU393240:UEZ393240 TUY393240:TVD393240 TLC393240:TLH393240 TBG393240:TBL393240 SRK393240:SRP393240 SHO393240:SHT393240 RXS393240:RXX393240 RNW393240:ROB393240 REA393240:REF393240 QUE393240:QUJ393240 QKI393240:QKN393240 QAM393240:QAR393240 PQQ393240:PQV393240 PGU393240:PGZ393240 OWY393240:OXD393240 ONC393240:ONH393240 ODG393240:ODL393240 NTK393240:NTP393240 NJO393240:NJT393240 MZS393240:MZX393240 MPW393240:MQB393240 MGA393240:MGF393240 LWE393240:LWJ393240 LMI393240:LMN393240 LCM393240:LCR393240 KSQ393240:KSV393240 KIU393240:KIZ393240 JYY393240:JZD393240 JPC393240:JPH393240 JFG393240:JFL393240 IVK393240:IVP393240 ILO393240:ILT393240 IBS393240:IBX393240 HRW393240:HSB393240 HIA393240:HIF393240 GYE393240:GYJ393240 GOI393240:GON393240 GEM393240:GER393240 FUQ393240:FUV393240 FKU393240:FKZ393240 FAY393240:FBD393240 ERC393240:ERH393240 EHG393240:EHL393240 DXK393240:DXP393240 DNO393240:DNT393240 DDS393240:DDX393240 CTW393240:CUB393240 CKA393240:CKF393240 CAE393240:CAJ393240 BQI393240:BQN393240 BGM393240:BGR393240 AWQ393240:AWV393240 AMU393240:AMZ393240 ACY393240:ADD393240 TC393240:TH393240 JG393240:JL393240 K393240:P393240 WVS327704:WVX327704 WLW327704:WMB327704 WCA327704:WCF327704 VSE327704:VSJ327704 VII327704:VIN327704 UYM327704:UYR327704 UOQ327704:UOV327704 UEU327704:UEZ327704 TUY327704:TVD327704 TLC327704:TLH327704 TBG327704:TBL327704 SRK327704:SRP327704 SHO327704:SHT327704 RXS327704:RXX327704 RNW327704:ROB327704 REA327704:REF327704 QUE327704:QUJ327704 QKI327704:QKN327704 QAM327704:QAR327704 PQQ327704:PQV327704 PGU327704:PGZ327704 OWY327704:OXD327704 ONC327704:ONH327704 ODG327704:ODL327704 NTK327704:NTP327704 NJO327704:NJT327704 MZS327704:MZX327704 MPW327704:MQB327704 MGA327704:MGF327704 LWE327704:LWJ327704 LMI327704:LMN327704 LCM327704:LCR327704 KSQ327704:KSV327704 KIU327704:KIZ327704 JYY327704:JZD327704 JPC327704:JPH327704 JFG327704:JFL327704 IVK327704:IVP327704 ILO327704:ILT327704 IBS327704:IBX327704 HRW327704:HSB327704 HIA327704:HIF327704 GYE327704:GYJ327704 GOI327704:GON327704 GEM327704:GER327704 FUQ327704:FUV327704 FKU327704:FKZ327704 FAY327704:FBD327704 ERC327704:ERH327704 EHG327704:EHL327704 DXK327704:DXP327704 DNO327704:DNT327704 DDS327704:DDX327704 CTW327704:CUB327704 CKA327704:CKF327704 CAE327704:CAJ327704 BQI327704:BQN327704 BGM327704:BGR327704 AWQ327704:AWV327704 AMU327704:AMZ327704 ACY327704:ADD327704 TC327704:TH327704 JG327704:JL327704 K327704:P327704 WVS262168:WVX262168 WLW262168:WMB262168 WCA262168:WCF262168 VSE262168:VSJ262168 VII262168:VIN262168 UYM262168:UYR262168 UOQ262168:UOV262168 UEU262168:UEZ262168 TUY262168:TVD262168 TLC262168:TLH262168 TBG262168:TBL262168 SRK262168:SRP262168 SHO262168:SHT262168 RXS262168:RXX262168 RNW262168:ROB262168 REA262168:REF262168 QUE262168:QUJ262168 QKI262168:QKN262168 QAM262168:QAR262168 PQQ262168:PQV262168 PGU262168:PGZ262168 OWY262168:OXD262168 ONC262168:ONH262168 ODG262168:ODL262168 NTK262168:NTP262168 NJO262168:NJT262168 MZS262168:MZX262168 MPW262168:MQB262168 MGA262168:MGF262168 LWE262168:LWJ262168 LMI262168:LMN262168 LCM262168:LCR262168 KSQ262168:KSV262168 KIU262168:KIZ262168 JYY262168:JZD262168 JPC262168:JPH262168 JFG262168:JFL262168 IVK262168:IVP262168 ILO262168:ILT262168 IBS262168:IBX262168 HRW262168:HSB262168 HIA262168:HIF262168 GYE262168:GYJ262168 GOI262168:GON262168 GEM262168:GER262168 FUQ262168:FUV262168 FKU262168:FKZ262168 FAY262168:FBD262168 ERC262168:ERH262168 EHG262168:EHL262168 DXK262168:DXP262168 DNO262168:DNT262168 DDS262168:DDX262168 CTW262168:CUB262168 CKA262168:CKF262168 CAE262168:CAJ262168 BQI262168:BQN262168 BGM262168:BGR262168 AWQ262168:AWV262168 AMU262168:AMZ262168 ACY262168:ADD262168 TC262168:TH262168 JG262168:JL262168 K262168:P262168 WVS196632:WVX196632 WLW196632:WMB196632 WCA196632:WCF196632 VSE196632:VSJ196632 VII196632:VIN196632 UYM196632:UYR196632 UOQ196632:UOV196632 UEU196632:UEZ196632 TUY196632:TVD196632 TLC196632:TLH196632 TBG196632:TBL196632 SRK196632:SRP196632 SHO196632:SHT196632 RXS196632:RXX196632 RNW196632:ROB196632 REA196632:REF196632 QUE196632:QUJ196632 QKI196632:QKN196632 QAM196632:QAR196632 PQQ196632:PQV196632 PGU196632:PGZ196632 OWY196632:OXD196632 ONC196632:ONH196632 ODG196632:ODL196632 NTK196632:NTP196632 NJO196632:NJT196632 MZS196632:MZX196632 MPW196632:MQB196632 MGA196632:MGF196632 LWE196632:LWJ196632 LMI196632:LMN196632 LCM196632:LCR196632 KSQ196632:KSV196632 KIU196632:KIZ196632 JYY196632:JZD196632 JPC196632:JPH196632 JFG196632:JFL196632 IVK196632:IVP196632 ILO196632:ILT196632 IBS196632:IBX196632 HRW196632:HSB196632 HIA196632:HIF196632 GYE196632:GYJ196632 GOI196632:GON196632 GEM196632:GER196632 FUQ196632:FUV196632 FKU196632:FKZ196632 FAY196632:FBD196632 ERC196632:ERH196632 EHG196632:EHL196632 DXK196632:DXP196632 DNO196632:DNT196632 DDS196632:DDX196632 CTW196632:CUB196632 CKA196632:CKF196632 CAE196632:CAJ196632 BQI196632:BQN196632 BGM196632:BGR196632 AWQ196632:AWV196632 AMU196632:AMZ196632 ACY196632:ADD196632 TC196632:TH196632 JG196632:JL196632 K196632:P196632 WVS131096:WVX131096 WLW131096:WMB131096 WCA131096:WCF131096 VSE131096:VSJ131096 VII131096:VIN131096 UYM131096:UYR131096 UOQ131096:UOV131096 UEU131096:UEZ131096 TUY131096:TVD131096 TLC131096:TLH131096 TBG131096:TBL131096 SRK131096:SRP131096 SHO131096:SHT131096 RXS131096:RXX131096 RNW131096:ROB131096 REA131096:REF131096 QUE131096:QUJ131096 QKI131096:QKN131096 QAM131096:QAR131096 PQQ131096:PQV131096 PGU131096:PGZ131096 OWY131096:OXD131096 ONC131096:ONH131096 ODG131096:ODL131096 NTK131096:NTP131096 NJO131096:NJT131096 MZS131096:MZX131096 MPW131096:MQB131096 MGA131096:MGF131096 LWE131096:LWJ131096 LMI131096:LMN131096 LCM131096:LCR131096 KSQ131096:KSV131096 KIU131096:KIZ131096 JYY131096:JZD131096 JPC131096:JPH131096 JFG131096:JFL131096 IVK131096:IVP131096 ILO131096:ILT131096 IBS131096:IBX131096 HRW131096:HSB131096 HIA131096:HIF131096 GYE131096:GYJ131096 GOI131096:GON131096 GEM131096:GER131096 FUQ131096:FUV131096 FKU131096:FKZ131096 FAY131096:FBD131096 ERC131096:ERH131096 EHG131096:EHL131096 DXK131096:DXP131096 DNO131096:DNT131096 DDS131096:DDX131096 CTW131096:CUB131096 CKA131096:CKF131096 CAE131096:CAJ131096 BQI131096:BQN131096 BGM131096:BGR131096 AWQ131096:AWV131096 AMU131096:AMZ131096 ACY131096:ADD131096 TC131096:TH131096 JG131096:JL131096 K131096:P131096 WVS65560:WVX65560 WLW65560:WMB65560 WCA65560:WCF65560 VSE65560:VSJ65560 VII65560:VIN65560 UYM65560:UYR65560 UOQ65560:UOV65560 UEU65560:UEZ65560 TUY65560:TVD65560 TLC65560:TLH65560 TBG65560:TBL65560 SRK65560:SRP65560 SHO65560:SHT65560 RXS65560:RXX65560 RNW65560:ROB65560 REA65560:REF65560 QUE65560:QUJ65560 QKI65560:QKN65560 QAM65560:QAR65560 PQQ65560:PQV65560 PGU65560:PGZ65560 OWY65560:OXD65560 ONC65560:ONH65560 ODG65560:ODL65560 NTK65560:NTP65560 NJO65560:NJT65560 MZS65560:MZX65560 MPW65560:MQB65560 MGA65560:MGF65560 LWE65560:LWJ65560 LMI65560:LMN65560 LCM65560:LCR65560 KSQ65560:KSV65560 KIU65560:KIZ65560 JYY65560:JZD65560 JPC65560:JPH65560 JFG65560:JFL65560 IVK65560:IVP65560 ILO65560:ILT65560 IBS65560:IBX65560 HRW65560:HSB65560 HIA65560:HIF65560 GYE65560:GYJ65560 GOI65560:GON65560 GEM65560:GER65560 FUQ65560:FUV65560 FKU65560:FKZ65560 FAY65560:FBD65560 ERC65560:ERH65560 EHG65560:EHL65560 DXK65560:DXP65560 DNO65560:DNT65560 DDS65560:DDX65560 CTW65560:CUB65560 CKA65560:CKF65560 CAE65560:CAJ65560 BQI65560:BQN65560 BGM65560:BGR65560 AWQ65560:AWV65560 AMU65560:AMZ65560 ACY65560:ADD65560 TC65560:TH65560 JG65560:JL65560 K65560:P65560 WVS983062:WVX983062 WLW983062:WMB983062 WCA983062:WCF983062 VSE983062:VSJ983062 VII983062:VIN983062 UYM983062:UYR983062 UOQ983062:UOV983062 UEU983062:UEZ983062 TUY983062:TVD983062 TLC983062:TLH983062 TBG983062:TBL983062 SRK983062:SRP983062 SHO983062:SHT983062 RXS983062:RXX983062 RNW983062:ROB983062 REA983062:REF983062 QUE983062:QUJ983062 QKI983062:QKN983062 QAM983062:QAR983062 PQQ983062:PQV983062 PGU983062:PGZ983062 OWY983062:OXD983062 ONC983062:ONH983062 ODG983062:ODL983062 NTK983062:NTP983062 NJO983062:NJT983062 MZS983062:MZX983062 MPW983062:MQB983062 MGA983062:MGF983062 LWE983062:LWJ983062 LMI983062:LMN983062 LCM983062:LCR983062 KSQ983062:KSV983062 KIU983062:KIZ983062 JYY983062:JZD983062 JPC983062:JPH983062 JFG983062:JFL983062 IVK983062:IVP983062 ILO983062:ILT983062 IBS983062:IBX983062 HRW983062:HSB983062 HIA983062:HIF983062 GYE983062:GYJ983062 GOI983062:GON983062 GEM983062:GER983062 FUQ983062:FUV983062 FKU983062:FKZ983062 FAY983062:FBD983062 ERC983062:ERH983062 EHG983062:EHL983062 DXK983062:DXP983062 DNO983062:DNT983062 DDS983062:DDX983062 CTW983062:CUB983062 CKA983062:CKF983062 CAE983062:CAJ983062 BQI983062:BQN983062 BGM983062:BGR983062 AWQ983062:AWV983062 AMU983062:AMZ983062 ACY983062:ADD983062 TC983062:TH983062 JG983062:JL983062 K983062:P983062 WVS917526:WVX917526 WLW917526:WMB917526 WCA917526:WCF917526 VSE917526:VSJ917526 VII917526:VIN917526 UYM917526:UYR917526 UOQ917526:UOV917526 UEU917526:UEZ917526 TUY917526:TVD917526 TLC917526:TLH917526 TBG917526:TBL917526 SRK917526:SRP917526 SHO917526:SHT917526 RXS917526:RXX917526 RNW917526:ROB917526 REA917526:REF917526 QUE917526:QUJ917526 QKI917526:QKN917526 QAM917526:QAR917526 PQQ917526:PQV917526 PGU917526:PGZ917526 OWY917526:OXD917526 ONC917526:ONH917526 ODG917526:ODL917526 NTK917526:NTP917526 NJO917526:NJT917526 MZS917526:MZX917526 MPW917526:MQB917526 MGA917526:MGF917526 LWE917526:LWJ917526 LMI917526:LMN917526 LCM917526:LCR917526 KSQ917526:KSV917526 KIU917526:KIZ917526 JYY917526:JZD917526 JPC917526:JPH917526 JFG917526:JFL917526 IVK917526:IVP917526 ILO917526:ILT917526 IBS917526:IBX917526 HRW917526:HSB917526 HIA917526:HIF917526 GYE917526:GYJ917526 GOI917526:GON917526 GEM917526:GER917526 FUQ917526:FUV917526 FKU917526:FKZ917526 FAY917526:FBD917526 ERC917526:ERH917526 EHG917526:EHL917526 DXK917526:DXP917526 DNO917526:DNT917526 DDS917526:DDX917526 CTW917526:CUB917526 CKA917526:CKF917526 CAE917526:CAJ917526 BQI917526:BQN917526 BGM917526:BGR917526 AWQ917526:AWV917526 AMU917526:AMZ917526 ACY917526:ADD917526 TC917526:TH917526 JG917526:JL917526 K917526:P917526 WVS851990:WVX851990 WLW851990:WMB851990 WCA851990:WCF851990 VSE851990:VSJ851990 VII851990:VIN851990 UYM851990:UYR851990 UOQ851990:UOV851990 UEU851990:UEZ851990 TUY851990:TVD851990 TLC851990:TLH851990 TBG851990:TBL851990 SRK851990:SRP851990 SHO851990:SHT851990 RXS851990:RXX851990 RNW851990:ROB851990 REA851990:REF851990 QUE851990:QUJ851990 QKI851990:QKN851990 QAM851990:QAR851990 PQQ851990:PQV851990 PGU851990:PGZ851990 OWY851990:OXD851990 ONC851990:ONH851990 ODG851990:ODL851990 NTK851990:NTP851990 NJO851990:NJT851990 MZS851990:MZX851990 MPW851990:MQB851990 MGA851990:MGF851990 LWE851990:LWJ851990 LMI851990:LMN851990 LCM851990:LCR851990 KSQ851990:KSV851990 KIU851990:KIZ851990 JYY851990:JZD851990 JPC851990:JPH851990 JFG851990:JFL851990 IVK851990:IVP851990 ILO851990:ILT851990 IBS851990:IBX851990 HRW851990:HSB851990 HIA851990:HIF851990 GYE851990:GYJ851990 GOI851990:GON851990 GEM851990:GER851990 FUQ851990:FUV851990 FKU851990:FKZ851990 FAY851990:FBD851990 ERC851990:ERH851990 EHG851990:EHL851990 DXK851990:DXP851990 DNO851990:DNT851990 DDS851990:DDX851990 CTW851990:CUB851990 CKA851990:CKF851990 CAE851990:CAJ851990 BQI851990:BQN851990 BGM851990:BGR851990 AWQ851990:AWV851990 AMU851990:AMZ851990 ACY851990:ADD851990 TC851990:TH851990 JG851990:JL851990 K851990:P851990 WVS786454:WVX786454 WLW786454:WMB786454 WCA786454:WCF786454 VSE786454:VSJ786454 VII786454:VIN786454 UYM786454:UYR786454 UOQ786454:UOV786454 UEU786454:UEZ786454 TUY786454:TVD786454 TLC786454:TLH786454 TBG786454:TBL786454 SRK786454:SRP786454 SHO786454:SHT786454 RXS786454:RXX786454 RNW786454:ROB786454 REA786454:REF786454 QUE786454:QUJ786454 QKI786454:QKN786454 QAM786454:QAR786454 PQQ786454:PQV786454 PGU786454:PGZ786454 OWY786454:OXD786454 ONC786454:ONH786454 ODG786454:ODL786454 NTK786454:NTP786454 NJO786454:NJT786454 MZS786454:MZX786454 MPW786454:MQB786454 MGA786454:MGF786454 LWE786454:LWJ786454 LMI786454:LMN786454 LCM786454:LCR786454 KSQ786454:KSV786454 KIU786454:KIZ786454 JYY786454:JZD786454 JPC786454:JPH786454 JFG786454:JFL786454 IVK786454:IVP786454 ILO786454:ILT786454 IBS786454:IBX786454 HRW786454:HSB786454 HIA786454:HIF786454 GYE786454:GYJ786454 GOI786454:GON786454 GEM786454:GER786454 FUQ786454:FUV786454 FKU786454:FKZ786454 FAY786454:FBD786454 ERC786454:ERH786454 EHG786454:EHL786454 DXK786454:DXP786454 DNO786454:DNT786454 DDS786454:DDX786454 CTW786454:CUB786454 CKA786454:CKF786454 CAE786454:CAJ786454 BQI786454:BQN786454 BGM786454:BGR786454 AWQ786454:AWV786454 AMU786454:AMZ786454 ACY786454:ADD786454 TC786454:TH786454 JG786454:JL786454 K786454:P786454 WVS720918:WVX720918 WLW720918:WMB720918 WCA720918:WCF720918 VSE720918:VSJ720918 VII720918:VIN720918 UYM720918:UYR720918 UOQ720918:UOV720918 UEU720918:UEZ720918 TUY720918:TVD720918 TLC720918:TLH720918 TBG720918:TBL720918 SRK720918:SRP720918 SHO720918:SHT720918 RXS720918:RXX720918 RNW720918:ROB720918 REA720918:REF720918 QUE720918:QUJ720918 QKI720918:QKN720918 QAM720918:QAR720918 PQQ720918:PQV720918 PGU720918:PGZ720918 OWY720918:OXD720918 ONC720918:ONH720918 ODG720918:ODL720918 NTK720918:NTP720918 NJO720918:NJT720918 MZS720918:MZX720918 MPW720918:MQB720918 MGA720918:MGF720918 LWE720918:LWJ720918 LMI720918:LMN720918 LCM720918:LCR720918 KSQ720918:KSV720918 KIU720918:KIZ720918 JYY720918:JZD720918 JPC720918:JPH720918 JFG720918:JFL720918 IVK720918:IVP720918 ILO720918:ILT720918 IBS720918:IBX720918 HRW720918:HSB720918 HIA720918:HIF720918 GYE720918:GYJ720918 GOI720918:GON720918 GEM720918:GER720918 FUQ720918:FUV720918 FKU720918:FKZ720918 FAY720918:FBD720918 ERC720918:ERH720918 EHG720918:EHL720918 DXK720918:DXP720918 DNO720918:DNT720918 DDS720918:DDX720918 CTW720918:CUB720918 CKA720918:CKF720918 CAE720918:CAJ720918 BQI720918:BQN720918 BGM720918:BGR720918 AWQ720918:AWV720918 AMU720918:AMZ720918 ACY720918:ADD720918 TC720918:TH720918 JG720918:JL720918 K720918:P720918 WVS655382:WVX655382 WLW655382:WMB655382 WCA655382:WCF655382 VSE655382:VSJ655382 VII655382:VIN655382 UYM655382:UYR655382 UOQ655382:UOV655382 UEU655382:UEZ655382 TUY655382:TVD655382 TLC655382:TLH655382 TBG655382:TBL655382 SRK655382:SRP655382 SHO655382:SHT655382 RXS655382:RXX655382 RNW655382:ROB655382 REA655382:REF655382 QUE655382:QUJ655382 QKI655382:QKN655382 QAM655382:QAR655382 PQQ655382:PQV655382 PGU655382:PGZ655382 OWY655382:OXD655382 ONC655382:ONH655382 ODG655382:ODL655382 NTK655382:NTP655382 NJO655382:NJT655382 MZS655382:MZX655382 MPW655382:MQB655382 MGA655382:MGF655382 LWE655382:LWJ655382 LMI655382:LMN655382 LCM655382:LCR655382 KSQ655382:KSV655382 KIU655382:KIZ655382 JYY655382:JZD655382 JPC655382:JPH655382 JFG655382:JFL655382 IVK655382:IVP655382 ILO655382:ILT655382 IBS655382:IBX655382 HRW655382:HSB655382 HIA655382:HIF655382 GYE655382:GYJ655382 GOI655382:GON655382 GEM655382:GER655382 FUQ655382:FUV655382 FKU655382:FKZ655382 FAY655382:FBD655382 ERC655382:ERH655382 EHG655382:EHL655382 DXK655382:DXP655382 DNO655382:DNT655382 DDS655382:DDX655382 CTW655382:CUB655382 CKA655382:CKF655382 CAE655382:CAJ655382 BQI655382:BQN655382 BGM655382:BGR655382 AWQ655382:AWV655382 AMU655382:AMZ655382 ACY655382:ADD655382 TC655382:TH655382 JG655382:JL655382 K655382:P655382 WVS589846:WVX589846 WLW589846:WMB589846 WCA589846:WCF589846 VSE589846:VSJ589846 VII589846:VIN589846 UYM589846:UYR589846 UOQ589846:UOV589846 UEU589846:UEZ589846 TUY589846:TVD589846 TLC589846:TLH589846 TBG589846:TBL589846 SRK589846:SRP589846 SHO589846:SHT589846 RXS589846:RXX589846 RNW589846:ROB589846 REA589846:REF589846 QUE589846:QUJ589846 QKI589846:QKN589846 QAM589846:QAR589846 PQQ589846:PQV589846 PGU589846:PGZ589846 OWY589846:OXD589846 ONC589846:ONH589846 ODG589846:ODL589846 NTK589846:NTP589846 NJO589846:NJT589846 MZS589846:MZX589846 MPW589846:MQB589846 MGA589846:MGF589846 LWE589846:LWJ589846 LMI589846:LMN589846 LCM589846:LCR589846 KSQ589846:KSV589846 KIU589846:KIZ589846 JYY589846:JZD589846 JPC589846:JPH589846 JFG589846:JFL589846 IVK589846:IVP589846 ILO589846:ILT589846 IBS589846:IBX589846 HRW589846:HSB589846 HIA589846:HIF589846 GYE589846:GYJ589846 GOI589846:GON589846 GEM589846:GER589846 FUQ589846:FUV589846 FKU589846:FKZ589846 FAY589846:FBD589846 ERC589846:ERH589846 EHG589846:EHL589846 DXK589846:DXP589846 DNO589846:DNT589846 DDS589846:DDX589846 CTW589846:CUB589846 CKA589846:CKF589846 CAE589846:CAJ589846 BQI589846:BQN589846 BGM589846:BGR589846 AWQ589846:AWV589846 AMU589846:AMZ589846 ACY589846:ADD589846 TC589846:TH589846 JG589846:JL589846 K589846:P589846 WVS524310:WVX524310 WLW524310:WMB524310 WCA524310:WCF524310 VSE524310:VSJ524310 VII524310:VIN524310 UYM524310:UYR524310 UOQ524310:UOV524310 UEU524310:UEZ524310 TUY524310:TVD524310 TLC524310:TLH524310 TBG524310:TBL524310 SRK524310:SRP524310 SHO524310:SHT524310 RXS524310:RXX524310 RNW524310:ROB524310 REA524310:REF524310 QUE524310:QUJ524310 QKI524310:QKN524310 QAM524310:QAR524310 PQQ524310:PQV524310 PGU524310:PGZ524310 OWY524310:OXD524310 ONC524310:ONH524310 ODG524310:ODL524310 NTK524310:NTP524310 NJO524310:NJT524310 MZS524310:MZX524310 MPW524310:MQB524310 MGA524310:MGF524310 LWE524310:LWJ524310 LMI524310:LMN524310 LCM524310:LCR524310 KSQ524310:KSV524310 KIU524310:KIZ524310 JYY524310:JZD524310 JPC524310:JPH524310 JFG524310:JFL524310 IVK524310:IVP524310 ILO524310:ILT524310 IBS524310:IBX524310 HRW524310:HSB524310 HIA524310:HIF524310 GYE524310:GYJ524310 GOI524310:GON524310 GEM524310:GER524310 FUQ524310:FUV524310 FKU524310:FKZ524310 FAY524310:FBD524310 ERC524310:ERH524310 EHG524310:EHL524310 DXK524310:DXP524310 DNO524310:DNT524310 DDS524310:DDX524310 CTW524310:CUB524310 CKA524310:CKF524310 CAE524310:CAJ524310 BQI524310:BQN524310 BGM524310:BGR524310 AWQ524310:AWV524310 AMU524310:AMZ524310 ACY524310:ADD524310 TC524310:TH524310 JG524310:JL524310 K524310:P524310 WVS458774:WVX458774 WLW458774:WMB458774 WCA458774:WCF458774 VSE458774:VSJ458774 VII458774:VIN458774 UYM458774:UYR458774 UOQ458774:UOV458774 UEU458774:UEZ458774 TUY458774:TVD458774 TLC458774:TLH458774 TBG458774:TBL458774 SRK458774:SRP458774 SHO458774:SHT458774 RXS458774:RXX458774 RNW458774:ROB458774 REA458774:REF458774 QUE458774:QUJ458774 QKI458774:QKN458774 QAM458774:QAR458774 PQQ458774:PQV458774 PGU458774:PGZ458774 OWY458774:OXD458774 ONC458774:ONH458774 ODG458774:ODL458774 NTK458774:NTP458774 NJO458774:NJT458774 MZS458774:MZX458774 MPW458774:MQB458774 MGA458774:MGF458774 LWE458774:LWJ458774 LMI458774:LMN458774 LCM458774:LCR458774 KSQ458774:KSV458774 KIU458774:KIZ458774 JYY458774:JZD458774 JPC458774:JPH458774 JFG458774:JFL458774 IVK458774:IVP458774 ILO458774:ILT458774 IBS458774:IBX458774 HRW458774:HSB458774 HIA458774:HIF458774 GYE458774:GYJ458774 GOI458774:GON458774 GEM458774:GER458774 FUQ458774:FUV458774 FKU458774:FKZ458774 FAY458774:FBD458774 ERC458774:ERH458774 EHG458774:EHL458774 DXK458774:DXP458774 DNO458774:DNT458774 DDS458774:DDX458774 CTW458774:CUB458774 CKA458774:CKF458774 CAE458774:CAJ458774 BQI458774:BQN458774 BGM458774:BGR458774 AWQ458774:AWV458774 AMU458774:AMZ458774 ACY458774:ADD458774 TC458774:TH458774 JG458774:JL458774 K458774:P458774 WVS393238:WVX393238 WLW393238:WMB393238 WCA393238:WCF393238 VSE393238:VSJ393238 VII393238:VIN393238 UYM393238:UYR393238 UOQ393238:UOV393238 UEU393238:UEZ393238 TUY393238:TVD393238 TLC393238:TLH393238 TBG393238:TBL393238 SRK393238:SRP393238 SHO393238:SHT393238 RXS393238:RXX393238 RNW393238:ROB393238 REA393238:REF393238 QUE393238:QUJ393238 QKI393238:QKN393238 QAM393238:QAR393238 PQQ393238:PQV393238 PGU393238:PGZ393238 OWY393238:OXD393238 ONC393238:ONH393238 ODG393238:ODL393238 NTK393238:NTP393238 NJO393238:NJT393238 MZS393238:MZX393238 MPW393238:MQB393238 MGA393238:MGF393238 LWE393238:LWJ393238 LMI393238:LMN393238 LCM393238:LCR393238 KSQ393238:KSV393238 KIU393238:KIZ393238 JYY393238:JZD393238 JPC393238:JPH393238 JFG393238:JFL393238 IVK393238:IVP393238 ILO393238:ILT393238 IBS393238:IBX393238 HRW393238:HSB393238 HIA393238:HIF393238 GYE393238:GYJ393238 GOI393238:GON393238 GEM393238:GER393238 FUQ393238:FUV393238 FKU393238:FKZ393238 FAY393238:FBD393238 ERC393238:ERH393238 EHG393238:EHL393238 DXK393238:DXP393238 DNO393238:DNT393238 DDS393238:DDX393238 CTW393238:CUB393238 CKA393238:CKF393238 CAE393238:CAJ393238 BQI393238:BQN393238 BGM393238:BGR393238 AWQ393238:AWV393238 AMU393238:AMZ393238 ACY393238:ADD393238 TC393238:TH393238 JG393238:JL393238 K393238:P393238 WVS327702:WVX327702 WLW327702:WMB327702 WCA327702:WCF327702 VSE327702:VSJ327702 VII327702:VIN327702 UYM327702:UYR327702 UOQ327702:UOV327702 UEU327702:UEZ327702 TUY327702:TVD327702 TLC327702:TLH327702 TBG327702:TBL327702 SRK327702:SRP327702 SHO327702:SHT327702 RXS327702:RXX327702 RNW327702:ROB327702 REA327702:REF327702 QUE327702:QUJ327702 QKI327702:QKN327702 QAM327702:QAR327702 PQQ327702:PQV327702 PGU327702:PGZ327702 OWY327702:OXD327702 ONC327702:ONH327702 ODG327702:ODL327702 NTK327702:NTP327702 NJO327702:NJT327702 MZS327702:MZX327702 MPW327702:MQB327702 MGA327702:MGF327702 LWE327702:LWJ327702 LMI327702:LMN327702 LCM327702:LCR327702 KSQ327702:KSV327702 KIU327702:KIZ327702 JYY327702:JZD327702 JPC327702:JPH327702 JFG327702:JFL327702 IVK327702:IVP327702 ILO327702:ILT327702 IBS327702:IBX327702 HRW327702:HSB327702 HIA327702:HIF327702 GYE327702:GYJ327702 GOI327702:GON327702 GEM327702:GER327702 FUQ327702:FUV327702 FKU327702:FKZ327702 FAY327702:FBD327702 ERC327702:ERH327702 EHG327702:EHL327702 DXK327702:DXP327702 DNO327702:DNT327702 DDS327702:DDX327702 CTW327702:CUB327702 CKA327702:CKF327702 CAE327702:CAJ327702 BQI327702:BQN327702 BGM327702:BGR327702 AWQ327702:AWV327702 AMU327702:AMZ327702 ACY327702:ADD327702 TC327702:TH327702 JG327702:JL327702 K327702:P327702 WVS262166:WVX262166 WLW262166:WMB262166 WCA262166:WCF262166 VSE262166:VSJ262166 VII262166:VIN262166 UYM262166:UYR262166 UOQ262166:UOV262166 UEU262166:UEZ262166 TUY262166:TVD262166 TLC262166:TLH262166 TBG262166:TBL262166 SRK262166:SRP262166 SHO262166:SHT262166 RXS262166:RXX262166 RNW262166:ROB262166 REA262166:REF262166 QUE262166:QUJ262166 QKI262166:QKN262166 QAM262166:QAR262166 PQQ262166:PQV262166 PGU262166:PGZ262166 OWY262166:OXD262166 ONC262166:ONH262166 ODG262166:ODL262166 NTK262166:NTP262166 NJO262166:NJT262166 MZS262166:MZX262166 MPW262166:MQB262166 MGA262166:MGF262166 LWE262166:LWJ262166 LMI262166:LMN262166 LCM262166:LCR262166 KSQ262166:KSV262166 KIU262166:KIZ262166 JYY262166:JZD262166 JPC262166:JPH262166 JFG262166:JFL262166 IVK262166:IVP262166 ILO262166:ILT262166 IBS262166:IBX262166 HRW262166:HSB262166 HIA262166:HIF262166 GYE262166:GYJ262166 GOI262166:GON262166 GEM262166:GER262166 FUQ262166:FUV262166 FKU262166:FKZ262166 FAY262166:FBD262166 ERC262166:ERH262166 EHG262166:EHL262166 DXK262166:DXP262166 DNO262166:DNT262166 DDS262166:DDX262166 CTW262166:CUB262166 CKA262166:CKF262166 CAE262166:CAJ262166 BQI262166:BQN262166 BGM262166:BGR262166 AWQ262166:AWV262166 AMU262166:AMZ262166 ACY262166:ADD262166 TC262166:TH262166 JG262166:JL262166 K262166:P262166 WVS196630:WVX196630 WLW196630:WMB196630 WCA196630:WCF196630 VSE196630:VSJ196630 VII196630:VIN196630 UYM196630:UYR196630 UOQ196630:UOV196630 UEU196630:UEZ196630 TUY196630:TVD196630 TLC196630:TLH196630 TBG196630:TBL196630 SRK196630:SRP196630 SHO196630:SHT196630 RXS196630:RXX196630 RNW196630:ROB196630 REA196630:REF196630 QUE196630:QUJ196630 QKI196630:QKN196630 QAM196630:QAR196630 PQQ196630:PQV196630 PGU196630:PGZ196630 OWY196630:OXD196630 ONC196630:ONH196630 ODG196630:ODL196630 NTK196630:NTP196630 NJO196630:NJT196630 MZS196630:MZX196630 MPW196630:MQB196630 MGA196630:MGF196630 LWE196630:LWJ196630 LMI196630:LMN196630 LCM196630:LCR196630 KSQ196630:KSV196630 KIU196630:KIZ196630 JYY196630:JZD196630 JPC196630:JPH196630 JFG196630:JFL196630 IVK196630:IVP196630 ILO196630:ILT196630 IBS196630:IBX196630 HRW196630:HSB196630 HIA196630:HIF196630 GYE196630:GYJ196630 GOI196630:GON196630 GEM196630:GER196630 FUQ196630:FUV196630 FKU196630:FKZ196630 FAY196630:FBD196630 ERC196630:ERH196630 EHG196630:EHL196630 DXK196630:DXP196630 DNO196630:DNT196630 DDS196630:DDX196630 CTW196630:CUB196630 CKA196630:CKF196630 CAE196630:CAJ196630 BQI196630:BQN196630 BGM196630:BGR196630 AWQ196630:AWV196630 AMU196630:AMZ196630 ACY196630:ADD196630 TC196630:TH196630 JG196630:JL196630 K196630:P196630 WVS131094:WVX131094 WLW131094:WMB131094 WCA131094:WCF131094 VSE131094:VSJ131094 VII131094:VIN131094 UYM131094:UYR131094 UOQ131094:UOV131094 UEU131094:UEZ131094 TUY131094:TVD131094 TLC131094:TLH131094 TBG131094:TBL131094 SRK131094:SRP131094 SHO131094:SHT131094 RXS131094:RXX131094 RNW131094:ROB131094 REA131094:REF131094 QUE131094:QUJ131094 QKI131094:QKN131094 QAM131094:QAR131094 PQQ131094:PQV131094 PGU131094:PGZ131094 OWY131094:OXD131094 ONC131094:ONH131094 ODG131094:ODL131094 NTK131094:NTP131094 NJO131094:NJT131094 MZS131094:MZX131094 MPW131094:MQB131094 MGA131094:MGF131094 LWE131094:LWJ131094 LMI131094:LMN131094 LCM131094:LCR131094 KSQ131094:KSV131094 KIU131094:KIZ131094 JYY131094:JZD131094 JPC131094:JPH131094 JFG131094:JFL131094 IVK131094:IVP131094 ILO131094:ILT131094 IBS131094:IBX131094 HRW131094:HSB131094 HIA131094:HIF131094 GYE131094:GYJ131094 GOI131094:GON131094 GEM131094:GER131094 FUQ131094:FUV131094 FKU131094:FKZ131094 FAY131094:FBD131094 ERC131094:ERH131094 EHG131094:EHL131094 DXK131094:DXP131094 DNO131094:DNT131094 DDS131094:DDX131094 CTW131094:CUB131094 CKA131094:CKF131094 CAE131094:CAJ131094 BQI131094:BQN131094 BGM131094:BGR131094 AWQ131094:AWV131094 AMU131094:AMZ131094 ACY131094:ADD131094 TC131094:TH131094 JG131094:JL131094 K131094:P131094 WVS65558:WVX65558 WLW65558:WMB65558 WCA65558:WCF65558 VSE65558:VSJ65558 VII65558:VIN65558 UYM65558:UYR65558 UOQ65558:UOV65558 UEU65558:UEZ65558 TUY65558:TVD65558 TLC65558:TLH65558 TBG65558:TBL65558 SRK65558:SRP65558 SHO65558:SHT65558 RXS65558:RXX65558 RNW65558:ROB65558 REA65558:REF65558 QUE65558:QUJ65558 QKI65558:QKN65558 QAM65558:QAR65558 PQQ65558:PQV65558 PGU65558:PGZ65558 OWY65558:OXD65558 ONC65558:ONH65558 ODG65558:ODL65558 NTK65558:NTP65558 NJO65558:NJT65558 MZS65558:MZX65558 MPW65558:MQB65558 MGA65558:MGF65558 LWE65558:LWJ65558 LMI65558:LMN65558 LCM65558:LCR65558 KSQ65558:KSV65558 KIU65558:KIZ65558 JYY65558:JZD65558 JPC65558:JPH65558 JFG65558:JFL65558 IVK65558:IVP65558 ILO65558:ILT65558 IBS65558:IBX65558 HRW65558:HSB65558 HIA65558:HIF65558 GYE65558:GYJ65558 GOI65558:GON65558 GEM65558:GER65558 FUQ65558:FUV65558 FKU65558:FKZ65558 FAY65558:FBD65558 ERC65558:ERH65558 EHG65558:EHL65558 DXK65558:DXP65558 DNO65558:DNT65558 DDS65558:DDX65558 CTW65558:CUB65558 CKA65558:CKF65558 CAE65558:CAJ65558 BQI65558:BQN65558 BGM65558:BGR65558 AWQ65558:AWV65558 AMU65558:AMZ65558 ACY65558:ADD65558 TC65558:TH65558 JG65558:JL65558 K65558:P65558 JG24:JL24 TC24:TH24 ACY24:ADD24 AMU24:AMZ24 AWQ24:AWV24 BGM24:BGR24 BQI24:BQN24 CAE24:CAJ24 CKA24:CKF24 CTW24:CUB24 DDS24:DDX24 DNO24:DNT24 DXK24:DXP24 EHG24:EHL24 ERC24:ERH24 FAY24:FBD24 FKU24:FKZ24 FUQ24:FUV24 GEM24:GER24 GOI24:GON24 GYE24:GYJ24 HIA24:HIF24 HRW24:HSB24 IBS24:IBX24 ILO24:ILT24 IVK24:IVP24 JFG24:JFL24 JPC24:JPH24 JYY24:JZD24 KIU24:KIZ24 KSQ24:KSV24 LCM24:LCR24 LMI24:LMN24 LWE24:LWJ24 MGA24:MGF24 MPW24:MQB24 MZS24:MZX24 NJO24:NJT24 NTK24:NTP24 ODG24:ODL24 ONC24:ONH24 OWY24:OXD24 PGU24:PGZ24 PQQ24:PQV24 QAM24:QAR24 QKI24:QKN24 QUE24:QUJ24 REA24:REF24 RNW24:ROB24 RXS24:RXX24 SHO24:SHT24 SRK24:SRP24 TBG24:TBL24 TLC24:TLH24 TUY24:TVD24 UEU24:UEZ24 UOQ24:UOV24 UYM24:UYR24 VII24:VIN24 VSE24:VSJ24 WCA24:WCF24 WLW24:WMB24 WVS24:WVX24 K26:P26 JG26:JL26 TC26:TH26 ACY26:ADD26 AMU26:AMZ26 AWQ26:AWV26 BGM26:BGR26 BQI26:BQN26 CAE26:CAJ26 CKA26:CKF26 CTW26:CUB26 DDS26:DDX26 DNO26:DNT26 DXK26:DXP26 EHG26:EHL26 ERC26:ERH26 FAY26:FBD26 FKU26:FKZ26 FUQ26:FUV26 GEM26:GER26 GOI26:GON26 GYE26:GYJ26 HIA26:HIF26 HRW26:HSB26 IBS26:IBX26 ILO26:ILT26 IVK26:IVP26 JFG26:JFL26 JPC26:JPH26 JYY26:JZD26 KIU26:KIZ26 KSQ26:KSV26 LCM26:LCR26 LMI26:LMN26 LWE26:LWJ26 MGA26:MGF26 MPW26:MQB26 MZS26:MZX26 NJO26:NJT26 NTK26:NTP26 ODG26:ODL26 ONC26:ONH26 OWY26:OXD26 PGU26:PGZ26 PQQ26:PQV26 QAM26:QAR26 QKI26:QKN26 QUE26:QUJ26 REA26:REF26 RNW26:ROB26 RXS26:RXX26 SHO26:SHT26 SRK26:SRP26 TBG26:TBL26 TLC26:TLH26 TUY26:TVD26 UEU26:UEZ26 UOQ26:UOV26 UYM26:UYR26 VII26:VIN26 VSE26:VSJ26 WCA26:WCF26 WLW26:WMB26 WVS26:WVX26 K24:P24">
      <formula1>$S$23:$S$27</formula1>
    </dataValidation>
    <dataValidation type="list" allowBlank="1" sqref="WVP983064:WVR983064 WLT983064:WLV983064 WBX983064:WBZ983064 VSB983064:VSD983064 VIF983064:VIH983064 UYJ983064:UYL983064 UON983064:UOP983064 UER983064:UET983064 TUV983064:TUX983064 TKZ983064:TLB983064 TBD983064:TBF983064 SRH983064:SRJ983064 SHL983064:SHN983064 RXP983064:RXR983064 RNT983064:RNV983064 RDX983064:RDZ983064 QUB983064:QUD983064 QKF983064:QKH983064 QAJ983064:QAL983064 PQN983064:PQP983064 PGR983064:PGT983064 OWV983064:OWX983064 OMZ983064:ONB983064 ODD983064:ODF983064 NTH983064:NTJ983064 NJL983064:NJN983064 MZP983064:MZR983064 MPT983064:MPV983064 MFX983064:MFZ983064 LWB983064:LWD983064 LMF983064:LMH983064 LCJ983064:LCL983064 KSN983064:KSP983064 KIR983064:KIT983064 JYV983064:JYX983064 JOZ983064:JPB983064 JFD983064:JFF983064 IVH983064:IVJ983064 ILL983064:ILN983064 IBP983064:IBR983064 HRT983064:HRV983064 HHX983064:HHZ983064 GYB983064:GYD983064 GOF983064:GOH983064 GEJ983064:GEL983064 FUN983064:FUP983064 FKR983064:FKT983064 FAV983064:FAX983064 EQZ983064:ERB983064 EHD983064:EHF983064 DXH983064:DXJ983064 DNL983064:DNN983064 DDP983064:DDR983064 CTT983064:CTV983064 CJX983064:CJZ983064 CAB983064:CAD983064 BQF983064:BQH983064 BGJ983064:BGL983064 AWN983064:AWP983064 AMR983064:AMT983064 ACV983064:ACX983064 SZ983064:TB983064 JD983064:JF983064 H983064:J983064 WVP917528:WVR917528 WLT917528:WLV917528 WBX917528:WBZ917528 VSB917528:VSD917528 VIF917528:VIH917528 UYJ917528:UYL917528 UON917528:UOP917528 UER917528:UET917528 TUV917528:TUX917528 TKZ917528:TLB917528 TBD917528:TBF917528 SRH917528:SRJ917528 SHL917528:SHN917528 RXP917528:RXR917528 RNT917528:RNV917528 RDX917528:RDZ917528 QUB917528:QUD917528 QKF917528:QKH917528 QAJ917528:QAL917528 PQN917528:PQP917528 PGR917528:PGT917528 OWV917528:OWX917528 OMZ917528:ONB917528 ODD917528:ODF917528 NTH917528:NTJ917528 NJL917528:NJN917528 MZP917528:MZR917528 MPT917528:MPV917528 MFX917528:MFZ917528 LWB917528:LWD917528 LMF917528:LMH917528 LCJ917528:LCL917528 KSN917528:KSP917528 KIR917528:KIT917528 JYV917528:JYX917528 JOZ917528:JPB917528 JFD917528:JFF917528 IVH917528:IVJ917528 ILL917528:ILN917528 IBP917528:IBR917528 HRT917528:HRV917528 HHX917528:HHZ917528 GYB917528:GYD917528 GOF917528:GOH917528 GEJ917528:GEL917528 FUN917528:FUP917528 FKR917528:FKT917528 FAV917528:FAX917528 EQZ917528:ERB917528 EHD917528:EHF917528 DXH917528:DXJ917528 DNL917528:DNN917528 DDP917528:DDR917528 CTT917528:CTV917528 CJX917528:CJZ917528 CAB917528:CAD917528 BQF917528:BQH917528 BGJ917528:BGL917528 AWN917528:AWP917528 AMR917528:AMT917528 ACV917528:ACX917528 SZ917528:TB917528 JD917528:JF917528 H917528:J917528 WVP851992:WVR851992 WLT851992:WLV851992 WBX851992:WBZ851992 VSB851992:VSD851992 VIF851992:VIH851992 UYJ851992:UYL851992 UON851992:UOP851992 UER851992:UET851992 TUV851992:TUX851992 TKZ851992:TLB851992 TBD851992:TBF851992 SRH851992:SRJ851992 SHL851992:SHN851992 RXP851992:RXR851992 RNT851992:RNV851992 RDX851992:RDZ851992 QUB851992:QUD851992 QKF851992:QKH851992 QAJ851992:QAL851992 PQN851992:PQP851992 PGR851992:PGT851992 OWV851992:OWX851992 OMZ851992:ONB851992 ODD851992:ODF851992 NTH851992:NTJ851992 NJL851992:NJN851992 MZP851992:MZR851992 MPT851992:MPV851992 MFX851992:MFZ851992 LWB851992:LWD851992 LMF851992:LMH851992 LCJ851992:LCL851992 KSN851992:KSP851992 KIR851992:KIT851992 JYV851992:JYX851992 JOZ851992:JPB851992 JFD851992:JFF851992 IVH851992:IVJ851992 ILL851992:ILN851992 IBP851992:IBR851992 HRT851992:HRV851992 HHX851992:HHZ851992 GYB851992:GYD851992 GOF851992:GOH851992 GEJ851992:GEL851992 FUN851992:FUP851992 FKR851992:FKT851992 FAV851992:FAX851992 EQZ851992:ERB851992 EHD851992:EHF851992 DXH851992:DXJ851992 DNL851992:DNN851992 DDP851992:DDR851992 CTT851992:CTV851992 CJX851992:CJZ851992 CAB851992:CAD851992 BQF851992:BQH851992 BGJ851992:BGL851992 AWN851992:AWP851992 AMR851992:AMT851992 ACV851992:ACX851992 SZ851992:TB851992 JD851992:JF851992 H851992:J851992 WVP786456:WVR786456 WLT786456:WLV786456 WBX786456:WBZ786456 VSB786456:VSD786456 VIF786456:VIH786456 UYJ786456:UYL786456 UON786456:UOP786456 UER786456:UET786456 TUV786456:TUX786456 TKZ786456:TLB786456 TBD786456:TBF786456 SRH786456:SRJ786456 SHL786456:SHN786456 RXP786456:RXR786456 RNT786456:RNV786456 RDX786456:RDZ786456 QUB786456:QUD786456 QKF786456:QKH786456 QAJ786456:QAL786456 PQN786456:PQP786456 PGR786456:PGT786456 OWV786456:OWX786456 OMZ786456:ONB786456 ODD786456:ODF786456 NTH786456:NTJ786456 NJL786456:NJN786456 MZP786456:MZR786456 MPT786456:MPV786456 MFX786456:MFZ786456 LWB786456:LWD786456 LMF786456:LMH786456 LCJ786456:LCL786456 KSN786456:KSP786456 KIR786456:KIT786456 JYV786456:JYX786456 JOZ786456:JPB786456 JFD786456:JFF786456 IVH786456:IVJ786456 ILL786456:ILN786456 IBP786456:IBR786456 HRT786456:HRV786456 HHX786456:HHZ786456 GYB786456:GYD786456 GOF786456:GOH786456 GEJ786456:GEL786456 FUN786456:FUP786456 FKR786456:FKT786456 FAV786456:FAX786456 EQZ786456:ERB786456 EHD786456:EHF786456 DXH786456:DXJ786456 DNL786456:DNN786456 DDP786456:DDR786456 CTT786456:CTV786456 CJX786456:CJZ786456 CAB786456:CAD786456 BQF786456:BQH786456 BGJ786456:BGL786456 AWN786456:AWP786456 AMR786456:AMT786456 ACV786456:ACX786456 SZ786456:TB786456 JD786456:JF786456 H786456:J786456 WVP720920:WVR720920 WLT720920:WLV720920 WBX720920:WBZ720920 VSB720920:VSD720920 VIF720920:VIH720920 UYJ720920:UYL720920 UON720920:UOP720920 UER720920:UET720920 TUV720920:TUX720920 TKZ720920:TLB720920 TBD720920:TBF720920 SRH720920:SRJ720920 SHL720920:SHN720920 RXP720920:RXR720920 RNT720920:RNV720920 RDX720920:RDZ720920 QUB720920:QUD720920 QKF720920:QKH720920 QAJ720920:QAL720920 PQN720920:PQP720920 PGR720920:PGT720920 OWV720920:OWX720920 OMZ720920:ONB720920 ODD720920:ODF720920 NTH720920:NTJ720920 NJL720920:NJN720920 MZP720920:MZR720920 MPT720920:MPV720920 MFX720920:MFZ720920 LWB720920:LWD720920 LMF720920:LMH720920 LCJ720920:LCL720920 KSN720920:KSP720920 KIR720920:KIT720920 JYV720920:JYX720920 JOZ720920:JPB720920 JFD720920:JFF720920 IVH720920:IVJ720920 ILL720920:ILN720920 IBP720920:IBR720920 HRT720920:HRV720920 HHX720920:HHZ720920 GYB720920:GYD720920 GOF720920:GOH720920 GEJ720920:GEL720920 FUN720920:FUP720920 FKR720920:FKT720920 FAV720920:FAX720920 EQZ720920:ERB720920 EHD720920:EHF720920 DXH720920:DXJ720920 DNL720920:DNN720920 DDP720920:DDR720920 CTT720920:CTV720920 CJX720920:CJZ720920 CAB720920:CAD720920 BQF720920:BQH720920 BGJ720920:BGL720920 AWN720920:AWP720920 AMR720920:AMT720920 ACV720920:ACX720920 SZ720920:TB720920 JD720920:JF720920 H720920:J720920 WVP655384:WVR655384 WLT655384:WLV655384 WBX655384:WBZ655384 VSB655384:VSD655384 VIF655384:VIH655384 UYJ655384:UYL655384 UON655384:UOP655384 UER655384:UET655384 TUV655384:TUX655384 TKZ655384:TLB655384 TBD655384:TBF655384 SRH655384:SRJ655384 SHL655384:SHN655384 RXP655384:RXR655384 RNT655384:RNV655384 RDX655384:RDZ655384 QUB655384:QUD655384 QKF655384:QKH655384 QAJ655384:QAL655384 PQN655384:PQP655384 PGR655384:PGT655384 OWV655384:OWX655384 OMZ655384:ONB655384 ODD655384:ODF655384 NTH655384:NTJ655384 NJL655384:NJN655384 MZP655384:MZR655384 MPT655384:MPV655384 MFX655384:MFZ655384 LWB655384:LWD655384 LMF655384:LMH655384 LCJ655384:LCL655384 KSN655384:KSP655384 KIR655384:KIT655384 JYV655384:JYX655384 JOZ655384:JPB655384 JFD655384:JFF655384 IVH655384:IVJ655384 ILL655384:ILN655384 IBP655384:IBR655384 HRT655384:HRV655384 HHX655384:HHZ655384 GYB655384:GYD655384 GOF655384:GOH655384 GEJ655384:GEL655384 FUN655384:FUP655384 FKR655384:FKT655384 FAV655384:FAX655384 EQZ655384:ERB655384 EHD655384:EHF655384 DXH655384:DXJ655384 DNL655384:DNN655384 DDP655384:DDR655384 CTT655384:CTV655384 CJX655384:CJZ655384 CAB655384:CAD655384 BQF655384:BQH655384 BGJ655384:BGL655384 AWN655384:AWP655384 AMR655384:AMT655384 ACV655384:ACX655384 SZ655384:TB655384 JD655384:JF655384 H655384:J655384 WVP589848:WVR589848 WLT589848:WLV589848 WBX589848:WBZ589848 VSB589848:VSD589848 VIF589848:VIH589848 UYJ589848:UYL589848 UON589848:UOP589848 UER589848:UET589848 TUV589848:TUX589848 TKZ589848:TLB589848 TBD589848:TBF589848 SRH589848:SRJ589848 SHL589848:SHN589848 RXP589848:RXR589848 RNT589848:RNV589848 RDX589848:RDZ589848 QUB589848:QUD589848 QKF589848:QKH589848 QAJ589848:QAL589848 PQN589848:PQP589848 PGR589848:PGT589848 OWV589848:OWX589848 OMZ589848:ONB589848 ODD589848:ODF589848 NTH589848:NTJ589848 NJL589848:NJN589848 MZP589848:MZR589848 MPT589848:MPV589848 MFX589848:MFZ589848 LWB589848:LWD589848 LMF589848:LMH589848 LCJ589848:LCL589848 KSN589848:KSP589848 KIR589848:KIT589848 JYV589848:JYX589848 JOZ589848:JPB589848 JFD589848:JFF589848 IVH589848:IVJ589848 ILL589848:ILN589848 IBP589848:IBR589848 HRT589848:HRV589848 HHX589848:HHZ589848 GYB589848:GYD589848 GOF589848:GOH589848 GEJ589848:GEL589848 FUN589848:FUP589848 FKR589848:FKT589848 FAV589848:FAX589848 EQZ589848:ERB589848 EHD589848:EHF589848 DXH589848:DXJ589848 DNL589848:DNN589848 DDP589848:DDR589848 CTT589848:CTV589848 CJX589848:CJZ589848 CAB589848:CAD589848 BQF589848:BQH589848 BGJ589848:BGL589848 AWN589848:AWP589848 AMR589848:AMT589848 ACV589848:ACX589848 SZ589848:TB589848 JD589848:JF589848 H589848:J589848 WVP524312:WVR524312 WLT524312:WLV524312 WBX524312:WBZ524312 VSB524312:VSD524312 VIF524312:VIH524312 UYJ524312:UYL524312 UON524312:UOP524312 UER524312:UET524312 TUV524312:TUX524312 TKZ524312:TLB524312 TBD524312:TBF524312 SRH524312:SRJ524312 SHL524312:SHN524312 RXP524312:RXR524312 RNT524312:RNV524312 RDX524312:RDZ524312 QUB524312:QUD524312 QKF524312:QKH524312 QAJ524312:QAL524312 PQN524312:PQP524312 PGR524312:PGT524312 OWV524312:OWX524312 OMZ524312:ONB524312 ODD524312:ODF524312 NTH524312:NTJ524312 NJL524312:NJN524312 MZP524312:MZR524312 MPT524312:MPV524312 MFX524312:MFZ524312 LWB524312:LWD524312 LMF524312:LMH524312 LCJ524312:LCL524312 KSN524312:KSP524312 KIR524312:KIT524312 JYV524312:JYX524312 JOZ524312:JPB524312 JFD524312:JFF524312 IVH524312:IVJ524312 ILL524312:ILN524312 IBP524312:IBR524312 HRT524312:HRV524312 HHX524312:HHZ524312 GYB524312:GYD524312 GOF524312:GOH524312 GEJ524312:GEL524312 FUN524312:FUP524312 FKR524312:FKT524312 FAV524312:FAX524312 EQZ524312:ERB524312 EHD524312:EHF524312 DXH524312:DXJ524312 DNL524312:DNN524312 DDP524312:DDR524312 CTT524312:CTV524312 CJX524312:CJZ524312 CAB524312:CAD524312 BQF524312:BQH524312 BGJ524312:BGL524312 AWN524312:AWP524312 AMR524312:AMT524312 ACV524312:ACX524312 SZ524312:TB524312 JD524312:JF524312 H524312:J524312 WVP458776:WVR458776 WLT458776:WLV458776 WBX458776:WBZ458776 VSB458776:VSD458776 VIF458776:VIH458776 UYJ458776:UYL458776 UON458776:UOP458776 UER458776:UET458776 TUV458776:TUX458776 TKZ458776:TLB458776 TBD458776:TBF458776 SRH458776:SRJ458776 SHL458776:SHN458776 RXP458776:RXR458776 RNT458776:RNV458776 RDX458776:RDZ458776 QUB458776:QUD458776 QKF458776:QKH458776 QAJ458776:QAL458776 PQN458776:PQP458776 PGR458776:PGT458776 OWV458776:OWX458776 OMZ458776:ONB458776 ODD458776:ODF458776 NTH458776:NTJ458776 NJL458776:NJN458776 MZP458776:MZR458776 MPT458776:MPV458776 MFX458776:MFZ458776 LWB458776:LWD458776 LMF458776:LMH458776 LCJ458776:LCL458776 KSN458776:KSP458776 KIR458776:KIT458776 JYV458776:JYX458776 JOZ458776:JPB458776 JFD458776:JFF458776 IVH458776:IVJ458776 ILL458776:ILN458776 IBP458776:IBR458776 HRT458776:HRV458776 HHX458776:HHZ458776 GYB458776:GYD458776 GOF458776:GOH458776 GEJ458776:GEL458776 FUN458776:FUP458776 FKR458776:FKT458776 FAV458776:FAX458776 EQZ458776:ERB458776 EHD458776:EHF458776 DXH458776:DXJ458776 DNL458776:DNN458776 DDP458776:DDR458776 CTT458776:CTV458776 CJX458776:CJZ458776 CAB458776:CAD458776 BQF458776:BQH458776 BGJ458776:BGL458776 AWN458776:AWP458776 AMR458776:AMT458776 ACV458776:ACX458776 SZ458776:TB458776 JD458776:JF458776 H458776:J458776 WVP393240:WVR393240 WLT393240:WLV393240 WBX393240:WBZ393240 VSB393240:VSD393240 VIF393240:VIH393240 UYJ393240:UYL393240 UON393240:UOP393240 UER393240:UET393240 TUV393240:TUX393240 TKZ393240:TLB393240 TBD393240:TBF393240 SRH393240:SRJ393240 SHL393240:SHN393240 RXP393240:RXR393240 RNT393240:RNV393240 RDX393240:RDZ393240 QUB393240:QUD393240 QKF393240:QKH393240 QAJ393240:QAL393240 PQN393240:PQP393240 PGR393240:PGT393240 OWV393240:OWX393240 OMZ393240:ONB393240 ODD393240:ODF393240 NTH393240:NTJ393240 NJL393240:NJN393240 MZP393240:MZR393240 MPT393240:MPV393240 MFX393240:MFZ393240 LWB393240:LWD393240 LMF393240:LMH393240 LCJ393240:LCL393240 KSN393240:KSP393240 KIR393240:KIT393240 JYV393240:JYX393240 JOZ393240:JPB393240 JFD393240:JFF393240 IVH393240:IVJ393240 ILL393240:ILN393240 IBP393240:IBR393240 HRT393240:HRV393240 HHX393240:HHZ393240 GYB393240:GYD393240 GOF393240:GOH393240 GEJ393240:GEL393240 FUN393240:FUP393240 FKR393240:FKT393240 FAV393240:FAX393240 EQZ393240:ERB393240 EHD393240:EHF393240 DXH393240:DXJ393240 DNL393240:DNN393240 DDP393240:DDR393240 CTT393240:CTV393240 CJX393240:CJZ393240 CAB393240:CAD393240 BQF393240:BQH393240 BGJ393240:BGL393240 AWN393240:AWP393240 AMR393240:AMT393240 ACV393240:ACX393240 SZ393240:TB393240 JD393240:JF393240 H393240:J393240 WVP327704:WVR327704 WLT327704:WLV327704 WBX327704:WBZ327704 VSB327704:VSD327704 VIF327704:VIH327704 UYJ327704:UYL327704 UON327704:UOP327704 UER327704:UET327704 TUV327704:TUX327704 TKZ327704:TLB327704 TBD327704:TBF327704 SRH327704:SRJ327704 SHL327704:SHN327704 RXP327704:RXR327704 RNT327704:RNV327704 RDX327704:RDZ327704 QUB327704:QUD327704 QKF327704:QKH327704 QAJ327704:QAL327704 PQN327704:PQP327704 PGR327704:PGT327704 OWV327704:OWX327704 OMZ327704:ONB327704 ODD327704:ODF327704 NTH327704:NTJ327704 NJL327704:NJN327704 MZP327704:MZR327704 MPT327704:MPV327704 MFX327704:MFZ327704 LWB327704:LWD327704 LMF327704:LMH327704 LCJ327704:LCL327704 KSN327704:KSP327704 KIR327704:KIT327704 JYV327704:JYX327704 JOZ327704:JPB327704 JFD327704:JFF327704 IVH327704:IVJ327704 ILL327704:ILN327704 IBP327704:IBR327704 HRT327704:HRV327704 HHX327704:HHZ327704 GYB327704:GYD327704 GOF327704:GOH327704 GEJ327704:GEL327704 FUN327704:FUP327704 FKR327704:FKT327704 FAV327704:FAX327704 EQZ327704:ERB327704 EHD327704:EHF327704 DXH327704:DXJ327704 DNL327704:DNN327704 DDP327704:DDR327704 CTT327704:CTV327704 CJX327704:CJZ327704 CAB327704:CAD327704 BQF327704:BQH327704 BGJ327704:BGL327704 AWN327704:AWP327704 AMR327704:AMT327704 ACV327704:ACX327704 SZ327704:TB327704 JD327704:JF327704 H327704:J327704 WVP262168:WVR262168 WLT262168:WLV262168 WBX262168:WBZ262168 VSB262168:VSD262168 VIF262168:VIH262168 UYJ262168:UYL262168 UON262168:UOP262168 UER262168:UET262168 TUV262168:TUX262168 TKZ262168:TLB262168 TBD262168:TBF262168 SRH262168:SRJ262168 SHL262168:SHN262168 RXP262168:RXR262168 RNT262168:RNV262168 RDX262168:RDZ262168 QUB262168:QUD262168 QKF262168:QKH262168 QAJ262168:QAL262168 PQN262168:PQP262168 PGR262168:PGT262168 OWV262168:OWX262168 OMZ262168:ONB262168 ODD262168:ODF262168 NTH262168:NTJ262168 NJL262168:NJN262168 MZP262168:MZR262168 MPT262168:MPV262168 MFX262168:MFZ262168 LWB262168:LWD262168 LMF262168:LMH262168 LCJ262168:LCL262168 KSN262168:KSP262168 KIR262168:KIT262168 JYV262168:JYX262168 JOZ262168:JPB262168 JFD262168:JFF262168 IVH262168:IVJ262168 ILL262168:ILN262168 IBP262168:IBR262168 HRT262168:HRV262168 HHX262168:HHZ262168 GYB262168:GYD262168 GOF262168:GOH262168 GEJ262168:GEL262168 FUN262168:FUP262168 FKR262168:FKT262168 FAV262168:FAX262168 EQZ262168:ERB262168 EHD262168:EHF262168 DXH262168:DXJ262168 DNL262168:DNN262168 DDP262168:DDR262168 CTT262168:CTV262168 CJX262168:CJZ262168 CAB262168:CAD262168 BQF262168:BQH262168 BGJ262168:BGL262168 AWN262168:AWP262168 AMR262168:AMT262168 ACV262168:ACX262168 SZ262168:TB262168 JD262168:JF262168 H262168:J262168 WVP196632:WVR196632 WLT196632:WLV196632 WBX196632:WBZ196632 VSB196632:VSD196632 VIF196632:VIH196632 UYJ196632:UYL196632 UON196632:UOP196632 UER196632:UET196632 TUV196632:TUX196632 TKZ196632:TLB196632 TBD196632:TBF196632 SRH196632:SRJ196632 SHL196632:SHN196632 RXP196632:RXR196632 RNT196632:RNV196632 RDX196632:RDZ196632 QUB196632:QUD196632 QKF196632:QKH196632 QAJ196632:QAL196632 PQN196632:PQP196632 PGR196632:PGT196632 OWV196632:OWX196632 OMZ196632:ONB196632 ODD196632:ODF196632 NTH196632:NTJ196632 NJL196632:NJN196632 MZP196632:MZR196632 MPT196632:MPV196632 MFX196632:MFZ196632 LWB196632:LWD196632 LMF196632:LMH196632 LCJ196632:LCL196632 KSN196632:KSP196632 KIR196632:KIT196632 JYV196632:JYX196632 JOZ196632:JPB196632 JFD196632:JFF196632 IVH196632:IVJ196632 ILL196632:ILN196632 IBP196632:IBR196632 HRT196632:HRV196632 HHX196632:HHZ196632 GYB196632:GYD196632 GOF196632:GOH196632 GEJ196632:GEL196632 FUN196632:FUP196632 FKR196632:FKT196632 FAV196632:FAX196632 EQZ196632:ERB196632 EHD196632:EHF196632 DXH196632:DXJ196632 DNL196632:DNN196632 DDP196632:DDR196632 CTT196632:CTV196632 CJX196632:CJZ196632 CAB196632:CAD196632 BQF196632:BQH196632 BGJ196632:BGL196632 AWN196632:AWP196632 AMR196632:AMT196632 ACV196632:ACX196632 SZ196632:TB196632 JD196632:JF196632 H196632:J196632 WVP131096:WVR131096 WLT131096:WLV131096 WBX131096:WBZ131096 VSB131096:VSD131096 VIF131096:VIH131096 UYJ131096:UYL131096 UON131096:UOP131096 UER131096:UET131096 TUV131096:TUX131096 TKZ131096:TLB131096 TBD131096:TBF131096 SRH131096:SRJ131096 SHL131096:SHN131096 RXP131096:RXR131096 RNT131096:RNV131096 RDX131096:RDZ131096 QUB131096:QUD131096 QKF131096:QKH131096 QAJ131096:QAL131096 PQN131096:PQP131096 PGR131096:PGT131096 OWV131096:OWX131096 OMZ131096:ONB131096 ODD131096:ODF131096 NTH131096:NTJ131096 NJL131096:NJN131096 MZP131096:MZR131096 MPT131096:MPV131096 MFX131096:MFZ131096 LWB131096:LWD131096 LMF131096:LMH131096 LCJ131096:LCL131096 KSN131096:KSP131096 KIR131096:KIT131096 JYV131096:JYX131096 JOZ131096:JPB131096 JFD131096:JFF131096 IVH131096:IVJ131096 ILL131096:ILN131096 IBP131096:IBR131096 HRT131096:HRV131096 HHX131096:HHZ131096 GYB131096:GYD131096 GOF131096:GOH131096 GEJ131096:GEL131096 FUN131096:FUP131096 FKR131096:FKT131096 FAV131096:FAX131096 EQZ131096:ERB131096 EHD131096:EHF131096 DXH131096:DXJ131096 DNL131096:DNN131096 DDP131096:DDR131096 CTT131096:CTV131096 CJX131096:CJZ131096 CAB131096:CAD131096 BQF131096:BQH131096 BGJ131096:BGL131096 AWN131096:AWP131096 AMR131096:AMT131096 ACV131096:ACX131096 SZ131096:TB131096 JD131096:JF131096 H131096:J131096 WVP65560:WVR65560 WLT65560:WLV65560 WBX65560:WBZ65560 VSB65560:VSD65560 VIF65560:VIH65560 UYJ65560:UYL65560 UON65560:UOP65560 UER65560:UET65560 TUV65560:TUX65560 TKZ65560:TLB65560 TBD65560:TBF65560 SRH65560:SRJ65560 SHL65560:SHN65560 RXP65560:RXR65560 RNT65560:RNV65560 RDX65560:RDZ65560 QUB65560:QUD65560 QKF65560:QKH65560 QAJ65560:QAL65560 PQN65560:PQP65560 PGR65560:PGT65560 OWV65560:OWX65560 OMZ65560:ONB65560 ODD65560:ODF65560 NTH65560:NTJ65560 NJL65560:NJN65560 MZP65560:MZR65560 MPT65560:MPV65560 MFX65560:MFZ65560 LWB65560:LWD65560 LMF65560:LMH65560 LCJ65560:LCL65560 KSN65560:KSP65560 KIR65560:KIT65560 JYV65560:JYX65560 JOZ65560:JPB65560 JFD65560:JFF65560 IVH65560:IVJ65560 ILL65560:ILN65560 IBP65560:IBR65560 HRT65560:HRV65560 HHX65560:HHZ65560 GYB65560:GYD65560 GOF65560:GOH65560 GEJ65560:GEL65560 FUN65560:FUP65560 FKR65560:FKT65560 FAV65560:FAX65560 EQZ65560:ERB65560 EHD65560:EHF65560 DXH65560:DXJ65560 DNL65560:DNN65560 DDP65560:DDR65560 CTT65560:CTV65560 CJX65560:CJZ65560 CAB65560:CAD65560 BQF65560:BQH65560 BGJ65560:BGL65560 AWN65560:AWP65560 AMR65560:AMT65560 ACV65560:ACX65560 SZ65560:TB65560 JD65560:JF65560 H65560:J65560 WVP983062:WVR983062 WLT983062:WLV983062 WBX983062:WBZ983062 VSB983062:VSD983062 VIF983062:VIH983062 UYJ983062:UYL983062 UON983062:UOP983062 UER983062:UET983062 TUV983062:TUX983062 TKZ983062:TLB983062 TBD983062:TBF983062 SRH983062:SRJ983062 SHL983062:SHN983062 RXP983062:RXR983062 RNT983062:RNV983062 RDX983062:RDZ983062 QUB983062:QUD983062 QKF983062:QKH983062 QAJ983062:QAL983062 PQN983062:PQP983062 PGR983062:PGT983062 OWV983062:OWX983062 OMZ983062:ONB983062 ODD983062:ODF983062 NTH983062:NTJ983062 NJL983062:NJN983062 MZP983062:MZR983062 MPT983062:MPV983062 MFX983062:MFZ983062 LWB983062:LWD983062 LMF983062:LMH983062 LCJ983062:LCL983062 KSN983062:KSP983062 KIR983062:KIT983062 JYV983062:JYX983062 JOZ983062:JPB983062 JFD983062:JFF983062 IVH983062:IVJ983062 ILL983062:ILN983062 IBP983062:IBR983062 HRT983062:HRV983062 HHX983062:HHZ983062 GYB983062:GYD983062 GOF983062:GOH983062 GEJ983062:GEL983062 FUN983062:FUP983062 FKR983062:FKT983062 FAV983062:FAX983062 EQZ983062:ERB983062 EHD983062:EHF983062 DXH983062:DXJ983062 DNL983062:DNN983062 DDP983062:DDR983062 CTT983062:CTV983062 CJX983062:CJZ983062 CAB983062:CAD983062 BQF983062:BQH983062 BGJ983062:BGL983062 AWN983062:AWP983062 AMR983062:AMT983062 ACV983062:ACX983062 SZ983062:TB983062 JD983062:JF983062 H983062:J983062 WVP917526:WVR917526 WLT917526:WLV917526 WBX917526:WBZ917526 VSB917526:VSD917526 VIF917526:VIH917526 UYJ917526:UYL917526 UON917526:UOP917526 UER917526:UET917526 TUV917526:TUX917526 TKZ917526:TLB917526 TBD917526:TBF917526 SRH917526:SRJ917526 SHL917526:SHN917526 RXP917526:RXR917526 RNT917526:RNV917526 RDX917526:RDZ917526 QUB917526:QUD917526 QKF917526:QKH917526 QAJ917526:QAL917526 PQN917526:PQP917526 PGR917526:PGT917526 OWV917526:OWX917526 OMZ917526:ONB917526 ODD917526:ODF917526 NTH917526:NTJ917526 NJL917526:NJN917526 MZP917526:MZR917526 MPT917526:MPV917526 MFX917526:MFZ917526 LWB917526:LWD917526 LMF917526:LMH917526 LCJ917526:LCL917526 KSN917526:KSP917526 KIR917526:KIT917526 JYV917526:JYX917526 JOZ917526:JPB917526 JFD917526:JFF917526 IVH917526:IVJ917526 ILL917526:ILN917526 IBP917526:IBR917526 HRT917526:HRV917526 HHX917526:HHZ917526 GYB917526:GYD917526 GOF917526:GOH917526 GEJ917526:GEL917526 FUN917526:FUP917526 FKR917526:FKT917526 FAV917526:FAX917526 EQZ917526:ERB917526 EHD917526:EHF917526 DXH917526:DXJ917526 DNL917526:DNN917526 DDP917526:DDR917526 CTT917526:CTV917526 CJX917526:CJZ917526 CAB917526:CAD917526 BQF917526:BQH917526 BGJ917526:BGL917526 AWN917526:AWP917526 AMR917526:AMT917526 ACV917526:ACX917526 SZ917526:TB917526 JD917526:JF917526 H917526:J917526 WVP851990:WVR851990 WLT851990:WLV851990 WBX851990:WBZ851990 VSB851990:VSD851990 VIF851990:VIH851990 UYJ851990:UYL851990 UON851990:UOP851990 UER851990:UET851990 TUV851990:TUX851990 TKZ851990:TLB851990 TBD851990:TBF851990 SRH851990:SRJ851990 SHL851990:SHN851990 RXP851990:RXR851990 RNT851990:RNV851990 RDX851990:RDZ851990 QUB851990:QUD851990 QKF851990:QKH851990 QAJ851990:QAL851990 PQN851990:PQP851990 PGR851990:PGT851990 OWV851990:OWX851990 OMZ851990:ONB851990 ODD851990:ODF851990 NTH851990:NTJ851990 NJL851990:NJN851990 MZP851990:MZR851990 MPT851990:MPV851990 MFX851990:MFZ851990 LWB851990:LWD851990 LMF851990:LMH851990 LCJ851990:LCL851990 KSN851990:KSP851990 KIR851990:KIT851990 JYV851990:JYX851990 JOZ851990:JPB851990 JFD851990:JFF851990 IVH851990:IVJ851990 ILL851990:ILN851990 IBP851990:IBR851990 HRT851990:HRV851990 HHX851990:HHZ851990 GYB851990:GYD851990 GOF851990:GOH851990 GEJ851990:GEL851990 FUN851990:FUP851990 FKR851990:FKT851990 FAV851990:FAX851990 EQZ851990:ERB851990 EHD851990:EHF851990 DXH851990:DXJ851990 DNL851990:DNN851990 DDP851990:DDR851990 CTT851990:CTV851990 CJX851990:CJZ851990 CAB851990:CAD851990 BQF851990:BQH851990 BGJ851990:BGL851990 AWN851990:AWP851990 AMR851990:AMT851990 ACV851990:ACX851990 SZ851990:TB851990 JD851990:JF851990 H851990:J851990 WVP786454:WVR786454 WLT786454:WLV786454 WBX786454:WBZ786454 VSB786454:VSD786454 VIF786454:VIH786454 UYJ786454:UYL786454 UON786454:UOP786454 UER786454:UET786454 TUV786454:TUX786454 TKZ786454:TLB786454 TBD786454:TBF786454 SRH786454:SRJ786454 SHL786454:SHN786454 RXP786454:RXR786454 RNT786454:RNV786454 RDX786454:RDZ786454 QUB786454:QUD786454 QKF786454:QKH786454 QAJ786454:QAL786454 PQN786454:PQP786454 PGR786454:PGT786454 OWV786454:OWX786454 OMZ786454:ONB786454 ODD786454:ODF786454 NTH786454:NTJ786454 NJL786454:NJN786454 MZP786454:MZR786454 MPT786454:MPV786454 MFX786454:MFZ786454 LWB786454:LWD786454 LMF786454:LMH786454 LCJ786454:LCL786454 KSN786454:KSP786454 KIR786454:KIT786454 JYV786454:JYX786454 JOZ786454:JPB786454 JFD786454:JFF786454 IVH786454:IVJ786454 ILL786454:ILN786454 IBP786454:IBR786454 HRT786454:HRV786454 HHX786454:HHZ786454 GYB786454:GYD786454 GOF786454:GOH786454 GEJ786454:GEL786454 FUN786454:FUP786454 FKR786454:FKT786454 FAV786454:FAX786454 EQZ786454:ERB786454 EHD786454:EHF786454 DXH786454:DXJ786454 DNL786454:DNN786454 DDP786454:DDR786454 CTT786454:CTV786454 CJX786454:CJZ786454 CAB786454:CAD786454 BQF786454:BQH786454 BGJ786454:BGL786454 AWN786454:AWP786454 AMR786454:AMT786454 ACV786454:ACX786454 SZ786454:TB786454 JD786454:JF786454 H786454:J786454 WVP720918:WVR720918 WLT720918:WLV720918 WBX720918:WBZ720918 VSB720918:VSD720918 VIF720918:VIH720918 UYJ720918:UYL720918 UON720918:UOP720918 UER720918:UET720918 TUV720918:TUX720918 TKZ720918:TLB720918 TBD720918:TBF720918 SRH720918:SRJ720918 SHL720918:SHN720918 RXP720918:RXR720918 RNT720918:RNV720918 RDX720918:RDZ720918 QUB720918:QUD720918 QKF720918:QKH720918 QAJ720918:QAL720918 PQN720918:PQP720918 PGR720918:PGT720918 OWV720918:OWX720918 OMZ720918:ONB720918 ODD720918:ODF720918 NTH720918:NTJ720918 NJL720918:NJN720918 MZP720918:MZR720918 MPT720918:MPV720918 MFX720918:MFZ720918 LWB720918:LWD720918 LMF720918:LMH720918 LCJ720918:LCL720918 KSN720918:KSP720918 KIR720918:KIT720918 JYV720918:JYX720918 JOZ720918:JPB720918 JFD720918:JFF720918 IVH720918:IVJ720918 ILL720918:ILN720918 IBP720918:IBR720918 HRT720918:HRV720918 HHX720918:HHZ720918 GYB720918:GYD720918 GOF720918:GOH720918 GEJ720918:GEL720918 FUN720918:FUP720918 FKR720918:FKT720918 FAV720918:FAX720918 EQZ720918:ERB720918 EHD720918:EHF720918 DXH720918:DXJ720918 DNL720918:DNN720918 DDP720918:DDR720918 CTT720918:CTV720918 CJX720918:CJZ720918 CAB720918:CAD720918 BQF720918:BQH720918 BGJ720918:BGL720918 AWN720918:AWP720918 AMR720918:AMT720918 ACV720918:ACX720918 SZ720918:TB720918 JD720918:JF720918 H720918:J720918 WVP655382:WVR655382 WLT655382:WLV655382 WBX655382:WBZ655382 VSB655382:VSD655382 VIF655382:VIH655382 UYJ655382:UYL655382 UON655382:UOP655382 UER655382:UET655382 TUV655382:TUX655382 TKZ655382:TLB655382 TBD655382:TBF655382 SRH655382:SRJ655382 SHL655382:SHN655382 RXP655382:RXR655382 RNT655382:RNV655382 RDX655382:RDZ655382 QUB655382:QUD655382 QKF655382:QKH655382 QAJ655382:QAL655382 PQN655382:PQP655382 PGR655382:PGT655382 OWV655382:OWX655382 OMZ655382:ONB655382 ODD655382:ODF655382 NTH655382:NTJ655382 NJL655382:NJN655382 MZP655382:MZR655382 MPT655382:MPV655382 MFX655382:MFZ655382 LWB655382:LWD655382 LMF655382:LMH655382 LCJ655382:LCL655382 KSN655382:KSP655382 KIR655382:KIT655382 JYV655382:JYX655382 JOZ655382:JPB655382 JFD655382:JFF655382 IVH655382:IVJ655382 ILL655382:ILN655382 IBP655382:IBR655382 HRT655382:HRV655382 HHX655382:HHZ655382 GYB655382:GYD655382 GOF655382:GOH655382 GEJ655382:GEL655382 FUN655382:FUP655382 FKR655382:FKT655382 FAV655382:FAX655382 EQZ655382:ERB655382 EHD655382:EHF655382 DXH655382:DXJ655382 DNL655382:DNN655382 DDP655382:DDR655382 CTT655382:CTV655382 CJX655382:CJZ655382 CAB655382:CAD655382 BQF655382:BQH655382 BGJ655382:BGL655382 AWN655382:AWP655382 AMR655382:AMT655382 ACV655382:ACX655382 SZ655382:TB655382 JD655382:JF655382 H655382:J655382 WVP589846:WVR589846 WLT589846:WLV589846 WBX589846:WBZ589846 VSB589846:VSD589846 VIF589846:VIH589846 UYJ589846:UYL589846 UON589846:UOP589846 UER589846:UET589846 TUV589846:TUX589846 TKZ589846:TLB589846 TBD589846:TBF589846 SRH589846:SRJ589846 SHL589846:SHN589846 RXP589846:RXR589846 RNT589846:RNV589846 RDX589846:RDZ589846 QUB589846:QUD589846 QKF589846:QKH589846 QAJ589846:QAL589846 PQN589846:PQP589846 PGR589846:PGT589846 OWV589846:OWX589846 OMZ589846:ONB589846 ODD589846:ODF589846 NTH589846:NTJ589846 NJL589846:NJN589846 MZP589846:MZR589846 MPT589846:MPV589846 MFX589846:MFZ589846 LWB589846:LWD589846 LMF589846:LMH589846 LCJ589846:LCL589846 KSN589846:KSP589846 KIR589846:KIT589846 JYV589846:JYX589846 JOZ589846:JPB589846 JFD589846:JFF589846 IVH589846:IVJ589846 ILL589846:ILN589846 IBP589846:IBR589846 HRT589846:HRV589846 HHX589846:HHZ589846 GYB589846:GYD589846 GOF589846:GOH589846 GEJ589846:GEL589846 FUN589846:FUP589846 FKR589846:FKT589846 FAV589846:FAX589846 EQZ589846:ERB589846 EHD589846:EHF589846 DXH589846:DXJ589846 DNL589846:DNN589846 DDP589846:DDR589846 CTT589846:CTV589846 CJX589846:CJZ589846 CAB589846:CAD589846 BQF589846:BQH589846 BGJ589846:BGL589846 AWN589846:AWP589846 AMR589846:AMT589846 ACV589846:ACX589846 SZ589846:TB589846 JD589846:JF589846 H589846:J589846 WVP524310:WVR524310 WLT524310:WLV524310 WBX524310:WBZ524310 VSB524310:VSD524310 VIF524310:VIH524310 UYJ524310:UYL524310 UON524310:UOP524310 UER524310:UET524310 TUV524310:TUX524310 TKZ524310:TLB524310 TBD524310:TBF524310 SRH524310:SRJ524310 SHL524310:SHN524310 RXP524310:RXR524310 RNT524310:RNV524310 RDX524310:RDZ524310 QUB524310:QUD524310 QKF524310:QKH524310 QAJ524310:QAL524310 PQN524310:PQP524310 PGR524310:PGT524310 OWV524310:OWX524310 OMZ524310:ONB524310 ODD524310:ODF524310 NTH524310:NTJ524310 NJL524310:NJN524310 MZP524310:MZR524310 MPT524310:MPV524310 MFX524310:MFZ524310 LWB524310:LWD524310 LMF524310:LMH524310 LCJ524310:LCL524310 KSN524310:KSP524310 KIR524310:KIT524310 JYV524310:JYX524310 JOZ524310:JPB524310 JFD524310:JFF524310 IVH524310:IVJ524310 ILL524310:ILN524310 IBP524310:IBR524310 HRT524310:HRV524310 HHX524310:HHZ524310 GYB524310:GYD524310 GOF524310:GOH524310 GEJ524310:GEL524310 FUN524310:FUP524310 FKR524310:FKT524310 FAV524310:FAX524310 EQZ524310:ERB524310 EHD524310:EHF524310 DXH524310:DXJ524310 DNL524310:DNN524310 DDP524310:DDR524310 CTT524310:CTV524310 CJX524310:CJZ524310 CAB524310:CAD524310 BQF524310:BQH524310 BGJ524310:BGL524310 AWN524310:AWP524310 AMR524310:AMT524310 ACV524310:ACX524310 SZ524310:TB524310 JD524310:JF524310 H524310:J524310 WVP458774:WVR458774 WLT458774:WLV458774 WBX458774:WBZ458774 VSB458774:VSD458774 VIF458774:VIH458774 UYJ458774:UYL458774 UON458774:UOP458774 UER458774:UET458774 TUV458774:TUX458774 TKZ458774:TLB458774 TBD458774:TBF458774 SRH458774:SRJ458774 SHL458774:SHN458774 RXP458774:RXR458774 RNT458774:RNV458774 RDX458774:RDZ458774 QUB458774:QUD458774 QKF458774:QKH458774 QAJ458774:QAL458774 PQN458774:PQP458774 PGR458774:PGT458774 OWV458774:OWX458774 OMZ458774:ONB458774 ODD458774:ODF458774 NTH458774:NTJ458774 NJL458774:NJN458774 MZP458774:MZR458774 MPT458774:MPV458774 MFX458774:MFZ458774 LWB458774:LWD458774 LMF458774:LMH458774 LCJ458774:LCL458774 KSN458774:KSP458774 KIR458774:KIT458774 JYV458774:JYX458774 JOZ458774:JPB458774 JFD458774:JFF458774 IVH458774:IVJ458774 ILL458774:ILN458774 IBP458774:IBR458774 HRT458774:HRV458774 HHX458774:HHZ458774 GYB458774:GYD458774 GOF458774:GOH458774 GEJ458774:GEL458774 FUN458774:FUP458774 FKR458774:FKT458774 FAV458774:FAX458774 EQZ458774:ERB458774 EHD458774:EHF458774 DXH458774:DXJ458774 DNL458774:DNN458774 DDP458774:DDR458774 CTT458774:CTV458774 CJX458774:CJZ458774 CAB458774:CAD458774 BQF458774:BQH458774 BGJ458774:BGL458774 AWN458774:AWP458774 AMR458774:AMT458774 ACV458774:ACX458774 SZ458774:TB458774 JD458774:JF458774 H458774:J458774 WVP393238:WVR393238 WLT393238:WLV393238 WBX393238:WBZ393238 VSB393238:VSD393238 VIF393238:VIH393238 UYJ393238:UYL393238 UON393238:UOP393238 UER393238:UET393238 TUV393238:TUX393238 TKZ393238:TLB393238 TBD393238:TBF393238 SRH393238:SRJ393238 SHL393238:SHN393238 RXP393238:RXR393238 RNT393238:RNV393238 RDX393238:RDZ393238 QUB393238:QUD393238 QKF393238:QKH393238 QAJ393238:QAL393238 PQN393238:PQP393238 PGR393238:PGT393238 OWV393238:OWX393238 OMZ393238:ONB393238 ODD393238:ODF393238 NTH393238:NTJ393238 NJL393238:NJN393238 MZP393238:MZR393238 MPT393238:MPV393238 MFX393238:MFZ393238 LWB393238:LWD393238 LMF393238:LMH393238 LCJ393238:LCL393238 KSN393238:KSP393238 KIR393238:KIT393238 JYV393238:JYX393238 JOZ393238:JPB393238 JFD393238:JFF393238 IVH393238:IVJ393238 ILL393238:ILN393238 IBP393238:IBR393238 HRT393238:HRV393238 HHX393238:HHZ393238 GYB393238:GYD393238 GOF393238:GOH393238 GEJ393238:GEL393238 FUN393238:FUP393238 FKR393238:FKT393238 FAV393238:FAX393238 EQZ393238:ERB393238 EHD393238:EHF393238 DXH393238:DXJ393238 DNL393238:DNN393238 DDP393238:DDR393238 CTT393238:CTV393238 CJX393238:CJZ393238 CAB393238:CAD393238 BQF393238:BQH393238 BGJ393238:BGL393238 AWN393238:AWP393238 AMR393238:AMT393238 ACV393238:ACX393238 SZ393238:TB393238 JD393238:JF393238 H393238:J393238 WVP327702:WVR327702 WLT327702:WLV327702 WBX327702:WBZ327702 VSB327702:VSD327702 VIF327702:VIH327702 UYJ327702:UYL327702 UON327702:UOP327702 UER327702:UET327702 TUV327702:TUX327702 TKZ327702:TLB327702 TBD327702:TBF327702 SRH327702:SRJ327702 SHL327702:SHN327702 RXP327702:RXR327702 RNT327702:RNV327702 RDX327702:RDZ327702 QUB327702:QUD327702 QKF327702:QKH327702 QAJ327702:QAL327702 PQN327702:PQP327702 PGR327702:PGT327702 OWV327702:OWX327702 OMZ327702:ONB327702 ODD327702:ODF327702 NTH327702:NTJ327702 NJL327702:NJN327702 MZP327702:MZR327702 MPT327702:MPV327702 MFX327702:MFZ327702 LWB327702:LWD327702 LMF327702:LMH327702 LCJ327702:LCL327702 KSN327702:KSP327702 KIR327702:KIT327702 JYV327702:JYX327702 JOZ327702:JPB327702 JFD327702:JFF327702 IVH327702:IVJ327702 ILL327702:ILN327702 IBP327702:IBR327702 HRT327702:HRV327702 HHX327702:HHZ327702 GYB327702:GYD327702 GOF327702:GOH327702 GEJ327702:GEL327702 FUN327702:FUP327702 FKR327702:FKT327702 FAV327702:FAX327702 EQZ327702:ERB327702 EHD327702:EHF327702 DXH327702:DXJ327702 DNL327702:DNN327702 DDP327702:DDR327702 CTT327702:CTV327702 CJX327702:CJZ327702 CAB327702:CAD327702 BQF327702:BQH327702 BGJ327702:BGL327702 AWN327702:AWP327702 AMR327702:AMT327702 ACV327702:ACX327702 SZ327702:TB327702 JD327702:JF327702 H327702:J327702 WVP262166:WVR262166 WLT262166:WLV262166 WBX262166:WBZ262166 VSB262166:VSD262166 VIF262166:VIH262166 UYJ262166:UYL262166 UON262166:UOP262166 UER262166:UET262166 TUV262166:TUX262166 TKZ262166:TLB262166 TBD262166:TBF262166 SRH262166:SRJ262166 SHL262166:SHN262166 RXP262166:RXR262166 RNT262166:RNV262166 RDX262166:RDZ262166 QUB262166:QUD262166 QKF262166:QKH262166 QAJ262166:QAL262166 PQN262166:PQP262166 PGR262166:PGT262166 OWV262166:OWX262166 OMZ262166:ONB262166 ODD262166:ODF262166 NTH262166:NTJ262166 NJL262166:NJN262166 MZP262166:MZR262166 MPT262166:MPV262166 MFX262166:MFZ262166 LWB262166:LWD262166 LMF262166:LMH262166 LCJ262166:LCL262166 KSN262166:KSP262166 KIR262166:KIT262166 JYV262166:JYX262166 JOZ262166:JPB262166 JFD262166:JFF262166 IVH262166:IVJ262166 ILL262166:ILN262166 IBP262166:IBR262166 HRT262166:HRV262166 HHX262166:HHZ262166 GYB262166:GYD262166 GOF262166:GOH262166 GEJ262166:GEL262166 FUN262166:FUP262166 FKR262166:FKT262166 FAV262166:FAX262166 EQZ262166:ERB262166 EHD262166:EHF262166 DXH262166:DXJ262166 DNL262166:DNN262166 DDP262166:DDR262166 CTT262166:CTV262166 CJX262166:CJZ262166 CAB262166:CAD262166 BQF262166:BQH262166 BGJ262166:BGL262166 AWN262166:AWP262166 AMR262166:AMT262166 ACV262166:ACX262166 SZ262166:TB262166 JD262166:JF262166 H262166:J262166 WVP196630:WVR196630 WLT196630:WLV196630 WBX196630:WBZ196630 VSB196630:VSD196630 VIF196630:VIH196630 UYJ196630:UYL196630 UON196630:UOP196630 UER196630:UET196630 TUV196630:TUX196630 TKZ196630:TLB196630 TBD196630:TBF196630 SRH196630:SRJ196630 SHL196630:SHN196630 RXP196630:RXR196630 RNT196630:RNV196630 RDX196630:RDZ196630 QUB196630:QUD196630 QKF196630:QKH196630 QAJ196630:QAL196630 PQN196630:PQP196630 PGR196630:PGT196630 OWV196630:OWX196630 OMZ196630:ONB196630 ODD196630:ODF196630 NTH196630:NTJ196630 NJL196630:NJN196630 MZP196630:MZR196630 MPT196630:MPV196630 MFX196630:MFZ196630 LWB196630:LWD196630 LMF196630:LMH196630 LCJ196630:LCL196630 KSN196630:KSP196630 KIR196630:KIT196630 JYV196630:JYX196630 JOZ196630:JPB196630 JFD196630:JFF196630 IVH196630:IVJ196630 ILL196630:ILN196630 IBP196630:IBR196630 HRT196630:HRV196630 HHX196630:HHZ196630 GYB196630:GYD196630 GOF196630:GOH196630 GEJ196630:GEL196630 FUN196630:FUP196630 FKR196630:FKT196630 FAV196630:FAX196630 EQZ196630:ERB196630 EHD196630:EHF196630 DXH196630:DXJ196630 DNL196630:DNN196630 DDP196630:DDR196630 CTT196630:CTV196630 CJX196630:CJZ196630 CAB196630:CAD196630 BQF196630:BQH196630 BGJ196630:BGL196630 AWN196630:AWP196630 AMR196630:AMT196630 ACV196630:ACX196630 SZ196630:TB196630 JD196630:JF196630 H196630:J196630 WVP131094:WVR131094 WLT131094:WLV131094 WBX131094:WBZ131094 VSB131094:VSD131094 VIF131094:VIH131094 UYJ131094:UYL131094 UON131094:UOP131094 UER131094:UET131094 TUV131094:TUX131094 TKZ131094:TLB131094 TBD131094:TBF131094 SRH131094:SRJ131094 SHL131094:SHN131094 RXP131094:RXR131094 RNT131094:RNV131094 RDX131094:RDZ131094 QUB131094:QUD131094 QKF131094:QKH131094 QAJ131094:QAL131094 PQN131094:PQP131094 PGR131094:PGT131094 OWV131094:OWX131094 OMZ131094:ONB131094 ODD131094:ODF131094 NTH131094:NTJ131094 NJL131094:NJN131094 MZP131094:MZR131094 MPT131094:MPV131094 MFX131094:MFZ131094 LWB131094:LWD131094 LMF131094:LMH131094 LCJ131094:LCL131094 KSN131094:KSP131094 KIR131094:KIT131094 JYV131094:JYX131094 JOZ131094:JPB131094 JFD131094:JFF131094 IVH131094:IVJ131094 ILL131094:ILN131094 IBP131094:IBR131094 HRT131094:HRV131094 HHX131094:HHZ131094 GYB131094:GYD131094 GOF131094:GOH131094 GEJ131094:GEL131094 FUN131094:FUP131094 FKR131094:FKT131094 FAV131094:FAX131094 EQZ131094:ERB131094 EHD131094:EHF131094 DXH131094:DXJ131094 DNL131094:DNN131094 DDP131094:DDR131094 CTT131094:CTV131094 CJX131094:CJZ131094 CAB131094:CAD131094 BQF131094:BQH131094 BGJ131094:BGL131094 AWN131094:AWP131094 AMR131094:AMT131094 ACV131094:ACX131094 SZ131094:TB131094 JD131094:JF131094 H131094:J131094 WVP65558:WVR65558 WLT65558:WLV65558 WBX65558:WBZ65558 VSB65558:VSD65558 VIF65558:VIH65558 UYJ65558:UYL65558 UON65558:UOP65558 UER65558:UET65558 TUV65558:TUX65558 TKZ65558:TLB65558 TBD65558:TBF65558 SRH65558:SRJ65558 SHL65558:SHN65558 RXP65558:RXR65558 RNT65558:RNV65558 RDX65558:RDZ65558 QUB65558:QUD65558 QKF65558:QKH65558 QAJ65558:QAL65558 PQN65558:PQP65558 PGR65558:PGT65558 OWV65558:OWX65558 OMZ65558:ONB65558 ODD65558:ODF65558 NTH65558:NTJ65558 NJL65558:NJN65558 MZP65558:MZR65558 MPT65558:MPV65558 MFX65558:MFZ65558 LWB65558:LWD65558 LMF65558:LMH65558 LCJ65558:LCL65558 KSN65558:KSP65558 KIR65558:KIT65558 JYV65558:JYX65558 JOZ65558:JPB65558 JFD65558:JFF65558 IVH65558:IVJ65558 ILL65558:ILN65558 IBP65558:IBR65558 HRT65558:HRV65558 HHX65558:HHZ65558 GYB65558:GYD65558 GOF65558:GOH65558 GEJ65558:GEL65558 FUN65558:FUP65558 FKR65558:FKT65558 FAV65558:FAX65558 EQZ65558:ERB65558 EHD65558:EHF65558 DXH65558:DXJ65558 DNL65558:DNN65558 DDP65558:DDR65558 CTT65558:CTV65558 CJX65558:CJZ65558 CAB65558:CAD65558 BQF65558:BQH65558 BGJ65558:BGL65558 AWN65558:AWP65558 AMR65558:AMT65558 ACV65558:ACX65558 SZ65558:TB65558 JD65558:JF65558 H65558:J65558 JD24:JF24 SZ24:TB24 ACV24:ACX24 AMR24:AMT24 AWN24:AWP24 BGJ24:BGL24 BQF24:BQH24 CAB24:CAD24 CJX24:CJZ24 CTT24:CTV24 DDP24:DDR24 DNL24:DNN24 DXH24:DXJ24 EHD24:EHF24 EQZ24:ERB24 FAV24:FAX24 FKR24:FKT24 FUN24:FUP24 GEJ24:GEL24 GOF24:GOH24 GYB24:GYD24 HHX24:HHZ24 HRT24:HRV24 IBP24:IBR24 ILL24:ILN24 IVH24:IVJ24 JFD24:JFF24 JOZ24:JPB24 JYV24:JYX24 KIR24:KIT24 KSN24:KSP24 LCJ24:LCL24 LMF24:LMH24 LWB24:LWD24 MFX24:MFZ24 MPT24:MPV24 MZP24:MZR24 NJL24:NJN24 NTH24:NTJ24 ODD24:ODF24 OMZ24:ONB24 OWV24:OWX24 PGR24:PGT24 PQN24:PQP24 QAJ24:QAL24 QKF24:QKH24 QUB24:QUD24 RDX24:RDZ24 RNT24:RNV24 RXP24:RXR24 SHL24:SHN24 SRH24:SRJ24 TBD24:TBF24 TKZ24:TLB24 TUV24:TUX24 UER24:UET24 UON24:UOP24 UYJ24:UYL24 VIF24:VIH24 VSB24:VSD24 WBX24:WBZ24 WLT24:WLV24 WVP24:WVR24 H26:J26 JD26:JF26 SZ26:TB26 ACV26:ACX26 AMR26:AMT26 AWN26:AWP26 BGJ26:BGL26 BQF26:BQH26 CAB26:CAD26 CJX26:CJZ26 CTT26:CTV26 DDP26:DDR26 DNL26:DNN26 DXH26:DXJ26 EHD26:EHF26 EQZ26:ERB26 FAV26:FAX26 FKR26:FKT26 FUN26:FUP26 GEJ26:GEL26 GOF26:GOH26 GYB26:GYD26 HHX26:HHZ26 HRT26:HRV26 IBP26:IBR26 ILL26:ILN26 IVH26:IVJ26 JFD26:JFF26 JOZ26:JPB26 JYV26:JYX26 KIR26:KIT26 KSN26:KSP26 LCJ26:LCL26 LMF26:LMH26 LWB26:LWD26 MFX26:MFZ26 MPT26:MPV26 MZP26:MZR26 NJL26:NJN26 NTH26:NTJ26 ODD26:ODF26 OMZ26:ONB26 OWV26:OWX26 PGR26:PGT26 PQN26:PQP26 QAJ26:QAL26 QKF26:QKH26 QUB26:QUD26 RDX26:RDZ26 RNT26:RNV26 RXP26:RXR26 SHL26:SHN26 SRH26:SRJ26 TBD26:TBF26 TKZ26:TLB26 TUV26:TUX26 UER26:UET26 UON26:UOP26 UYJ26:UYL26 VIF26:VIH26 VSB26:VSD26 WBX26:WBZ26 WLT26:WLV26 WVP26:WVR26 H24:J24">
      <formula1>$S$23:$S$28</formula1>
    </dataValidation>
    <dataValidation type="list" allowBlank="1" sqref="WVS983056:WVX983056 WLW983056:WMB983056 WCA983056:WCF983056 VSE983056:VSJ983056 VII983056:VIN983056 UYM983056:UYR983056 UOQ983056:UOV983056 UEU983056:UEZ983056 TUY983056:TVD983056 TLC983056:TLH983056 TBG983056:TBL983056 SRK983056:SRP983056 SHO983056:SHT983056 RXS983056:RXX983056 RNW983056:ROB983056 REA983056:REF983056 QUE983056:QUJ983056 QKI983056:QKN983056 QAM983056:QAR983056 PQQ983056:PQV983056 PGU983056:PGZ983056 OWY983056:OXD983056 ONC983056:ONH983056 ODG983056:ODL983056 NTK983056:NTP983056 NJO983056:NJT983056 MZS983056:MZX983056 MPW983056:MQB983056 MGA983056:MGF983056 LWE983056:LWJ983056 LMI983056:LMN983056 LCM983056:LCR983056 KSQ983056:KSV983056 KIU983056:KIZ983056 JYY983056:JZD983056 JPC983056:JPH983056 JFG983056:JFL983056 IVK983056:IVP983056 ILO983056:ILT983056 IBS983056:IBX983056 HRW983056:HSB983056 HIA983056:HIF983056 GYE983056:GYJ983056 GOI983056:GON983056 GEM983056:GER983056 FUQ983056:FUV983056 FKU983056:FKZ983056 FAY983056:FBD983056 ERC983056:ERH983056 EHG983056:EHL983056 DXK983056:DXP983056 DNO983056:DNT983056 DDS983056:DDX983056 CTW983056:CUB983056 CKA983056:CKF983056 CAE983056:CAJ983056 BQI983056:BQN983056 BGM983056:BGR983056 AWQ983056:AWV983056 AMU983056:AMZ983056 ACY983056:ADD983056 TC983056:TH983056 JG983056:JL983056 K983056:P983056 WVS917520:WVX917520 WLW917520:WMB917520 WCA917520:WCF917520 VSE917520:VSJ917520 VII917520:VIN917520 UYM917520:UYR917520 UOQ917520:UOV917520 UEU917520:UEZ917520 TUY917520:TVD917520 TLC917520:TLH917520 TBG917520:TBL917520 SRK917520:SRP917520 SHO917520:SHT917520 RXS917520:RXX917520 RNW917520:ROB917520 REA917520:REF917520 QUE917520:QUJ917520 QKI917520:QKN917520 QAM917520:QAR917520 PQQ917520:PQV917520 PGU917520:PGZ917520 OWY917520:OXD917520 ONC917520:ONH917520 ODG917520:ODL917520 NTK917520:NTP917520 NJO917520:NJT917520 MZS917520:MZX917520 MPW917520:MQB917520 MGA917520:MGF917520 LWE917520:LWJ917520 LMI917520:LMN917520 LCM917520:LCR917520 KSQ917520:KSV917520 KIU917520:KIZ917520 JYY917520:JZD917520 JPC917520:JPH917520 JFG917520:JFL917520 IVK917520:IVP917520 ILO917520:ILT917520 IBS917520:IBX917520 HRW917520:HSB917520 HIA917520:HIF917520 GYE917520:GYJ917520 GOI917520:GON917520 GEM917520:GER917520 FUQ917520:FUV917520 FKU917520:FKZ917520 FAY917520:FBD917520 ERC917520:ERH917520 EHG917520:EHL917520 DXK917520:DXP917520 DNO917520:DNT917520 DDS917520:DDX917520 CTW917520:CUB917520 CKA917520:CKF917520 CAE917520:CAJ917520 BQI917520:BQN917520 BGM917520:BGR917520 AWQ917520:AWV917520 AMU917520:AMZ917520 ACY917520:ADD917520 TC917520:TH917520 JG917520:JL917520 K917520:P917520 WVS851984:WVX851984 WLW851984:WMB851984 WCA851984:WCF851984 VSE851984:VSJ851984 VII851984:VIN851984 UYM851984:UYR851984 UOQ851984:UOV851984 UEU851984:UEZ851984 TUY851984:TVD851984 TLC851984:TLH851984 TBG851984:TBL851984 SRK851984:SRP851984 SHO851984:SHT851984 RXS851984:RXX851984 RNW851984:ROB851984 REA851984:REF851984 QUE851984:QUJ851984 QKI851984:QKN851984 QAM851984:QAR851984 PQQ851984:PQV851984 PGU851984:PGZ851984 OWY851984:OXD851984 ONC851984:ONH851984 ODG851984:ODL851984 NTK851984:NTP851984 NJO851984:NJT851984 MZS851984:MZX851984 MPW851984:MQB851984 MGA851984:MGF851984 LWE851984:LWJ851984 LMI851984:LMN851984 LCM851984:LCR851984 KSQ851984:KSV851984 KIU851984:KIZ851984 JYY851984:JZD851984 JPC851984:JPH851984 JFG851984:JFL851984 IVK851984:IVP851984 ILO851984:ILT851984 IBS851984:IBX851984 HRW851984:HSB851984 HIA851984:HIF851984 GYE851984:GYJ851984 GOI851984:GON851984 GEM851984:GER851984 FUQ851984:FUV851984 FKU851984:FKZ851984 FAY851984:FBD851984 ERC851984:ERH851984 EHG851984:EHL851984 DXK851984:DXP851984 DNO851984:DNT851984 DDS851984:DDX851984 CTW851984:CUB851984 CKA851984:CKF851984 CAE851984:CAJ851984 BQI851984:BQN851984 BGM851984:BGR851984 AWQ851984:AWV851984 AMU851984:AMZ851984 ACY851984:ADD851984 TC851984:TH851984 JG851984:JL851984 K851984:P851984 WVS786448:WVX786448 WLW786448:WMB786448 WCA786448:WCF786448 VSE786448:VSJ786448 VII786448:VIN786448 UYM786448:UYR786448 UOQ786448:UOV786448 UEU786448:UEZ786448 TUY786448:TVD786448 TLC786448:TLH786448 TBG786448:TBL786448 SRK786448:SRP786448 SHO786448:SHT786448 RXS786448:RXX786448 RNW786448:ROB786448 REA786448:REF786448 QUE786448:QUJ786448 QKI786448:QKN786448 QAM786448:QAR786448 PQQ786448:PQV786448 PGU786448:PGZ786448 OWY786448:OXD786448 ONC786448:ONH786448 ODG786448:ODL786448 NTK786448:NTP786448 NJO786448:NJT786448 MZS786448:MZX786448 MPW786448:MQB786448 MGA786448:MGF786448 LWE786448:LWJ786448 LMI786448:LMN786448 LCM786448:LCR786448 KSQ786448:KSV786448 KIU786448:KIZ786448 JYY786448:JZD786448 JPC786448:JPH786448 JFG786448:JFL786448 IVK786448:IVP786448 ILO786448:ILT786448 IBS786448:IBX786448 HRW786448:HSB786448 HIA786448:HIF786448 GYE786448:GYJ786448 GOI786448:GON786448 GEM786448:GER786448 FUQ786448:FUV786448 FKU786448:FKZ786448 FAY786448:FBD786448 ERC786448:ERH786448 EHG786448:EHL786448 DXK786448:DXP786448 DNO786448:DNT786448 DDS786448:DDX786448 CTW786448:CUB786448 CKA786448:CKF786448 CAE786448:CAJ786448 BQI786448:BQN786448 BGM786448:BGR786448 AWQ786448:AWV786448 AMU786448:AMZ786448 ACY786448:ADD786448 TC786448:TH786448 JG786448:JL786448 K786448:P786448 WVS720912:WVX720912 WLW720912:WMB720912 WCA720912:WCF720912 VSE720912:VSJ720912 VII720912:VIN720912 UYM720912:UYR720912 UOQ720912:UOV720912 UEU720912:UEZ720912 TUY720912:TVD720912 TLC720912:TLH720912 TBG720912:TBL720912 SRK720912:SRP720912 SHO720912:SHT720912 RXS720912:RXX720912 RNW720912:ROB720912 REA720912:REF720912 QUE720912:QUJ720912 QKI720912:QKN720912 QAM720912:QAR720912 PQQ720912:PQV720912 PGU720912:PGZ720912 OWY720912:OXD720912 ONC720912:ONH720912 ODG720912:ODL720912 NTK720912:NTP720912 NJO720912:NJT720912 MZS720912:MZX720912 MPW720912:MQB720912 MGA720912:MGF720912 LWE720912:LWJ720912 LMI720912:LMN720912 LCM720912:LCR720912 KSQ720912:KSV720912 KIU720912:KIZ720912 JYY720912:JZD720912 JPC720912:JPH720912 JFG720912:JFL720912 IVK720912:IVP720912 ILO720912:ILT720912 IBS720912:IBX720912 HRW720912:HSB720912 HIA720912:HIF720912 GYE720912:GYJ720912 GOI720912:GON720912 GEM720912:GER720912 FUQ720912:FUV720912 FKU720912:FKZ720912 FAY720912:FBD720912 ERC720912:ERH720912 EHG720912:EHL720912 DXK720912:DXP720912 DNO720912:DNT720912 DDS720912:DDX720912 CTW720912:CUB720912 CKA720912:CKF720912 CAE720912:CAJ720912 BQI720912:BQN720912 BGM720912:BGR720912 AWQ720912:AWV720912 AMU720912:AMZ720912 ACY720912:ADD720912 TC720912:TH720912 JG720912:JL720912 K720912:P720912 WVS655376:WVX655376 WLW655376:WMB655376 WCA655376:WCF655376 VSE655376:VSJ655376 VII655376:VIN655376 UYM655376:UYR655376 UOQ655376:UOV655376 UEU655376:UEZ655376 TUY655376:TVD655376 TLC655376:TLH655376 TBG655376:TBL655376 SRK655376:SRP655376 SHO655376:SHT655376 RXS655376:RXX655376 RNW655376:ROB655376 REA655376:REF655376 QUE655376:QUJ655376 QKI655376:QKN655376 QAM655376:QAR655376 PQQ655376:PQV655376 PGU655376:PGZ655376 OWY655376:OXD655376 ONC655376:ONH655376 ODG655376:ODL655376 NTK655376:NTP655376 NJO655376:NJT655376 MZS655376:MZX655376 MPW655376:MQB655376 MGA655376:MGF655376 LWE655376:LWJ655376 LMI655376:LMN655376 LCM655376:LCR655376 KSQ655376:KSV655376 KIU655376:KIZ655376 JYY655376:JZD655376 JPC655376:JPH655376 JFG655376:JFL655376 IVK655376:IVP655376 ILO655376:ILT655376 IBS655376:IBX655376 HRW655376:HSB655376 HIA655376:HIF655376 GYE655376:GYJ655376 GOI655376:GON655376 GEM655376:GER655376 FUQ655376:FUV655376 FKU655376:FKZ655376 FAY655376:FBD655376 ERC655376:ERH655376 EHG655376:EHL655376 DXK655376:DXP655376 DNO655376:DNT655376 DDS655376:DDX655376 CTW655376:CUB655376 CKA655376:CKF655376 CAE655376:CAJ655376 BQI655376:BQN655376 BGM655376:BGR655376 AWQ655376:AWV655376 AMU655376:AMZ655376 ACY655376:ADD655376 TC655376:TH655376 JG655376:JL655376 K655376:P655376 WVS589840:WVX589840 WLW589840:WMB589840 WCA589840:WCF589840 VSE589840:VSJ589840 VII589840:VIN589840 UYM589840:UYR589840 UOQ589840:UOV589840 UEU589840:UEZ589840 TUY589840:TVD589840 TLC589840:TLH589840 TBG589840:TBL589840 SRK589840:SRP589840 SHO589840:SHT589840 RXS589840:RXX589840 RNW589840:ROB589840 REA589840:REF589840 QUE589840:QUJ589840 QKI589840:QKN589840 QAM589840:QAR589840 PQQ589840:PQV589840 PGU589840:PGZ589840 OWY589840:OXD589840 ONC589840:ONH589840 ODG589840:ODL589840 NTK589840:NTP589840 NJO589840:NJT589840 MZS589840:MZX589840 MPW589840:MQB589840 MGA589840:MGF589840 LWE589840:LWJ589840 LMI589840:LMN589840 LCM589840:LCR589840 KSQ589840:KSV589840 KIU589840:KIZ589840 JYY589840:JZD589840 JPC589840:JPH589840 JFG589840:JFL589840 IVK589840:IVP589840 ILO589840:ILT589840 IBS589840:IBX589840 HRW589840:HSB589840 HIA589840:HIF589840 GYE589840:GYJ589840 GOI589840:GON589840 GEM589840:GER589840 FUQ589840:FUV589840 FKU589840:FKZ589840 FAY589840:FBD589840 ERC589840:ERH589840 EHG589840:EHL589840 DXK589840:DXP589840 DNO589840:DNT589840 DDS589840:DDX589840 CTW589840:CUB589840 CKA589840:CKF589840 CAE589840:CAJ589840 BQI589840:BQN589840 BGM589840:BGR589840 AWQ589840:AWV589840 AMU589840:AMZ589840 ACY589840:ADD589840 TC589840:TH589840 JG589840:JL589840 K589840:P589840 WVS524304:WVX524304 WLW524304:WMB524304 WCA524304:WCF524304 VSE524304:VSJ524304 VII524304:VIN524304 UYM524304:UYR524304 UOQ524304:UOV524304 UEU524304:UEZ524304 TUY524304:TVD524304 TLC524304:TLH524304 TBG524304:TBL524304 SRK524304:SRP524304 SHO524304:SHT524304 RXS524304:RXX524304 RNW524304:ROB524304 REA524304:REF524304 QUE524304:QUJ524304 QKI524304:QKN524304 QAM524304:QAR524304 PQQ524304:PQV524304 PGU524304:PGZ524304 OWY524304:OXD524304 ONC524304:ONH524304 ODG524304:ODL524304 NTK524304:NTP524304 NJO524304:NJT524304 MZS524304:MZX524304 MPW524304:MQB524304 MGA524304:MGF524304 LWE524304:LWJ524304 LMI524304:LMN524304 LCM524304:LCR524304 KSQ524304:KSV524304 KIU524304:KIZ524304 JYY524304:JZD524304 JPC524304:JPH524304 JFG524304:JFL524304 IVK524304:IVP524304 ILO524304:ILT524304 IBS524304:IBX524304 HRW524304:HSB524304 HIA524304:HIF524304 GYE524304:GYJ524304 GOI524304:GON524304 GEM524304:GER524304 FUQ524304:FUV524304 FKU524304:FKZ524304 FAY524304:FBD524304 ERC524304:ERH524304 EHG524304:EHL524304 DXK524304:DXP524304 DNO524304:DNT524304 DDS524304:DDX524304 CTW524304:CUB524304 CKA524304:CKF524304 CAE524304:CAJ524304 BQI524304:BQN524304 BGM524304:BGR524304 AWQ524304:AWV524304 AMU524304:AMZ524304 ACY524304:ADD524304 TC524304:TH524304 JG524304:JL524304 K524304:P524304 WVS458768:WVX458768 WLW458768:WMB458768 WCA458768:WCF458768 VSE458768:VSJ458768 VII458768:VIN458768 UYM458768:UYR458768 UOQ458768:UOV458768 UEU458768:UEZ458768 TUY458768:TVD458768 TLC458768:TLH458768 TBG458768:TBL458768 SRK458768:SRP458768 SHO458768:SHT458768 RXS458768:RXX458768 RNW458768:ROB458768 REA458768:REF458768 QUE458768:QUJ458768 QKI458768:QKN458768 QAM458768:QAR458768 PQQ458768:PQV458768 PGU458768:PGZ458768 OWY458768:OXD458768 ONC458768:ONH458768 ODG458768:ODL458768 NTK458768:NTP458768 NJO458768:NJT458768 MZS458768:MZX458768 MPW458768:MQB458768 MGA458768:MGF458768 LWE458768:LWJ458768 LMI458768:LMN458768 LCM458768:LCR458768 KSQ458768:KSV458768 KIU458768:KIZ458768 JYY458768:JZD458768 JPC458768:JPH458768 JFG458768:JFL458768 IVK458768:IVP458768 ILO458768:ILT458768 IBS458768:IBX458768 HRW458768:HSB458768 HIA458768:HIF458768 GYE458768:GYJ458768 GOI458768:GON458768 GEM458768:GER458768 FUQ458768:FUV458768 FKU458768:FKZ458768 FAY458768:FBD458768 ERC458768:ERH458768 EHG458768:EHL458768 DXK458768:DXP458768 DNO458768:DNT458768 DDS458768:DDX458768 CTW458768:CUB458768 CKA458768:CKF458768 CAE458768:CAJ458768 BQI458768:BQN458768 BGM458768:BGR458768 AWQ458768:AWV458768 AMU458768:AMZ458768 ACY458768:ADD458768 TC458768:TH458768 JG458768:JL458768 K458768:P458768 WVS393232:WVX393232 WLW393232:WMB393232 WCA393232:WCF393232 VSE393232:VSJ393232 VII393232:VIN393232 UYM393232:UYR393232 UOQ393232:UOV393232 UEU393232:UEZ393232 TUY393232:TVD393232 TLC393232:TLH393232 TBG393232:TBL393232 SRK393232:SRP393232 SHO393232:SHT393232 RXS393232:RXX393232 RNW393232:ROB393232 REA393232:REF393232 QUE393232:QUJ393232 QKI393232:QKN393232 QAM393232:QAR393232 PQQ393232:PQV393232 PGU393232:PGZ393232 OWY393232:OXD393232 ONC393232:ONH393232 ODG393232:ODL393232 NTK393232:NTP393232 NJO393232:NJT393232 MZS393232:MZX393232 MPW393232:MQB393232 MGA393232:MGF393232 LWE393232:LWJ393232 LMI393232:LMN393232 LCM393232:LCR393232 KSQ393232:KSV393232 KIU393232:KIZ393232 JYY393232:JZD393232 JPC393232:JPH393232 JFG393232:JFL393232 IVK393232:IVP393232 ILO393232:ILT393232 IBS393232:IBX393232 HRW393232:HSB393232 HIA393232:HIF393232 GYE393232:GYJ393232 GOI393232:GON393232 GEM393232:GER393232 FUQ393232:FUV393232 FKU393232:FKZ393232 FAY393232:FBD393232 ERC393232:ERH393232 EHG393232:EHL393232 DXK393232:DXP393232 DNO393232:DNT393232 DDS393232:DDX393232 CTW393232:CUB393232 CKA393232:CKF393232 CAE393232:CAJ393232 BQI393232:BQN393232 BGM393232:BGR393232 AWQ393232:AWV393232 AMU393232:AMZ393232 ACY393232:ADD393232 TC393232:TH393232 JG393232:JL393232 K393232:P393232 WVS327696:WVX327696 WLW327696:WMB327696 WCA327696:WCF327696 VSE327696:VSJ327696 VII327696:VIN327696 UYM327696:UYR327696 UOQ327696:UOV327696 UEU327696:UEZ327696 TUY327696:TVD327696 TLC327696:TLH327696 TBG327696:TBL327696 SRK327696:SRP327696 SHO327696:SHT327696 RXS327696:RXX327696 RNW327696:ROB327696 REA327696:REF327696 QUE327696:QUJ327696 QKI327696:QKN327696 QAM327696:QAR327696 PQQ327696:PQV327696 PGU327696:PGZ327696 OWY327696:OXD327696 ONC327696:ONH327696 ODG327696:ODL327696 NTK327696:NTP327696 NJO327696:NJT327696 MZS327696:MZX327696 MPW327696:MQB327696 MGA327696:MGF327696 LWE327696:LWJ327696 LMI327696:LMN327696 LCM327696:LCR327696 KSQ327696:KSV327696 KIU327696:KIZ327696 JYY327696:JZD327696 JPC327696:JPH327696 JFG327696:JFL327696 IVK327696:IVP327696 ILO327696:ILT327696 IBS327696:IBX327696 HRW327696:HSB327696 HIA327696:HIF327696 GYE327696:GYJ327696 GOI327696:GON327696 GEM327696:GER327696 FUQ327696:FUV327696 FKU327696:FKZ327696 FAY327696:FBD327696 ERC327696:ERH327696 EHG327696:EHL327696 DXK327696:DXP327696 DNO327696:DNT327696 DDS327696:DDX327696 CTW327696:CUB327696 CKA327696:CKF327696 CAE327696:CAJ327696 BQI327696:BQN327696 BGM327696:BGR327696 AWQ327696:AWV327696 AMU327696:AMZ327696 ACY327696:ADD327696 TC327696:TH327696 JG327696:JL327696 K327696:P327696 WVS262160:WVX262160 WLW262160:WMB262160 WCA262160:WCF262160 VSE262160:VSJ262160 VII262160:VIN262160 UYM262160:UYR262160 UOQ262160:UOV262160 UEU262160:UEZ262160 TUY262160:TVD262160 TLC262160:TLH262160 TBG262160:TBL262160 SRK262160:SRP262160 SHO262160:SHT262160 RXS262160:RXX262160 RNW262160:ROB262160 REA262160:REF262160 QUE262160:QUJ262160 QKI262160:QKN262160 QAM262160:QAR262160 PQQ262160:PQV262160 PGU262160:PGZ262160 OWY262160:OXD262160 ONC262160:ONH262160 ODG262160:ODL262160 NTK262160:NTP262160 NJO262160:NJT262160 MZS262160:MZX262160 MPW262160:MQB262160 MGA262160:MGF262160 LWE262160:LWJ262160 LMI262160:LMN262160 LCM262160:LCR262160 KSQ262160:KSV262160 KIU262160:KIZ262160 JYY262160:JZD262160 JPC262160:JPH262160 JFG262160:JFL262160 IVK262160:IVP262160 ILO262160:ILT262160 IBS262160:IBX262160 HRW262160:HSB262160 HIA262160:HIF262160 GYE262160:GYJ262160 GOI262160:GON262160 GEM262160:GER262160 FUQ262160:FUV262160 FKU262160:FKZ262160 FAY262160:FBD262160 ERC262160:ERH262160 EHG262160:EHL262160 DXK262160:DXP262160 DNO262160:DNT262160 DDS262160:DDX262160 CTW262160:CUB262160 CKA262160:CKF262160 CAE262160:CAJ262160 BQI262160:BQN262160 BGM262160:BGR262160 AWQ262160:AWV262160 AMU262160:AMZ262160 ACY262160:ADD262160 TC262160:TH262160 JG262160:JL262160 K262160:P262160 WVS196624:WVX196624 WLW196624:WMB196624 WCA196624:WCF196624 VSE196624:VSJ196624 VII196624:VIN196624 UYM196624:UYR196624 UOQ196624:UOV196624 UEU196624:UEZ196624 TUY196624:TVD196624 TLC196624:TLH196624 TBG196624:TBL196624 SRK196624:SRP196624 SHO196624:SHT196624 RXS196624:RXX196624 RNW196624:ROB196624 REA196624:REF196624 QUE196624:QUJ196624 QKI196624:QKN196624 QAM196624:QAR196624 PQQ196624:PQV196624 PGU196624:PGZ196624 OWY196624:OXD196624 ONC196624:ONH196624 ODG196624:ODL196624 NTK196624:NTP196624 NJO196624:NJT196624 MZS196624:MZX196624 MPW196624:MQB196624 MGA196624:MGF196624 LWE196624:LWJ196624 LMI196624:LMN196624 LCM196624:LCR196624 KSQ196624:KSV196624 KIU196624:KIZ196624 JYY196624:JZD196624 JPC196624:JPH196624 JFG196624:JFL196624 IVK196624:IVP196624 ILO196624:ILT196624 IBS196624:IBX196624 HRW196624:HSB196624 HIA196624:HIF196624 GYE196624:GYJ196624 GOI196624:GON196624 GEM196624:GER196624 FUQ196624:FUV196624 FKU196624:FKZ196624 FAY196624:FBD196624 ERC196624:ERH196624 EHG196624:EHL196624 DXK196624:DXP196624 DNO196624:DNT196624 DDS196624:DDX196624 CTW196624:CUB196624 CKA196624:CKF196624 CAE196624:CAJ196624 BQI196624:BQN196624 BGM196624:BGR196624 AWQ196624:AWV196624 AMU196624:AMZ196624 ACY196624:ADD196624 TC196624:TH196624 JG196624:JL196624 K196624:P196624 WVS131088:WVX131088 WLW131088:WMB131088 WCA131088:WCF131088 VSE131088:VSJ131088 VII131088:VIN131088 UYM131088:UYR131088 UOQ131088:UOV131088 UEU131088:UEZ131088 TUY131088:TVD131088 TLC131088:TLH131088 TBG131088:TBL131088 SRK131088:SRP131088 SHO131088:SHT131088 RXS131088:RXX131088 RNW131088:ROB131088 REA131088:REF131088 QUE131088:QUJ131088 QKI131088:QKN131088 QAM131088:QAR131088 PQQ131088:PQV131088 PGU131088:PGZ131088 OWY131088:OXD131088 ONC131088:ONH131088 ODG131088:ODL131088 NTK131088:NTP131088 NJO131088:NJT131088 MZS131088:MZX131088 MPW131088:MQB131088 MGA131088:MGF131088 LWE131088:LWJ131088 LMI131088:LMN131088 LCM131088:LCR131088 KSQ131088:KSV131088 KIU131088:KIZ131088 JYY131088:JZD131088 JPC131088:JPH131088 JFG131088:JFL131088 IVK131088:IVP131088 ILO131088:ILT131088 IBS131088:IBX131088 HRW131088:HSB131088 HIA131088:HIF131088 GYE131088:GYJ131088 GOI131088:GON131088 GEM131088:GER131088 FUQ131088:FUV131088 FKU131088:FKZ131088 FAY131088:FBD131088 ERC131088:ERH131088 EHG131088:EHL131088 DXK131088:DXP131088 DNO131088:DNT131088 DDS131088:DDX131088 CTW131088:CUB131088 CKA131088:CKF131088 CAE131088:CAJ131088 BQI131088:BQN131088 BGM131088:BGR131088 AWQ131088:AWV131088 AMU131088:AMZ131088 ACY131088:ADD131088 TC131088:TH131088 JG131088:JL131088 K131088:P131088 WVS65552:WVX65552 WLW65552:WMB65552 WCA65552:WCF65552 VSE65552:VSJ65552 VII65552:VIN65552 UYM65552:UYR65552 UOQ65552:UOV65552 UEU65552:UEZ65552 TUY65552:TVD65552 TLC65552:TLH65552 TBG65552:TBL65552 SRK65552:SRP65552 SHO65552:SHT65552 RXS65552:RXX65552 RNW65552:ROB65552 REA65552:REF65552 QUE65552:QUJ65552 QKI65552:QKN65552 QAM65552:QAR65552 PQQ65552:PQV65552 PGU65552:PGZ65552 OWY65552:OXD65552 ONC65552:ONH65552 ODG65552:ODL65552 NTK65552:NTP65552 NJO65552:NJT65552 MZS65552:MZX65552 MPW65552:MQB65552 MGA65552:MGF65552 LWE65552:LWJ65552 LMI65552:LMN65552 LCM65552:LCR65552 KSQ65552:KSV65552 KIU65552:KIZ65552 JYY65552:JZD65552 JPC65552:JPH65552 JFG65552:JFL65552 IVK65552:IVP65552 ILO65552:ILT65552 IBS65552:IBX65552 HRW65552:HSB65552 HIA65552:HIF65552 GYE65552:GYJ65552 GOI65552:GON65552 GEM65552:GER65552 FUQ65552:FUV65552 FKU65552:FKZ65552 FAY65552:FBD65552 ERC65552:ERH65552 EHG65552:EHL65552 DXK65552:DXP65552 DNO65552:DNT65552 DDS65552:DDX65552 CTW65552:CUB65552 CKA65552:CKF65552 CAE65552:CAJ65552 BQI65552:BQN65552 BGM65552:BGR65552 AWQ65552:AWV65552 AMU65552:AMZ65552 ACY65552:ADD65552 TC65552:TH65552 JG65552:JL65552 K65552:P65552 JG18:JL18 TC18:TH18 ACY18:ADD18 AMU18:AMZ18 AWQ18:AWV18 BGM18:BGR18 BQI18:BQN18 CAE18:CAJ18 CKA18:CKF18 CTW18:CUB18 DDS18:DDX18 DNO18:DNT18 DXK18:DXP18 EHG18:EHL18 ERC18:ERH18 FAY18:FBD18 FKU18:FKZ18 FUQ18:FUV18 GEM18:GER18 GOI18:GON18 GYE18:GYJ18 HIA18:HIF18 HRW18:HSB18 IBS18:IBX18 ILO18:ILT18 IVK18:IVP18 JFG18:JFL18 JPC18:JPH18 JYY18:JZD18 KIU18:KIZ18 KSQ18:KSV18 LCM18:LCR18 LMI18:LMN18 LWE18:LWJ18 MGA18:MGF18 MPW18:MQB18 MZS18:MZX18 NJO18:NJT18 NTK18:NTP18 ODG18:ODL18 ONC18:ONH18 OWY18:OXD18 PGU18:PGZ18 PQQ18:PQV18 QAM18:QAR18 QKI18:QKN18 QUE18:QUJ18 REA18:REF18 RNW18:ROB18 RXS18:RXX18 SHO18:SHT18 SRK18:SRP18 TBG18:TBL18 TLC18:TLH18 TUY18:TVD18 UEU18:UEZ18 UOQ18:UOV18 UYM18:UYR18 VII18:VIN18 VSE18:VSJ18 WCA18:WCF18 WLW18:WMB18 WVS18:WVX18 K18:P18">
      <formula1>$S$18:$S$20</formula1>
    </dataValidation>
    <dataValidation type="list" allowBlank="1" sqref="WVS983054:WVV983054 WLW983054:WLZ983054 WCA983054:WCD983054 VSE983054:VSH983054 VII983054:VIL983054 UYM983054:UYP983054 UOQ983054:UOT983054 UEU983054:UEX983054 TUY983054:TVB983054 TLC983054:TLF983054 TBG983054:TBJ983054 SRK983054:SRN983054 SHO983054:SHR983054 RXS983054:RXV983054 RNW983054:RNZ983054 REA983054:RED983054 QUE983054:QUH983054 QKI983054:QKL983054 QAM983054:QAP983054 PQQ983054:PQT983054 PGU983054:PGX983054 OWY983054:OXB983054 ONC983054:ONF983054 ODG983054:ODJ983054 NTK983054:NTN983054 NJO983054:NJR983054 MZS983054:MZV983054 MPW983054:MPZ983054 MGA983054:MGD983054 LWE983054:LWH983054 LMI983054:LML983054 LCM983054:LCP983054 KSQ983054:KST983054 KIU983054:KIX983054 JYY983054:JZB983054 JPC983054:JPF983054 JFG983054:JFJ983054 IVK983054:IVN983054 ILO983054:ILR983054 IBS983054:IBV983054 HRW983054:HRZ983054 HIA983054:HID983054 GYE983054:GYH983054 GOI983054:GOL983054 GEM983054:GEP983054 FUQ983054:FUT983054 FKU983054:FKX983054 FAY983054:FBB983054 ERC983054:ERF983054 EHG983054:EHJ983054 DXK983054:DXN983054 DNO983054:DNR983054 DDS983054:DDV983054 CTW983054:CTZ983054 CKA983054:CKD983054 CAE983054:CAH983054 BQI983054:BQL983054 BGM983054:BGP983054 AWQ983054:AWT983054 AMU983054:AMX983054 ACY983054:ADB983054 TC983054:TF983054 JG983054:JJ983054 K983054:N983054 WVS917518:WVV917518 WLW917518:WLZ917518 WCA917518:WCD917518 VSE917518:VSH917518 VII917518:VIL917518 UYM917518:UYP917518 UOQ917518:UOT917518 UEU917518:UEX917518 TUY917518:TVB917518 TLC917518:TLF917518 TBG917518:TBJ917518 SRK917518:SRN917518 SHO917518:SHR917518 RXS917518:RXV917518 RNW917518:RNZ917518 REA917518:RED917518 QUE917518:QUH917518 QKI917518:QKL917518 QAM917518:QAP917518 PQQ917518:PQT917518 PGU917518:PGX917518 OWY917518:OXB917518 ONC917518:ONF917518 ODG917518:ODJ917518 NTK917518:NTN917518 NJO917518:NJR917518 MZS917518:MZV917518 MPW917518:MPZ917518 MGA917518:MGD917518 LWE917518:LWH917518 LMI917518:LML917518 LCM917518:LCP917518 KSQ917518:KST917518 KIU917518:KIX917518 JYY917518:JZB917518 JPC917518:JPF917518 JFG917518:JFJ917518 IVK917518:IVN917518 ILO917518:ILR917518 IBS917518:IBV917518 HRW917518:HRZ917518 HIA917518:HID917518 GYE917518:GYH917518 GOI917518:GOL917518 GEM917518:GEP917518 FUQ917518:FUT917518 FKU917518:FKX917518 FAY917518:FBB917518 ERC917518:ERF917518 EHG917518:EHJ917518 DXK917518:DXN917518 DNO917518:DNR917518 DDS917518:DDV917518 CTW917518:CTZ917518 CKA917518:CKD917518 CAE917518:CAH917518 BQI917518:BQL917518 BGM917518:BGP917518 AWQ917518:AWT917518 AMU917518:AMX917518 ACY917518:ADB917518 TC917518:TF917518 JG917518:JJ917518 K917518:N917518 WVS851982:WVV851982 WLW851982:WLZ851982 WCA851982:WCD851982 VSE851982:VSH851982 VII851982:VIL851982 UYM851982:UYP851982 UOQ851982:UOT851982 UEU851982:UEX851982 TUY851982:TVB851982 TLC851982:TLF851982 TBG851982:TBJ851982 SRK851982:SRN851982 SHO851982:SHR851982 RXS851982:RXV851982 RNW851982:RNZ851982 REA851982:RED851982 QUE851982:QUH851982 QKI851982:QKL851982 QAM851982:QAP851982 PQQ851982:PQT851982 PGU851982:PGX851982 OWY851982:OXB851982 ONC851982:ONF851982 ODG851982:ODJ851982 NTK851982:NTN851982 NJO851982:NJR851982 MZS851982:MZV851982 MPW851982:MPZ851982 MGA851982:MGD851982 LWE851982:LWH851982 LMI851982:LML851982 LCM851982:LCP851982 KSQ851982:KST851982 KIU851982:KIX851982 JYY851982:JZB851982 JPC851982:JPF851982 JFG851982:JFJ851982 IVK851982:IVN851982 ILO851982:ILR851982 IBS851982:IBV851982 HRW851982:HRZ851982 HIA851982:HID851982 GYE851982:GYH851982 GOI851982:GOL851982 GEM851982:GEP851982 FUQ851982:FUT851982 FKU851982:FKX851982 FAY851982:FBB851982 ERC851982:ERF851982 EHG851982:EHJ851982 DXK851982:DXN851982 DNO851982:DNR851982 DDS851982:DDV851982 CTW851982:CTZ851982 CKA851982:CKD851982 CAE851982:CAH851982 BQI851982:BQL851982 BGM851982:BGP851982 AWQ851982:AWT851982 AMU851982:AMX851982 ACY851982:ADB851982 TC851982:TF851982 JG851982:JJ851982 K851982:N851982 WVS786446:WVV786446 WLW786446:WLZ786446 WCA786446:WCD786446 VSE786446:VSH786446 VII786446:VIL786446 UYM786446:UYP786446 UOQ786446:UOT786446 UEU786446:UEX786446 TUY786446:TVB786446 TLC786446:TLF786446 TBG786446:TBJ786446 SRK786446:SRN786446 SHO786446:SHR786446 RXS786446:RXV786446 RNW786446:RNZ786446 REA786446:RED786446 QUE786446:QUH786446 QKI786446:QKL786446 QAM786446:QAP786446 PQQ786446:PQT786446 PGU786446:PGX786446 OWY786446:OXB786446 ONC786446:ONF786446 ODG786446:ODJ786446 NTK786446:NTN786446 NJO786446:NJR786446 MZS786446:MZV786446 MPW786446:MPZ786446 MGA786446:MGD786446 LWE786446:LWH786446 LMI786446:LML786446 LCM786446:LCP786446 KSQ786446:KST786446 KIU786446:KIX786446 JYY786446:JZB786446 JPC786446:JPF786446 JFG786446:JFJ786446 IVK786446:IVN786446 ILO786446:ILR786446 IBS786446:IBV786446 HRW786446:HRZ786446 HIA786446:HID786446 GYE786446:GYH786446 GOI786446:GOL786446 GEM786446:GEP786446 FUQ786446:FUT786446 FKU786446:FKX786446 FAY786446:FBB786446 ERC786446:ERF786446 EHG786446:EHJ786446 DXK786446:DXN786446 DNO786446:DNR786446 DDS786446:DDV786446 CTW786446:CTZ786446 CKA786446:CKD786446 CAE786446:CAH786446 BQI786446:BQL786446 BGM786446:BGP786446 AWQ786446:AWT786446 AMU786446:AMX786446 ACY786446:ADB786446 TC786446:TF786446 JG786446:JJ786446 K786446:N786446 WVS720910:WVV720910 WLW720910:WLZ720910 WCA720910:WCD720910 VSE720910:VSH720910 VII720910:VIL720910 UYM720910:UYP720910 UOQ720910:UOT720910 UEU720910:UEX720910 TUY720910:TVB720910 TLC720910:TLF720910 TBG720910:TBJ720910 SRK720910:SRN720910 SHO720910:SHR720910 RXS720910:RXV720910 RNW720910:RNZ720910 REA720910:RED720910 QUE720910:QUH720910 QKI720910:QKL720910 QAM720910:QAP720910 PQQ720910:PQT720910 PGU720910:PGX720910 OWY720910:OXB720910 ONC720910:ONF720910 ODG720910:ODJ720910 NTK720910:NTN720910 NJO720910:NJR720910 MZS720910:MZV720910 MPW720910:MPZ720910 MGA720910:MGD720910 LWE720910:LWH720910 LMI720910:LML720910 LCM720910:LCP720910 KSQ720910:KST720910 KIU720910:KIX720910 JYY720910:JZB720910 JPC720910:JPF720910 JFG720910:JFJ720910 IVK720910:IVN720910 ILO720910:ILR720910 IBS720910:IBV720910 HRW720910:HRZ720910 HIA720910:HID720910 GYE720910:GYH720910 GOI720910:GOL720910 GEM720910:GEP720910 FUQ720910:FUT720910 FKU720910:FKX720910 FAY720910:FBB720910 ERC720910:ERF720910 EHG720910:EHJ720910 DXK720910:DXN720910 DNO720910:DNR720910 DDS720910:DDV720910 CTW720910:CTZ720910 CKA720910:CKD720910 CAE720910:CAH720910 BQI720910:BQL720910 BGM720910:BGP720910 AWQ720910:AWT720910 AMU720910:AMX720910 ACY720910:ADB720910 TC720910:TF720910 JG720910:JJ720910 K720910:N720910 WVS655374:WVV655374 WLW655374:WLZ655374 WCA655374:WCD655374 VSE655374:VSH655374 VII655374:VIL655374 UYM655374:UYP655374 UOQ655374:UOT655374 UEU655374:UEX655374 TUY655374:TVB655374 TLC655374:TLF655374 TBG655374:TBJ655374 SRK655374:SRN655374 SHO655374:SHR655374 RXS655374:RXV655374 RNW655374:RNZ655374 REA655374:RED655374 QUE655374:QUH655374 QKI655374:QKL655374 QAM655374:QAP655374 PQQ655374:PQT655374 PGU655374:PGX655374 OWY655374:OXB655374 ONC655374:ONF655374 ODG655374:ODJ655374 NTK655374:NTN655374 NJO655374:NJR655374 MZS655374:MZV655374 MPW655374:MPZ655374 MGA655374:MGD655374 LWE655374:LWH655374 LMI655374:LML655374 LCM655374:LCP655374 KSQ655374:KST655374 KIU655374:KIX655374 JYY655374:JZB655374 JPC655374:JPF655374 JFG655374:JFJ655374 IVK655374:IVN655374 ILO655374:ILR655374 IBS655374:IBV655374 HRW655374:HRZ655374 HIA655374:HID655374 GYE655374:GYH655374 GOI655374:GOL655374 GEM655374:GEP655374 FUQ655374:FUT655374 FKU655374:FKX655374 FAY655374:FBB655374 ERC655374:ERF655374 EHG655374:EHJ655374 DXK655374:DXN655374 DNO655374:DNR655374 DDS655374:DDV655374 CTW655374:CTZ655374 CKA655374:CKD655374 CAE655374:CAH655374 BQI655374:BQL655374 BGM655374:BGP655374 AWQ655374:AWT655374 AMU655374:AMX655374 ACY655374:ADB655374 TC655374:TF655374 JG655374:JJ655374 K655374:N655374 WVS589838:WVV589838 WLW589838:WLZ589838 WCA589838:WCD589838 VSE589838:VSH589838 VII589838:VIL589838 UYM589838:UYP589838 UOQ589838:UOT589838 UEU589838:UEX589838 TUY589838:TVB589838 TLC589838:TLF589838 TBG589838:TBJ589838 SRK589838:SRN589838 SHO589838:SHR589838 RXS589838:RXV589838 RNW589838:RNZ589838 REA589838:RED589838 QUE589838:QUH589838 QKI589838:QKL589838 QAM589838:QAP589838 PQQ589838:PQT589838 PGU589838:PGX589838 OWY589838:OXB589838 ONC589838:ONF589838 ODG589838:ODJ589838 NTK589838:NTN589838 NJO589838:NJR589838 MZS589838:MZV589838 MPW589838:MPZ589838 MGA589838:MGD589838 LWE589838:LWH589838 LMI589838:LML589838 LCM589838:LCP589838 KSQ589838:KST589838 KIU589838:KIX589838 JYY589838:JZB589838 JPC589838:JPF589838 JFG589838:JFJ589838 IVK589838:IVN589838 ILO589838:ILR589838 IBS589838:IBV589838 HRW589838:HRZ589838 HIA589838:HID589838 GYE589838:GYH589838 GOI589838:GOL589838 GEM589838:GEP589838 FUQ589838:FUT589838 FKU589838:FKX589838 FAY589838:FBB589838 ERC589838:ERF589838 EHG589838:EHJ589838 DXK589838:DXN589838 DNO589838:DNR589838 DDS589838:DDV589838 CTW589838:CTZ589838 CKA589838:CKD589838 CAE589838:CAH589838 BQI589838:BQL589838 BGM589838:BGP589838 AWQ589838:AWT589838 AMU589838:AMX589838 ACY589838:ADB589838 TC589838:TF589838 JG589838:JJ589838 K589838:N589838 WVS524302:WVV524302 WLW524302:WLZ524302 WCA524302:WCD524302 VSE524302:VSH524302 VII524302:VIL524302 UYM524302:UYP524302 UOQ524302:UOT524302 UEU524302:UEX524302 TUY524302:TVB524302 TLC524302:TLF524302 TBG524302:TBJ524302 SRK524302:SRN524302 SHO524302:SHR524302 RXS524302:RXV524302 RNW524302:RNZ524302 REA524302:RED524302 QUE524302:QUH524302 QKI524302:QKL524302 QAM524302:QAP524302 PQQ524302:PQT524302 PGU524302:PGX524302 OWY524302:OXB524302 ONC524302:ONF524302 ODG524302:ODJ524302 NTK524302:NTN524302 NJO524302:NJR524302 MZS524302:MZV524302 MPW524302:MPZ524302 MGA524302:MGD524302 LWE524302:LWH524302 LMI524302:LML524302 LCM524302:LCP524302 KSQ524302:KST524302 KIU524302:KIX524302 JYY524302:JZB524302 JPC524302:JPF524302 JFG524302:JFJ524302 IVK524302:IVN524302 ILO524302:ILR524302 IBS524302:IBV524302 HRW524302:HRZ524302 HIA524302:HID524302 GYE524302:GYH524302 GOI524302:GOL524302 GEM524302:GEP524302 FUQ524302:FUT524302 FKU524302:FKX524302 FAY524302:FBB524302 ERC524302:ERF524302 EHG524302:EHJ524302 DXK524302:DXN524302 DNO524302:DNR524302 DDS524302:DDV524302 CTW524302:CTZ524302 CKA524302:CKD524302 CAE524302:CAH524302 BQI524302:BQL524302 BGM524302:BGP524302 AWQ524302:AWT524302 AMU524302:AMX524302 ACY524302:ADB524302 TC524302:TF524302 JG524302:JJ524302 K524302:N524302 WVS458766:WVV458766 WLW458766:WLZ458766 WCA458766:WCD458766 VSE458766:VSH458766 VII458766:VIL458766 UYM458766:UYP458766 UOQ458766:UOT458766 UEU458766:UEX458766 TUY458766:TVB458766 TLC458766:TLF458766 TBG458766:TBJ458766 SRK458766:SRN458766 SHO458766:SHR458766 RXS458766:RXV458766 RNW458766:RNZ458766 REA458766:RED458766 QUE458766:QUH458766 QKI458766:QKL458766 QAM458766:QAP458766 PQQ458766:PQT458766 PGU458766:PGX458766 OWY458766:OXB458766 ONC458766:ONF458766 ODG458766:ODJ458766 NTK458766:NTN458766 NJO458766:NJR458766 MZS458766:MZV458766 MPW458766:MPZ458766 MGA458766:MGD458766 LWE458766:LWH458766 LMI458766:LML458766 LCM458766:LCP458766 KSQ458766:KST458766 KIU458766:KIX458766 JYY458766:JZB458766 JPC458766:JPF458766 JFG458766:JFJ458766 IVK458766:IVN458766 ILO458766:ILR458766 IBS458766:IBV458766 HRW458766:HRZ458766 HIA458766:HID458766 GYE458766:GYH458766 GOI458766:GOL458766 GEM458766:GEP458766 FUQ458766:FUT458766 FKU458766:FKX458766 FAY458766:FBB458766 ERC458766:ERF458766 EHG458766:EHJ458766 DXK458766:DXN458766 DNO458766:DNR458766 DDS458766:DDV458766 CTW458766:CTZ458766 CKA458766:CKD458766 CAE458766:CAH458766 BQI458766:BQL458766 BGM458766:BGP458766 AWQ458766:AWT458766 AMU458766:AMX458766 ACY458766:ADB458766 TC458766:TF458766 JG458766:JJ458766 K458766:N458766 WVS393230:WVV393230 WLW393230:WLZ393230 WCA393230:WCD393230 VSE393230:VSH393230 VII393230:VIL393230 UYM393230:UYP393230 UOQ393230:UOT393230 UEU393230:UEX393230 TUY393230:TVB393230 TLC393230:TLF393230 TBG393230:TBJ393230 SRK393230:SRN393230 SHO393230:SHR393230 RXS393230:RXV393230 RNW393230:RNZ393230 REA393230:RED393230 QUE393230:QUH393230 QKI393230:QKL393230 QAM393230:QAP393230 PQQ393230:PQT393230 PGU393230:PGX393230 OWY393230:OXB393230 ONC393230:ONF393230 ODG393230:ODJ393230 NTK393230:NTN393230 NJO393230:NJR393230 MZS393230:MZV393230 MPW393230:MPZ393230 MGA393230:MGD393230 LWE393230:LWH393230 LMI393230:LML393230 LCM393230:LCP393230 KSQ393230:KST393230 KIU393230:KIX393230 JYY393230:JZB393230 JPC393230:JPF393230 JFG393230:JFJ393230 IVK393230:IVN393230 ILO393230:ILR393230 IBS393230:IBV393230 HRW393230:HRZ393230 HIA393230:HID393230 GYE393230:GYH393230 GOI393230:GOL393230 GEM393230:GEP393230 FUQ393230:FUT393230 FKU393230:FKX393230 FAY393230:FBB393230 ERC393230:ERF393230 EHG393230:EHJ393230 DXK393230:DXN393230 DNO393230:DNR393230 DDS393230:DDV393230 CTW393230:CTZ393230 CKA393230:CKD393230 CAE393230:CAH393230 BQI393230:BQL393230 BGM393230:BGP393230 AWQ393230:AWT393230 AMU393230:AMX393230 ACY393230:ADB393230 TC393230:TF393230 JG393230:JJ393230 K393230:N393230 WVS327694:WVV327694 WLW327694:WLZ327694 WCA327694:WCD327694 VSE327694:VSH327694 VII327694:VIL327694 UYM327694:UYP327694 UOQ327694:UOT327694 UEU327694:UEX327694 TUY327694:TVB327694 TLC327694:TLF327694 TBG327694:TBJ327694 SRK327694:SRN327694 SHO327694:SHR327694 RXS327694:RXV327694 RNW327694:RNZ327694 REA327694:RED327694 QUE327694:QUH327694 QKI327694:QKL327694 QAM327694:QAP327694 PQQ327694:PQT327694 PGU327694:PGX327694 OWY327694:OXB327694 ONC327694:ONF327694 ODG327694:ODJ327694 NTK327694:NTN327694 NJO327694:NJR327694 MZS327694:MZV327694 MPW327694:MPZ327694 MGA327694:MGD327694 LWE327694:LWH327694 LMI327694:LML327694 LCM327694:LCP327694 KSQ327694:KST327694 KIU327694:KIX327694 JYY327694:JZB327694 JPC327694:JPF327694 JFG327694:JFJ327694 IVK327694:IVN327694 ILO327694:ILR327694 IBS327694:IBV327694 HRW327694:HRZ327694 HIA327694:HID327694 GYE327694:GYH327694 GOI327694:GOL327694 GEM327694:GEP327694 FUQ327694:FUT327694 FKU327694:FKX327694 FAY327694:FBB327694 ERC327694:ERF327694 EHG327694:EHJ327694 DXK327694:DXN327694 DNO327694:DNR327694 DDS327694:DDV327694 CTW327694:CTZ327694 CKA327694:CKD327694 CAE327694:CAH327694 BQI327694:BQL327694 BGM327694:BGP327694 AWQ327694:AWT327694 AMU327694:AMX327694 ACY327694:ADB327694 TC327694:TF327694 JG327694:JJ327694 K327694:N327694 WVS262158:WVV262158 WLW262158:WLZ262158 WCA262158:WCD262158 VSE262158:VSH262158 VII262158:VIL262158 UYM262158:UYP262158 UOQ262158:UOT262158 UEU262158:UEX262158 TUY262158:TVB262158 TLC262158:TLF262158 TBG262158:TBJ262158 SRK262158:SRN262158 SHO262158:SHR262158 RXS262158:RXV262158 RNW262158:RNZ262158 REA262158:RED262158 QUE262158:QUH262158 QKI262158:QKL262158 QAM262158:QAP262158 PQQ262158:PQT262158 PGU262158:PGX262158 OWY262158:OXB262158 ONC262158:ONF262158 ODG262158:ODJ262158 NTK262158:NTN262158 NJO262158:NJR262158 MZS262158:MZV262158 MPW262158:MPZ262158 MGA262158:MGD262158 LWE262158:LWH262158 LMI262158:LML262158 LCM262158:LCP262158 KSQ262158:KST262158 KIU262158:KIX262158 JYY262158:JZB262158 JPC262158:JPF262158 JFG262158:JFJ262158 IVK262158:IVN262158 ILO262158:ILR262158 IBS262158:IBV262158 HRW262158:HRZ262158 HIA262158:HID262158 GYE262158:GYH262158 GOI262158:GOL262158 GEM262158:GEP262158 FUQ262158:FUT262158 FKU262158:FKX262158 FAY262158:FBB262158 ERC262158:ERF262158 EHG262158:EHJ262158 DXK262158:DXN262158 DNO262158:DNR262158 DDS262158:DDV262158 CTW262158:CTZ262158 CKA262158:CKD262158 CAE262158:CAH262158 BQI262158:BQL262158 BGM262158:BGP262158 AWQ262158:AWT262158 AMU262158:AMX262158 ACY262158:ADB262158 TC262158:TF262158 JG262158:JJ262158 K262158:N262158 WVS196622:WVV196622 WLW196622:WLZ196622 WCA196622:WCD196622 VSE196622:VSH196622 VII196622:VIL196622 UYM196622:UYP196622 UOQ196622:UOT196622 UEU196622:UEX196622 TUY196622:TVB196622 TLC196622:TLF196622 TBG196622:TBJ196622 SRK196622:SRN196622 SHO196622:SHR196622 RXS196622:RXV196622 RNW196622:RNZ196622 REA196622:RED196622 QUE196622:QUH196622 QKI196622:QKL196622 QAM196622:QAP196622 PQQ196622:PQT196622 PGU196622:PGX196622 OWY196622:OXB196622 ONC196622:ONF196622 ODG196622:ODJ196622 NTK196622:NTN196622 NJO196622:NJR196622 MZS196622:MZV196622 MPW196622:MPZ196622 MGA196622:MGD196622 LWE196622:LWH196622 LMI196622:LML196622 LCM196622:LCP196622 KSQ196622:KST196622 KIU196622:KIX196622 JYY196622:JZB196622 JPC196622:JPF196622 JFG196622:JFJ196622 IVK196622:IVN196622 ILO196622:ILR196622 IBS196622:IBV196622 HRW196622:HRZ196622 HIA196622:HID196622 GYE196622:GYH196622 GOI196622:GOL196622 GEM196622:GEP196622 FUQ196622:FUT196622 FKU196622:FKX196622 FAY196622:FBB196622 ERC196622:ERF196622 EHG196622:EHJ196622 DXK196622:DXN196622 DNO196622:DNR196622 DDS196622:DDV196622 CTW196622:CTZ196622 CKA196622:CKD196622 CAE196622:CAH196622 BQI196622:BQL196622 BGM196622:BGP196622 AWQ196622:AWT196622 AMU196622:AMX196622 ACY196622:ADB196622 TC196622:TF196622 JG196622:JJ196622 K196622:N196622 WVS131086:WVV131086 WLW131086:WLZ131086 WCA131086:WCD131086 VSE131086:VSH131086 VII131086:VIL131086 UYM131086:UYP131086 UOQ131086:UOT131086 UEU131086:UEX131086 TUY131086:TVB131086 TLC131086:TLF131086 TBG131086:TBJ131086 SRK131086:SRN131086 SHO131086:SHR131086 RXS131086:RXV131086 RNW131086:RNZ131086 REA131086:RED131086 QUE131086:QUH131086 QKI131086:QKL131086 QAM131086:QAP131086 PQQ131086:PQT131086 PGU131086:PGX131086 OWY131086:OXB131086 ONC131086:ONF131086 ODG131086:ODJ131086 NTK131086:NTN131086 NJO131086:NJR131086 MZS131086:MZV131086 MPW131086:MPZ131086 MGA131086:MGD131086 LWE131086:LWH131086 LMI131086:LML131086 LCM131086:LCP131086 KSQ131086:KST131086 KIU131086:KIX131086 JYY131086:JZB131086 JPC131086:JPF131086 JFG131086:JFJ131086 IVK131086:IVN131086 ILO131086:ILR131086 IBS131086:IBV131086 HRW131086:HRZ131086 HIA131086:HID131086 GYE131086:GYH131086 GOI131086:GOL131086 GEM131086:GEP131086 FUQ131086:FUT131086 FKU131086:FKX131086 FAY131086:FBB131086 ERC131086:ERF131086 EHG131086:EHJ131086 DXK131086:DXN131086 DNO131086:DNR131086 DDS131086:DDV131086 CTW131086:CTZ131086 CKA131086:CKD131086 CAE131086:CAH131086 BQI131086:BQL131086 BGM131086:BGP131086 AWQ131086:AWT131086 AMU131086:AMX131086 ACY131086:ADB131086 TC131086:TF131086 JG131086:JJ131086 K131086:N131086 WVS65550:WVV65550 WLW65550:WLZ65550 WCA65550:WCD65550 VSE65550:VSH65550 VII65550:VIL65550 UYM65550:UYP65550 UOQ65550:UOT65550 UEU65550:UEX65550 TUY65550:TVB65550 TLC65550:TLF65550 TBG65550:TBJ65550 SRK65550:SRN65550 SHO65550:SHR65550 RXS65550:RXV65550 RNW65550:RNZ65550 REA65550:RED65550 QUE65550:QUH65550 QKI65550:QKL65550 QAM65550:QAP65550 PQQ65550:PQT65550 PGU65550:PGX65550 OWY65550:OXB65550 ONC65550:ONF65550 ODG65550:ODJ65550 NTK65550:NTN65550 NJO65550:NJR65550 MZS65550:MZV65550 MPW65550:MPZ65550 MGA65550:MGD65550 LWE65550:LWH65550 LMI65550:LML65550 LCM65550:LCP65550 KSQ65550:KST65550 KIU65550:KIX65550 JYY65550:JZB65550 JPC65550:JPF65550 JFG65550:JFJ65550 IVK65550:IVN65550 ILO65550:ILR65550 IBS65550:IBV65550 HRW65550:HRZ65550 HIA65550:HID65550 GYE65550:GYH65550 GOI65550:GOL65550 GEM65550:GEP65550 FUQ65550:FUT65550 FKU65550:FKX65550 FAY65550:FBB65550 ERC65550:ERF65550 EHG65550:EHJ65550 DXK65550:DXN65550 DNO65550:DNR65550 DDS65550:DDV65550 CTW65550:CTZ65550 CKA65550:CKD65550 CAE65550:CAH65550 BQI65550:BQL65550 BGM65550:BGP65550 AWQ65550:AWT65550 AMU65550:AMX65550 ACY65550:ADB65550 TC65550:TF65550 JG65550:JJ65550 K65550:N65550 JG16:JJ16 TC16:TF16 ACY16:ADB16 AMU16:AMX16 AWQ16:AWT16 BGM16:BGP16 BQI16:BQL16 CAE16:CAH16 CKA16:CKD16 CTW16:CTZ16 DDS16:DDV16 DNO16:DNR16 DXK16:DXN16 EHG16:EHJ16 ERC16:ERF16 FAY16:FBB16 FKU16:FKX16 FUQ16:FUT16 GEM16:GEP16 GOI16:GOL16 GYE16:GYH16 HIA16:HID16 HRW16:HRZ16 IBS16:IBV16 ILO16:ILR16 IVK16:IVN16 JFG16:JFJ16 JPC16:JPF16 JYY16:JZB16 KIU16:KIX16 KSQ16:KST16 LCM16:LCP16 LMI16:LML16 LWE16:LWH16 MGA16:MGD16 MPW16:MPZ16 MZS16:MZV16 NJO16:NJR16 NTK16:NTN16 ODG16:ODJ16 ONC16:ONF16 OWY16:OXB16 PGU16:PGX16 PQQ16:PQT16 QAM16:QAP16 QKI16:QKL16 QUE16:QUH16 REA16:RED16 RNW16:RNZ16 RXS16:RXV16 SHO16:SHR16 SRK16:SRN16 TBG16:TBJ16 TLC16:TLF16 TUY16:TVB16 UEU16:UEX16 UOQ16:UOT16 UYM16:UYP16 VII16:VIL16 VSE16:VSH16 WCA16:WCD16 WLW16:WLZ16 WVS16:WVV16 K16:N16">
      <formula1>$U$15:$U$18</formula1>
    </dataValidation>
    <dataValidation type="list" allowBlank="1" sqref="WVS983050:WVX983051 WLW983050:WMB983051 WCA983050:WCF983051 VSE983050:VSJ983051 VII983050:VIN983051 UYM983050:UYR983051 UOQ983050:UOV983051 UEU983050:UEZ983051 TUY983050:TVD983051 TLC983050:TLH983051 TBG983050:TBL983051 SRK983050:SRP983051 SHO983050:SHT983051 RXS983050:RXX983051 RNW983050:ROB983051 REA983050:REF983051 QUE983050:QUJ983051 QKI983050:QKN983051 QAM983050:QAR983051 PQQ983050:PQV983051 PGU983050:PGZ983051 OWY983050:OXD983051 ONC983050:ONH983051 ODG983050:ODL983051 NTK983050:NTP983051 NJO983050:NJT983051 MZS983050:MZX983051 MPW983050:MQB983051 MGA983050:MGF983051 LWE983050:LWJ983051 LMI983050:LMN983051 LCM983050:LCR983051 KSQ983050:KSV983051 KIU983050:KIZ983051 JYY983050:JZD983051 JPC983050:JPH983051 JFG983050:JFL983051 IVK983050:IVP983051 ILO983050:ILT983051 IBS983050:IBX983051 HRW983050:HSB983051 HIA983050:HIF983051 GYE983050:GYJ983051 GOI983050:GON983051 GEM983050:GER983051 FUQ983050:FUV983051 FKU983050:FKZ983051 FAY983050:FBD983051 ERC983050:ERH983051 EHG983050:EHL983051 DXK983050:DXP983051 DNO983050:DNT983051 DDS983050:DDX983051 CTW983050:CUB983051 CKA983050:CKF983051 CAE983050:CAJ983051 BQI983050:BQN983051 BGM983050:BGR983051 AWQ983050:AWV983051 AMU983050:AMZ983051 ACY983050:ADD983051 TC983050:TH983051 JG983050:JL983051 K983050:P983051 WVS917514:WVX917515 WLW917514:WMB917515 WCA917514:WCF917515 VSE917514:VSJ917515 VII917514:VIN917515 UYM917514:UYR917515 UOQ917514:UOV917515 UEU917514:UEZ917515 TUY917514:TVD917515 TLC917514:TLH917515 TBG917514:TBL917515 SRK917514:SRP917515 SHO917514:SHT917515 RXS917514:RXX917515 RNW917514:ROB917515 REA917514:REF917515 QUE917514:QUJ917515 QKI917514:QKN917515 QAM917514:QAR917515 PQQ917514:PQV917515 PGU917514:PGZ917515 OWY917514:OXD917515 ONC917514:ONH917515 ODG917514:ODL917515 NTK917514:NTP917515 NJO917514:NJT917515 MZS917514:MZX917515 MPW917514:MQB917515 MGA917514:MGF917515 LWE917514:LWJ917515 LMI917514:LMN917515 LCM917514:LCR917515 KSQ917514:KSV917515 KIU917514:KIZ917515 JYY917514:JZD917515 JPC917514:JPH917515 JFG917514:JFL917515 IVK917514:IVP917515 ILO917514:ILT917515 IBS917514:IBX917515 HRW917514:HSB917515 HIA917514:HIF917515 GYE917514:GYJ917515 GOI917514:GON917515 GEM917514:GER917515 FUQ917514:FUV917515 FKU917514:FKZ917515 FAY917514:FBD917515 ERC917514:ERH917515 EHG917514:EHL917515 DXK917514:DXP917515 DNO917514:DNT917515 DDS917514:DDX917515 CTW917514:CUB917515 CKA917514:CKF917515 CAE917514:CAJ917515 BQI917514:BQN917515 BGM917514:BGR917515 AWQ917514:AWV917515 AMU917514:AMZ917515 ACY917514:ADD917515 TC917514:TH917515 JG917514:JL917515 K917514:P917515 WVS851978:WVX851979 WLW851978:WMB851979 WCA851978:WCF851979 VSE851978:VSJ851979 VII851978:VIN851979 UYM851978:UYR851979 UOQ851978:UOV851979 UEU851978:UEZ851979 TUY851978:TVD851979 TLC851978:TLH851979 TBG851978:TBL851979 SRK851978:SRP851979 SHO851978:SHT851979 RXS851978:RXX851979 RNW851978:ROB851979 REA851978:REF851979 QUE851978:QUJ851979 QKI851978:QKN851979 QAM851978:QAR851979 PQQ851978:PQV851979 PGU851978:PGZ851979 OWY851978:OXD851979 ONC851978:ONH851979 ODG851978:ODL851979 NTK851978:NTP851979 NJO851978:NJT851979 MZS851978:MZX851979 MPW851978:MQB851979 MGA851978:MGF851979 LWE851978:LWJ851979 LMI851978:LMN851979 LCM851978:LCR851979 KSQ851978:KSV851979 KIU851978:KIZ851979 JYY851978:JZD851979 JPC851978:JPH851979 JFG851978:JFL851979 IVK851978:IVP851979 ILO851978:ILT851979 IBS851978:IBX851979 HRW851978:HSB851979 HIA851978:HIF851979 GYE851978:GYJ851979 GOI851978:GON851979 GEM851978:GER851979 FUQ851978:FUV851979 FKU851978:FKZ851979 FAY851978:FBD851979 ERC851978:ERH851979 EHG851978:EHL851979 DXK851978:DXP851979 DNO851978:DNT851979 DDS851978:DDX851979 CTW851978:CUB851979 CKA851978:CKF851979 CAE851978:CAJ851979 BQI851978:BQN851979 BGM851978:BGR851979 AWQ851978:AWV851979 AMU851978:AMZ851979 ACY851978:ADD851979 TC851978:TH851979 JG851978:JL851979 K851978:P851979 WVS786442:WVX786443 WLW786442:WMB786443 WCA786442:WCF786443 VSE786442:VSJ786443 VII786442:VIN786443 UYM786442:UYR786443 UOQ786442:UOV786443 UEU786442:UEZ786443 TUY786442:TVD786443 TLC786442:TLH786443 TBG786442:TBL786443 SRK786442:SRP786443 SHO786442:SHT786443 RXS786442:RXX786443 RNW786442:ROB786443 REA786442:REF786443 QUE786442:QUJ786443 QKI786442:QKN786443 QAM786442:QAR786443 PQQ786442:PQV786443 PGU786442:PGZ786443 OWY786442:OXD786443 ONC786442:ONH786443 ODG786442:ODL786443 NTK786442:NTP786443 NJO786442:NJT786443 MZS786442:MZX786443 MPW786442:MQB786443 MGA786442:MGF786443 LWE786442:LWJ786443 LMI786442:LMN786443 LCM786442:LCR786443 KSQ786442:KSV786443 KIU786442:KIZ786443 JYY786442:JZD786443 JPC786442:JPH786443 JFG786442:JFL786443 IVK786442:IVP786443 ILO786442:ILT786443 IBS786442:IBX786443 HRW786442:HSB786443 HIA786442:HIF786443 GYE786442:GYJ786443 GOI786442:GON786443 GEM786442:GER786443 FUQ786442:FUV786443 FKU786442:FKZ786443 FAY786442:FBD786443 ERC786442:ERH786443 EHG786442:EHL786443 DXK786442:DXP786443 DNO786442:DNT786443 DDS786442:DDX786443 CTW786442:CUB786443 CKA786442:CKF786443 CAE786442:CAJ786443 BQI786442:BQN786443 BGM786442:BGR786443 AWQ786442:AWV786443 AMU786442:AMZ786443 ACY786442:ADD786443 TC786442:TH786443 JG786442:JL786443 K786442:P786443 WVS720906:WVX720907 WLW720906:WMB720907 WCA720906:WCF720907 VSE720906:VSJ720907 VII720906:VIN720907 UYM720906:UYR720907 UOQ720906:UOV720907 UEU720906:UEZ720907 TUY720906:TVD720907 TLC720906:TLH720907 TBG720906:TBL720907 SRK720906:SRP720907 SHO720906:SHT720907 RXS720906:RXX720907 RNW720906:ROB720907 REA720906:REF720907 QUE720906:QUJ720907 QKI720906:QKN720907 QAM720906:QAR720907 PQQ720906:PQV720907 PGU720906:PGZ720907 OWY720906:OXD720907 ONC720906:ONH720907 ODG720906:ODL720907 NTK720906:NTP720907 NJO720906:NJT720907 MZS720906:MZX720907 MPW720906:MQB720907 MGA720906:MGF720907 LWE720906:LWJ720907 LMI720906:LMN720907 LCM720906:LCR720907 KSQ720906:KSV720907 KIU720906:KIZ720907 JYY720906:JZD720907 JPC720906:JPH720907 JFG720906:JFL720907 IVK720906:IVP720907 ILO720906:ILT720907 IBS720906:IBX720907 HRW720906:HSB720907 HIA720906:HIF720907 GYE720906:GYJ720907 GOI720906:GON720907 GEM720906:GER720907 FUQ720906:FUV720907 FKU720906:FKZ720907 FAY720906:FBD720907 ERC720906:ERH720907 EHG720906:EHL720907 DXK720906:DXP720907 DNO720906:DNT720907 DDS720906:DDX720907 CTW720906:CUB720907 CKA720906:CKF720907 CAE720906:CAJ720907 BQI720906:BQN720907 BGM720906:BGR720907 AWQ720906:AWV720907 AMU720906:AMZ720907 ACY720906:ADD720907 TC720906:TH720907 JG720906:JL720907 K720906:P720907 WVS655370:WVX655371 WLW655370:WMB655371 WCA655370:WCF655371 VSE655370:VSJ655371 VII655370:VIN655371 UYM655370:UYR655371 UOQ655370:UOV655371 UEU655370:UEZ655371 TUY655370:TVD655371 TLC655370:TLH655371 TBG655370:TBL655371 SRK655370:SRP655371 SHO655370:SHT655371 RXS655370:RXX655371 RNW655370:ROB655371 REA655370:REF655371 QUE655370:QUJ655371 QKI655370:QKN655371 QAM655370:QAR655371 PQQ655370:PQV655371 PGU655370:PGZ655371 OWY655370:OXD655371 ONC655370:ONH655371 ODG655370:ODL655371 NTK655370:NTP655371 NJO655370:NJT655371 MZS655370:MZX655371 MPW655370:MQB655371 MGA655370:MGF655371 LWE655370:LWJ655371 LMI655370:LMN655371 LCM655370:LCR655371 KSQ655370:KSV655371 KIU655370:KIZ655371 JYY655370:JZD655371 JPC655370:JPH655371 JFG655370:JFL655371 IVK655370:IVP655371 ILO655370:ILT655371 IBS655370:IBX655371 HRW655370:HSB655371 HIA655370:HIF655371 GYE655370:GYJ655371 GOI655370:GON655371 GEM655370:GER655371 FUQ655370:FUV655371 FKU655370:FKZ655371 FAY655370:FBD655371 ERC655370:ERH655371 EHG655370:EHL655371 DXK655370:DXP655371 DNO655370:DNT655371 DDS655370:DDX655371 CTW655370:CUB655371 CKA655370:CKF655371 CAE655370:CAJ655371 BQI655370:BQN655371 BGM655370:BGR655371 AWQ655370:AWV655371 AMU655370:AMZ655371 ACY655370:ADD655371 TC655370:TH655371 JG655370:JL655371 K655370:P655371 WVS589834:WVX589835 WLW589834:WMB589835 WCA589834:WCF589835 VSE589834:VSJ589835 VII589834:VIN589835 UYM589834:UYR589835 UOQ589834:UOV589835 UEU589834:UEZ589835 TUY589834:TVD589835 TLC589834:TLH589835 TBG589834:TBL589835 SRK589834:SRP589835 SHO589834:SHT589835 RXS589834:RXX589835 RNW589834:ROB589835 REA589834:REF589835 QUE589834:QUJ589835 QKI589834:QKN589835 QAM589834:QAR589835 PQQ589834:PQV589835 PGU589834:PGZ589835 OWY589834:OXD589835 ONC589834:ONH589835 ODG589834:ODL589835 NTK589834:NTP589835 NJO589834:NJT589835 MZS589834:MZX589835 MPW589834:MQB589835 MGA589834:MGF589835 LWE589834:LWJ589835 LMI589834:LMN589835 LCM589834:LCR589835 KSQ589834:KSV589835 KIU589834:KIZ589835 JYY589834:JZD589835 JPC589834:JPH589835 JFG589834:JFL589835 IVK589834:IVP589835 ILO589834:ILT589835 IBS589834:IBX589835 HRW589834:HSB589835 HIA589834:HIF589835 GYE589834:GYJ589835 GOI589834:GON589835 GEM589834:GER589835 FUQ589834:FUV589835 FKU589834:FKZ589835 FAY589834:FBD589835 ERC589834:ERH589835 EHG589834:EHL589835 DXK589834:DXP589835 DNO589834:DNT589835 DDS589834:DDX589835 CTW589834:CUB589835 CKA589834:CKF589835 CAE589834:CAJ589835 BQI589834:BQN589835 BGM589834:BGR589835 AWQ589834:AWV589835 AMU589834:AMZ589835 ACY589834:ADD589835 TC589834:TH589835 JG589834:JL589835 K589834:P589835 WVS524298:WVX524299 WLW524298:WMB524299 WCA524298:WCF524299 VSE524298:VSJ524299 VII524298:VIN524299 UYM524298:UYR524299 UOQ524298:UOV524299 UEU524298:UEZ524299 TUY524298:TVD524299 TLC524298:TLH524299 TBG524298:TBL524299 SRK524298:SRP524299 SHO524298:SHT524299 RXS524298:RXX524299 RNW524298:ROB524299 REA524298:REF524299 QUE524298:QUJ524299 QKI524298:QKN524299 QAM524298:QAR524299 PQQ524298:PQV524299 PGU524298:PGZ524299 OWY524298:OXD524299 ONC524298:ONH524299 ODG524298:ODL524299 NTK524298:NTP524299 NJO524298:NJT524299 MZS524298:MZX524299 MPW524298:MQB524299 MGA524298:MGF524299 LWE524298:LWJ524299 LMI524298:LMN524299 LCM524298:LCR524299 KSQ524298:KSV524299 KIU524298:KIZ524299 JYY524298:JZD524299 JPC524298:JPH524299 JFG524298:JFL524299 IVK524298:IVP524299 ILO524298:ILT524299 IBS524298:IBX524299 HRW524298:HSB524299 HIA524298:HIF524299 GYE524298:GYJ524299 GOI524298:GON524299 GEM524298:GER524299 FUQ524298:FUV524299 FKU524298:FKZ524299 FAY524298:FBD524299 ERC524298:ERH524299 EHG524298:EHL524299 DXK524298:DXP524299 DNO524298:DNT524299 DDS524298:DDX524299 CTW524298:CUB524299 CKA524298:CKF524299 CAE524298:CAJ524299 BQI524298:BQN524299 BGM524298:BGR524299 AWQ524298:AWV524299 AMU524298:AMZ524299 ACY524298:ADD524299 TC524298:TH524299 JG524298:JL524299 K524298:P524299 WVS458762:WVX458763 WLW458762:WMB458763 WCA458762:WCF458763 VSE458762:VSJ458763 VII458762:VIN458763 UYM458762:UYR458763 UOQ458762:UOV458763 UEU458762:UEZ458763 TUY458762:TVD458763 TLC458762:TLH458763 TBG458762:TBL458763 SRK458762:SRP458763 SHO458762:SHT458763 RXS458762:RXX458763 RNW458762:ROB458763 REA458762:REF458763 QUE458762:QUJ458763 QKI458762:QKN458763 QAM458762:QAR458763 PQQ458762:PQV458763 PGU458762:PGZ458763 OWY458762:OXD458763 ONC458762:ONH458763 ODG458762:ODL458763 NTK458762:NTP458763 NJO458762:NJT458763 MZS458762:MZX458763 MPW458762:MQB458763 MGA458762:MGF458763 LWE458762:LWJ458763 LMI458762:LMN458763 LCM458762:LCR458763 KSQ458762:KSV458763 KIU458762:KIZ458763 JYY458762:JZD458763 JPC458762:JPH458763 JFG458762:JFL458763 IVK458762:IVP458763 ILO458762:ILT458763 IBS458762:IBX458763 HRW458762:HSB458763 HIA458762:HIF458763 GYE458762:GYJ458763 GOI458762:GON458763 GEM458762:GER458763 FUQ458762:FUV458763 FKU458762:FKZ458763 FAY458762:FBD458763 ERC458762:ERH458763 EHG458762:EHL458763 DXK458762:DXP458763 DNO458762:DNT458763 DDS458762:DDX458763 CTW458762:CUB458763 CKA458762:CKF458763 CAE458762:CAJ458763 BQI458762:BQN458763 BGM458762:BGR458763 AWQ458762:AWV458763 AMU458762:AMZ458763 ACY458762:ADD458763 TC458762:TH458763 JG458762:JL458763 K458762:P458763 WVS393226:WVX393227 WLW393226:WMB393227 WCA393226:WCF393227 VSE393226:VSJ393227 VII393226:VIN393227 UYM393226:UYR393227 UOQ393226:UOV393227 UEU393226:UEZ393227 TUY393226:TVD393227 TLC393226:TLH393227 TBG393226:TBL393227 SRK393226:SRP393227 SHO393226:SHT393227 RXS393226:RXX393227 RNW393226:ROB393227 REA393226:REF393227 QUE393226:QUJ393227 QKI393226:QKN393227 QAM393226:QAR393227 PQQ393226:PQV393227 PGU393226:PGZ393227 OWY393226:OXD393227 ONC393226:ONH393227 ODG393226:ODL393227 NTK393226:NTP393227 NJO393226:NJT393227 MZS393226:MZX393227 MPW393226:MQB393227 MGA393226:MGF393227 LWE393226:LWJ393227 LMI393226:LMN393227 LCM393226:LCR393227 KSQ393226:KSV393227 KIU393226:KIZ393227 JYY393226:JZD393227 JPC393226:JPH393227 JFG393226:JFL393227 IVK393226:IVP393227 ILO393226:ILT393227 IBS393226:IBX393227 HRW393226:HSB393227 HIA393226:HIF393227 GYE393226:GYJ393227 GOI393226:GON393227 GEM393226:GER393227 FUQ393226:FUV393227 FKU393226:FKZ393227 FAY393226:FBD393227 ERC393226:ERH393227 EHG393226:EHL393227 DXK393226:DXP393227 DNO393226:DNT393227 DDS393226:DDX393227 CTW393226:CUB393227 CKA393226:CKF393227 CAE393226:CAJ393227 BQI393226:BQN393227 BGM393226:BGR393227 AWQ393226:AWV393227 AMU393226:AMZ393227 ACY393226:ADD393227 TC393226:TH393227 JG393226:JL393227 K393226:P393227 WVS327690:WVX327691 WLW327690:WMB327691 WCA327690:WCF327691 VSE327690:VSJ327691 VII327690:VIN327691 UYM327690:UYR327691 UOQ327690:UOV327691 UEU327690:UEZ327691 TUY327690:TVD327691 TLC327690:TLH327691 TBG327690:TBL327691 SRK327690:SRP327691 SHO327690:SHT327691 RXS327690:RXX327691 RNW327690:ROB327691 REA327690:REF327691 QUE327690:QUJ327691 QKI327690:QKN327691 QAM327690:QAR327691 PQQ327690:PQV327691 PGU327690:PGZ327691 OWY327690:OXD327691 ONC327690:ONH327691 ODG327690:ODL327691 NTK327690:NTP327691 NJO327690:NJT327691 MZS327690:MZX327691 MPW327690:MQB327691 MGA327690:MGF327691 LWE327690:LWJ327691 LMI327690:LMN327691 LCM327690:LCR327691 KSQ327690:KSV327691 KIU327690:KIZ327691 JYY327690:JZD327691 JPC327690:JPH327691 JFG327690:JFL327691 IVK327690:IVP327691 ILO327690:ILT327691 IBS327690:IBX327691 HRW327690:HSB327691 HIA327690:HIF327691 GYE327690:GYJ327691 GOI327690:GON327691 GEM327690:GER327691 FUQ327690:FUV327691 FKU327690:FKZ327691 FAY327690:FBD327691 ERC327690:ERH327691 EHG327690:EHL327691 DXK327690:DXP327691 DNO327690:DNT327691 DDS327690:DDX327691 CTW327690:CUB327691 CKA327690:CKF327691 CAE327690:CAJ327691 BQI327690:BQN327691 BGM327690:BGR327691 AWQ327690:AWV327691 AMU327690:AMZ327691 ACY327690:ADD327691 TC327690:TH327691 JG327690:JL327691 K327690:P327691 WVS262154:WVX262155 WLW262154:WMB262155 WCA262154:WCF262155 VSE262154:VSJ262155 VII262154:VIN262155 UYM262154:UYR262155 UOQ262154:UOV262155 UEU262154:UEZ262155 TUY262154:TVD262155 TLC262154:TLH262155 TBG262154:TBL262155 SRK262154:SRP262155 SHO262154:SHT262155 RXS262154:RXX262155 RNW262154:ROB262155 REA262154:REF262155 QUE262154:QUJ262155 QKI262154:QKN262155 QAM262154:QAR262155 PQQ262154:PQV262155 PGU262154:PGZ262155 OWY262154:OXD262155 ONC262154:ONH262155 ODG262154:ODL262155 NTK262154:NTP262155 NJO262154:NJT262155 MZS262154:MZX262155 MPW262154:MQB262155 MGA262154:MGF262155 LWE262154:LWJ262155 LMI262154:LMN262155 LCM262154:LCR262155 KSQ262154:KSV262155 KIU262154:KIZ262155 JYY262154:JZD262155 JPC262154:JPH262155 JFG262154:JFL262155 IVK262154:IVP262155 ILO262154:ILT262155 IBS262154:IBX262155 HRW262154:HSB262155 HIA262154:HIF262155 GYE262154:GYJ262155 GOI262154:GON262155 GEM262154:GER262155 FUQ262154:FUV262155 FKU262154:FKZ262155 FAY262154:FBD262155 ERC262154:ERH262155 EHG262154:EHL262155 DXK262154:DXP262155 DNO262154:DNT262155 DDS262154:DDX262155 CTW262154:CUB262155 CKA262154:CKF262155 CAE262154:CAJ262155 BQI262154:BQN262155 BGM262154:BGR262155 AWQ262154:AWV262155 AMU262154:AMZ262155 ACY262154:ADD262155 TC262154:TH262155 JG262154:JL262155 K262154:P262155 WVS196618:WVX196619 WLW196618:WMB196619 WCA196618:WCF196619 VSE196618:VSJ196619 VII196618:VIN196619 UYM196618:UYR196619 UOQ196618:UOV196619 UEU196618:UEZ196619 TUY196618:TVD196619 TLC196618:TLH196619 TBG196618:TBL196619 SRK196618:SRP196619 SHO196618:SHT196619 RXS196618:RXX196619 RNW196618:ROB196619 REA196618:REF196619 QUE196618:QUJ196619 QKI196618:QKN196619 QAM196618:QAR196619 PQQ196618:PQV196619 PGU196618:PGZ196619 OWY196618:OXD196619 ONC196618:ONH196619 ODG196618:ODL196619 NTK196618:NTP196619 NJO196618:NJT196619 MZS196618:MZX196619 MPW196618:MQB196619 MGA196618:MGF196619 LWE196618:LWJ196619 LMI196618:LMN196619 LCM196618:LCR196619 KSQ196618:KSV196619 KIU196618:KIZ196619 JYY196618:JZD196619 JPC196618:JPH196619 JFG196618:JFL196619 IVK196618:IVP196619 ILO196618:ILT196619 IBS196618:IBX196619 HRW196618:HSB196619 HIA196618:HIF196619 GYE196618:GYJ196619 GOI196618:GON196619 GEM196618:GER196619 FUQ196618:FUV196619 FKU196618:FKZ196619 FAY196618:FBD196619 ERC196618:ERH196619 EHG196618:EHL196619 DXK196618:DXP196619 DNO196618:DNT196619 DDS196618:DDX196619 CTW196618:CUB196619 CKA196618:CKF196619 CAE196618:CAJ196619 BQI196618:BQN196619 BGM196618:BGR196619 AWQ196618:AWV196619 AMU196618:AMZ196619 ACY196618:ADD196619 TC196618:TH196619 JG196618:JL196619 K196618:P196619 WVS131082:WVX131083 WLW131082:WMB131083 WCA131082:WCF131083 VSE131082:VSJ131083 VII131082:VIN131083 UYM131082:UYR131083 UOQ131082:UOV131083 UEU131082:UEZ131083 TUY131082:TVD131083 TLC131082:TLH131083 TBG131082:TBL131083 SRK131082:SRP131083 SHO131082:SHT131083 RXS131082:RXX131083 RNW131082:ROB131083 REA131082:REF131083 QUE131082:QUJ131083 QKI131082:QKN131083 QAM131082:QAR131083 PQQ131082:PQV131083 PGU131082:PGZ131083 OWY131082:OXD131083 ONC131082:ONH131083 ODG131082:ODL131083 NTK131082:NTP131083 NJO131082:NJT131083 MZS131082:MZX131083 MPW131082:MQB131083 MGA131082:MGF131083 LWE131082:LWJ131083 LMI131082:LMN131083 LCM131082:LCR131083 KSQ131082:KSV131083 KIU131082:KIZ131083 JYY131082:JZD131083 JPC131082:JPH131083 JFG131082:JFL131083 IVK131082:IVP131083 ILO131082:ILT131083 IBS131082:IBX131083 HRW131082:HSB131083 HIA131082:HIF131083 GYE131082:GYJ131083 GOI131082:GON131083 GEM131082:GER131083 FUQ131082:FUV131083 FKU131082:FKZ131083 FAY131082:FBD131083 ERC131082:ERH131083 EHG131082:EHL131083 DXK131082:DXP131083 DNO131082:DNT131083 DDS131082:DDX131083 CTW131082:CUB131083 CKA131082:CKF131083 CAE131082:CAJ131083 BQI131082:BQN131083 BGM131082:BGR131083 AWQ131082:AWV131083 AMU131082:AMZ131083 ACY131082:ADD131083 TC131082:TH131083 JG131082:JL131083 K131082:P131083 WVS65546:WVX65547 WLW65546:WMB65547 WCA65546:WCF65547 VSE65546:VSJ65547 VII65546:VIN65547 UYM65546:UYR65547 UOQ65546:UOV65547 UEU65546:UEZ65547 TUY65546:TVD65547 TLC65546:TLH65547 TBG65546:TBL65547 SRK65546:SRP65547 SHO65546:SHT65547 RXS65546:RXX65547 RNW65546:ROB65547 REA65546:REF65547 QUE65546:QUJ65547 QKI65546:QKN65547 QAM65546:QAR65547 PQQ65546:PQV65547 PGU65546:PGZ65547 OWY65546:OXD65547 ONC65546:ONH65547 ODG65546:ODL65547 NTK65546:NTP65547 NJO65546:NJT65547 MZS65546:MZX65547 MPW65546:MQB65547 MGA65546:MGF65547 LWE65546:LWJ65547 LMI65546:LMN65547 LCM65546:LCR65547 KSQ65546:KSV65547 KIU65546:KIZ65547 JYY65546:JZD65547 JPC65546:JPH65547 JFG65546:JFL65547 IVK65546:IVP65547 ILO65546:ILT65547 IBS65546:IBX65547 HRW65546:HSB65547 HIA65546:HIF65547 GYE65546:GYJ65547 GOI65546:GON65547 GEM65546:GER65547 FUQ65546:FUV65547 FKU65546:FKZ65547 FAY65546:FBD65547 ERC65546:ERH65547 EHG65546:EHL65547 DXK65546:DXP65547 DNO65546:DNT65547 DDS65546:DDX65547 CTW65546:CUB65547 CKA65546:CKF65547 CAE65546:CAJ65547 BQI65546:BQN65547 BGM65546:BGR65547 AWQ65546:AWV65547 AMU65546:AMZ65547 ACY65546:ADD65547 TC65546:TH65547 JG65546:JL65547 K65546:P65547 JG12:JL13 TC12:TH13 ACY12:ADD13 AMU12:AMZ13 AWQ12:AWV13 BGM12:BGR13 BQI12:BQN13 CAE12:CAJ13 CKA12:CKF13 CTW12:CUB13 DDS12:DDX13 DNO12:DNT13 DXK12:DXP13 EHG12:EHL13 ERC12:ERH13 FAY12:FBD13 FKU12:FKZ13 FUQ12:FUV13 GEM12:GER13 GOI12:GON13 GYE12:GYJ13 HIA12:HIF13 HRW12:HSB13 IBS12:IBX13 ILO12:ILT13 IVK12:IVP13 JFG12:JFL13 JPC12:JPH13 JYY12:JZD13 KIU12:KIZ13 KSQ12:KSV13 LCM12:LCR13 LMI12:LMN13 LWE12:LWJ13 MGA12:MGF13 MPW12:MQB13 MZS12:MZX13 NJO12:NJT13 NTK12:NTP13 ODG12:ODL13 ONC12:ONH13 OWY12:OXD13 PGU12:PGZ13 PQQ12:PQV13 QAM12:QAR13 QKI12:QKN13 QUE12:QUJ13 REA12:REF13 RNW12:ROB13 RXS12:RXX13 SHO12:SHT13 SRK12:SRP13 TBG12:TBL13 TLC12:TLH13 TUY12:TVD13 UEU12:UEZ13 UOQ12:UOV13 UYM12:UYR13 VII12:VIN13 VSE12:VSJ13 WCA12:WCF13 WLW12:WMB13 WVS12:WVX13 K12:P13">
      <formula1>$S$13:$S$15</formula1>
    </dataValidation>
    <dataValidation type="list" allowBlank="1" sqref="WVS983049:WVX983049 WLW983049:WMB983049 WCA983049:WCF983049 VSE983049:VSJ983049 VII983049:VIN983049 UYM983049:UYR983049 UOQ983049:UOV983049 UEU983049:UEZ983049 TUY983049:TVD983049 TLC983049:TLH983049 TBG983049:TBL983049 SRK983049:SRP983049 SHO983049:SHT983049 RXS983049:RXX983049 RNW983049:ROB983049 REA983049:REF983049 QUE983049:QUJ983049 QKI983049:QKN983049 QAM983049:QAR983049 PQQ983049:PQV983049 PGU983049:PGZ983049 OWY983049:OXD983049 ONC983049:ONH983049 ODG983049:ODL983049 NTK983049:NTP983049 NJO983049:NJT983049 MZS983049:MZX983049 MPW983049:MQB983049 MGA983049:MGF983049 LWE983049:LWJ983049 LMI983049:LMN983049 LCM983049:LCR983049 KSQ983049:KSV983049 KIU983049:KIZ983049 JYY983049:JZD983049 JPC983049:JPH983049 JFG983049:JFL983049 IVK983049:IVP983049 ILO983049:ILT983049 IBS983049:IBX983049 HRW983049:HSB983049 HIA983049:HIF983049 GYE983049:GYJ983049 GOI983049:GON983049 GEM983049:GER983049 FUQ983049:FUV983049 FKU983049:FKZ983049 FAY983049:FBD983049 ERC983049:ERH983049 EHG983049:EHL983049 DXK983049:DXP983049 DNO983049:DNT983049 DDS983049:DDX983049 CTW983049:CUB983049 CKA983049:CKF983049 CAE983049:CAJ983049 BQI983049:BQN983049 BGM983049:BGR983049 AWQ983049:AWV983049 AMU983049:AMZ983049 ACY983049:ADD983049 TC983049:TH983049 JG983049:JL983049 K983049:P983049 WVS917513:WVX917513 WLW917513:WMB917513 WCA917513:WCF917513 VSE917513:VSJ917513 VII917513:VIN917513 UYM917513:UYR917513 UOQ917513:UOV917513 UEU917513:UEZ917513 TUY917513:TVD917513 TLC917513:TLH917513 TBG917513:TBL917513 SRK917513:SRP917513 SHO917513:SHT917513 RXS917513:RXX917513 RNW917513:ROB917513 REA917513:REF917513 QUE917513:QUJ917513 QKI917513:QKN917513 QAM917513:QAR917513 PQQ917513:PQV917513 PGU917513:PGZ917513 OWY917513:OXD917513 ONC917513:ONH917513 ODG917513:ODL917513 NTK917513:NTP917513 NJO917513:NJT917513 MZS917513:MZX917513 MPW917513:MQB917513 MGA917513:MGF917513 LWE917513:LWJ917513 LMI917513:LMN917513 LCM917513:LCR917513 KSQ917513:KSV917513 KIU917513:KIZ917513 JYY917513:JZD917513 JPC917513:JPH917513 JFG917513:JFL917513 IVK917513:IVP917513 ILO917513:ILT917513 IBS917513:IBX917513 HRW917513:HSB917513 HIA917513:HIF917513 GYE917513:GYJ917513 GOI917513:GON917513 GEM917513:GER917513 FUQ917513:FUV917513 FKU917513:FKZ917513 FAY917513:FBD917513 ERC917513:ERH917513 EHG917513:EHL917513 DXK917513:DXP917513 DNO917513:DNT917513 DDS917513:DDX917513 CTW917513:CUB917513 CKA917513:CKF917513 CAE917513:CAJ917513 BQI917513:BQN917513 BGM917513:BGR917513 AWQ917513:AWV917513 AMU917513:AMZ917513 ACY917513:ADD917513 TC917513:TH917513 JG917513:JL917513 K917513:P917513 WVS851977:WVX851977 WLW851977:WMB851977 WCA851977:WCF851977 VSE851977:VSJ851977 VII851977:VIN851977 UYM851977:UYR851977 UOQ851977:UOV851977 UEU851977:UEZ851977 TUY851977:TVD851977 TLC851977:TLH851977 TBG851977:TBL851977 SRK851977:SRP851977 SHO851977:SHT851977 RXS851977:RXX851977 RNW851977:ROB851977 REA851977:REF851977 QUE851977:QUJ851977 QKI851977:QKN851977 QAM851977:QAR851977 PQQ851977:PQV851977 PGU851977:PGZ851977 OWY851977:OXD851977 ONC851977:ONH851977 ODG851977:ODL851977 NTK851977:NTP851977 NJO851977:NJT851977 MZS851977:MZX851977 MPW851977:MQB851977 MGA851977:MGF851977 LWE851977:LWJ851977 LMI851977:LMN851977 LCM851977:LCR851977 KSQ851977:KSV851977 KIU851977:KIZ851977 JYY851977:JZD851977 JPC851977:JPH851977 JFG851977:JFL851977 IVK851977:IVP851977 ILO851977:ILT851977 IBS851977:IBX851977 HRW851977:HSB851977 HIA851977:HIF851977 GYE851977:GYJ851977 GOI851977:GON851977 GEM851977:GER851977 FUQ851977:FUV851977 FKU851977:FKZ851977 FAY851977:FBD851977 ERC851977:ERH851977 EHG851977:EHL851977 DXK851977:DXP851977 DNO851977:DNT851977 DDS851977:DDX851977 CTW851977:CUB851977 CKA851977:CKF851977 CAE851977:CAJ851977 BQI851977:BQN851977 BGM851977:BGR851977 AWQ851977:AWV851977 AMU851977:AMZ851977 ACY851977:ADD851977 TC851977:TH851977 JG851977:JL851977 K851977:P851977 WVS786441:WVX786441 WLW786441:WMB786441 WCA786441:WCF786441 VSE786441:VSJ786441 VII786441:VIN786441 UYM786441:UYR786441 UOQ786441:UOV786441 UEU786441:UEZ786441 TUY786441:TVD786441 TLC786441:TLH786441 TBG786441:TBL786441 SRK786441:SRP786441 SHO786441:SHT786441 RXS786441:RXX786441 RNW786441:ROB786441 REA786441:REF786441 QUE786441:QUJ786441 QKI786441:QKN786441 QAM786441:QAR786441 PQQ786441:PQV786441 PGU786441:PGZ786441 OWY786441:OXD786441 ONC786441:ONH786441 ODG786441:ODL786441 NTK786441:NTP786441 NJO786441:NJT786441 MZS786441:MZX786441 MPW786441:MQB786441 MGA786441:MGF786441 LWE786441:LWJ786441 LMI786441:LMN786441 LCM786441:LCR786441 KSQ786441:KSV786441 KIU786441:KIZ786441 JYY786441:JZD786441 JPC786441:JPH786441 JFG786441:JFL786441 IVK786441:IVP786441 ILO786441:ILT786441 IBS786441:IBX786441 HRW786441:HSB786441 HIA786441:HIF786441 GYE786441:GYJ786441 GOI786441:GON786441 GEM786441:GER786441 FUQ786441:FUV786441 FKU786441:FKZ786441 FAY786441:FBD786441 ERC786441:ERH786441 EHG786441:EHL786441 DXK786441:DXP786441 DNO786441:DNT786441 DDS786441:DDX786441 CTW786441:CUB786441 CKA786441:CKF786441 CAE786441:CAJ786441 BQI786441:BQN786441 BGM786441:BGR786441 AWQ786441:AWV786441 AMU786441:AMZ786441 ACY786441:ADD786441 TC786441:TH786441 JG786441:JL786441 K786441:P786441 WVS720905:WVX720905 WLW720905:WMB720905 WCA720905:WCF720905 VSE720905:VSJ720905 VII720905:VIN720905 UYM720905:UYR720905 UOQ720905:UOV720905 UEU720905:UEZ720905 TUY720905:TVD720905 TLC720905:TLH720905 TBG720905:TBL720905 SRK720905:SRP720905 SHO720905:SHT720905 RXS720905:RXX720905 RNW720905:ROB720905 REA720905:REF720905 QUE720905:QUJ720905 QKI720905:QKN720905 QAM720905:QAR720905 PQQ720905:PQV720905 PGU720905:PGZ720905 OWY720905:OXD720905 ONC720905:ONH720905 ODG720905:ODL720905 NTK720905:NTP720905 NJO720905:NJT720905 MZS720905:MZX720905 MPW720905:MQB720905 MGA720905:MGF720905 LWE720905:LWJ720905 LMI720905:LMN720905 LCM720905:LCR720905 KSQ720905:KSV720905 KIU720905:KIZ720905 JYY720905:JZD720905 JPC720905:JPH720905 JFG720905:JFL720905 IVK720905:IVP720905 ILO720905:ILT720905 IBS720905:IBX720905 HRW720905:HSB720905 HIA720905:HIF720905 GYE720905:GYJ720905 GOI720905:GON720905 GEM720905:GER720905 FUQ720905:FUV720905 FKU720905:FKZ720905 FAY720905:FBD720905 ERC720905:ERH720905 EHG720905:EHL720905 DXK720905:DXP720905 DNO720905:DNT720905 DDS720905:DDX720905 CTW720905:CUB720905 CKA720905:CKF720905 CAE720905:CAJ720905 BQI720905:BQN720905 BGM720905:BGR720905 AWQ720905:AWV720905 AMU720905:AMZ720905 ACY720905:ADD720905 TC720905:TH720905 JG720905:JL720905 K720905:P720905 WVS655369:WVX655369 WLW655369:WMB655369 WCA655369:WCF655369 VSE655369:VSJ655369 VII655369:VIN655369 UYM655369:UYR655369 UOQ655369:UOV655369 UEU655369:UEZ655369 TUY655369:TVD655369 TLC655369:TLH655369 TBG655369:TBL655369 SRK655369:SRP655369 SHO655369:SHT655369 RXS655369:RXX655369 RNW655369:ROB655369 REA655369:REF655369 QUE655369:QUJ655369 QKI655369:QKN655369 QAM655369:QAR655369 PQQ655369:PQV655369 PGU655369:PGZ655369 OWY655369:OXD655369 ONC655369:ONH655369 ODG655369:ODL655369 NTK655369:NTP655369 NJO655369:NJT655369 MZS655369:MZX655369 MPW655369:MQB655369 MGA655369:MGF655369 LWE655369:LWJ655369 LMI655369:LMN655369 LCM655369:LCR655369 KSQ655369:KSV655369 KIU655369:KIZ655369 JYY655369:JZD655369 JPC655369:JPH655369 JFG655369:JFL655369 IVK655369:IVP655369 ILO655369:ILT655369 IBS655369:IBX655369 HRW655369:HSB655369 HIA655369:HIF655369 GYE655369:GYJ655369 GOI655369:GON655369 GEM655369:GER655369 FUQ655369:FUV655369 FKU655369:FKZ655369 FAY655369:FBD655369 ERC655369:ERH655369 EHG655369:EHL655369 DXK655369:DXP655369 DNO655369:DNT655369 DDS655369:DDX655369 CTW655369:CUB655369 CKA655369:CKF655369 CAE655369:CAJ655369 BQI655369:BQN655369 BGM655369:BGR655369 AWQ655369:AWV655369 AMU655369:AMZ655369 ACY655369:ADD655369 TC655369:TH655369 JG655369:JL655369 K655369:P655369 WVS589833:WVX589833 WLW589833:WMB589833 WCA589833:WCF589833 VSE589833:VSJ589833 VII589833:VIN589833 UYM589833:UYR589833 UOQ589833:UOV589833 UEU589833:UEZ589833 TUY589833:TVD589833 TLC589833:TLH589833 TBG589833:TBL589833 SRK589833:SRP589833 SHO589833:SHT589833 RXS589833:RXX589833 RNW589833:ROB589833 REA589833:REF589833 QUE589833:QUJ589833 QKI589833:QKN589833 QAM589833:QAR589833 PQQ589833:PQV589833 PGU589833:PGZ589833 OWY589833:OXD589833 ONC589833:ONH589833 ODG589833:ODL589833 NTK589833:NTP589833 NJO589833:NJT589833 MZS589833:MZX589833 MPW589833:MQB589833 MGA589833:MGF589833 LWE589833:LWJ589833 LMI589833:LMN589833 LCM589833:LCR589833 KSQ589833:KSV589833 KIU589833:KIZ589833 JYY589833:JZD589833 JPC589833:JPH589833 JFG589833:JFL589833 IVK589833:IVP589833 ILO589833:ILT589833 IBS589833:IBX589833 HRW589833:HSB589833 HIA589833:HIF589833 GYE589833:GYJ589833 GOI589833:GON589833 GEM589833:GER589833 FUQ589833:FUV589833 FKU589833:FKZ589833 FAY589833:FBD589833 ERC589833:ERH589833 EHG589833:EHL589833 DXK589833:DXP589833 DNO589833:DNT589833 DDS589833:DDX589833 CTW589833:CUB589833 CKA589833:CKF589833 CAE589833:CAJ589833 BQI589833:BQN589833 BGM589833:BGR589833 AWQ589833:AWV589833 AMU589833:AMZ589833 ACY589833:ADD589833 TC589833:TH589833 JG589833:JL589833 K589833:P589833 WVS524297:WVX524297 WLW524297:WMB524297 WCA524297:WCF524297 VSE524297:VSJ524297 VII524297:VIN524297 UYM524297:UYR524297 UOQ524297:UOV524297 UEU524297:UEZ524297 TUY524297:TVD524297 TLC524297:TLH524297 TBG524297:TBL524297 SRK524297:SRP524297 SHO524297:SHT524297 RXS524297:RXX524297 RNW524297:ROB524297 REA524297:REF524297 QUE524297:QUJ524297 QKI524297:QKN524297 QAM524297:QAR524297 PQQ524297:PQV524297 PGU524297:PGZ524297 OWY524297:OXD524297 ONC524297:ONH524297 ODG524297:ODL524297 NTK524297:NTP524297 NJO524297:NJT524297 MZS524297:MZX524297 MPW524297:MQB524297 MGA524297:MGF524297 LWE524297:LWJ524297 LMI524297:LMN524297 LCM524297:LCR524297 KSQ524297:KSV524297 KIU524297:KIZ524297 JYY524297:JZD524297 JPC524297:JPH524297 JFG524297:JFL524297 IVK524297:IVP524297 ILO524297:ILT524297 IBS524297:IBX524297 HRW524297:HSB524297 HIA524297:HIF524297 GYE524297:GYJ524297 GOI524297:GON524297 GEM524297:GER524297 FUQ524297:FUV524297 FKU524297:FKZ524297 FAY524297:FBD524297 ERC524297:ERH524297 EHG524297:EHL524297 DXK524297:DXP524297 DNO524297:DNT524297 DDS524297:DDX524297 CTW524297:CUB524297 CKA524297:CKF524297 CAE524297:CAJ524297 BQI524297:BQN524297 BGM524297:BGR524297 AWQ524297:AWV524297 AMU524297:AMZ524297 ACY524297:ADD524297 TC524297:TH524297 JG524297:JL524297 K524297:P524297 WVS458761:WVX458761 WLW458761:WMB458761 WCA458761:WCF458761 VSE458761:VSJ458761 VII458761:VIN458761 UYM458761:UYR458761 UOQ458761:UOV458761 UEU458761:UEZ458761 TUY458761:TVD458761 TLC458761:TLH458761 TBG458761:TBL458761 SRK458761:SRP458761 SHO458761:SHT458761 RXS458761:RXX458761 RNW458761:ROB458761 REA458761:REF458761 QUE458761:QUJ458761 QKI458761:QKN458761 QAM458761:QAR458761 PQQ458761:PQV458761 PGU458761:PGZ458761 OWY458761:OXD458761 ONC458761:ONH458761 ODG458761:ODL458761 NTK458761:NTP458761 NJO458761:NJT458761 MZS458761:MZX458761 MPW458761:MQB458761 MGA458761:MGF458761 LWE458761:LWJ458761 LMI458761:LMN458761 LCM458761:LCR458761 KSQ458761:KSV458761 KIU458761:KIZ458761 JYY458761:JZD458761 JPC458761:JPH458761 JFG458761:JFL458761 IVK458761:IVP458761 ILO458761:ILT458761 IBS458761:IBX458761 HRW458761:HSB458761 HIA458761:HIF458761 GYE458761:GYJ458761 GOI458761:GON458761 GEM458761:GER458761 FUQ458761:FUV458761 FKU458761:FKZ458761 FAY458761:FBD458761 ERC458761:ERH458761 EHG458761:EHL458761 DXK458761:DXP458761 DNO458761:DNT458761 DDS458761:DDX458761 CTW458761:CUB458761 CKA458761:CKF458761 CAE458761:CAJ458761 BQI458761:BQN458761 BGM458761:BGR458761 AWQ458761:AWV458761 AMU458761:AMZ458761 ACY458761:ADD458761 TC458761:TH458761 JG458761:JL458761 K458761:P458761 WVS393225:WVX393225 WLW393225:WMB393225 WCA393225:WCF393225 VSE393225:VSJ393225 VII393225:VIN393225 UYM393225:UYR393225 UOQ393225:UOV393225 UEU393225:UEZ393225 TUY393225:TVD393225 TLC393225:TLH393225 TBG393225:TBL393225 SRK393225:SRP393225 SHO393225:SHT393225 RXS393225:RXX393225 RNW393225:ROB393225 REA393225:REF393225 QUE393225:QUJ393225 QKI393225:QKN393225 QAM393225:QAR393225 PQQ393225:PQV393225 PGU393225:PGZ393225 OWY393225:OXD393225 ONC393225:ONH393225 ODG393225:ODL393225 NTK393225:NTP393225 NJO393225:NJT393225 MZS393225:MZX393225 MPW393225:MQB393225 MGA393225:MGF393225 LWE393225:LWJ393225 LMI393225:LMN393225 LCM393225:LCR393225 KSQ393225:KSV393225 KIU393225:KIZ393225 JYY393225:JZD393225 JPC393225:JPH393225 JFG393225:JFL393225 IVK393225:IVP393225 ILO393225:ILT393225 IBS393225:IBX393225 HRW393225:HSB393225 HIA393225:HIF393225 GYE393225:GYJ393225 GOI393225:GON393225 GEM393225:GER393225 FUQ393225:FUV393225 FKU393225:FKZ393225 FAY393225:FBD393225 ERC393225:ERH393225 EHG393225:EHL393225 DXK393225:DXP393225 DNO393225:DNT393225 DDS393225:DDX393225 CTW393225:CUB393225 CKA393225:CKF393225 CAE393225:CAJ393225 BQI393225:BQN393225 BGM393225:BGR393225 AWQ393225:AWV393225 AMU393225:AMZ393225 ACY393225:ADD393225 TC393225:TH393225 JG393225:JL393225 K393225:P393225 WVS327689:WVX327689 WLW327689:WMB327689 WCA327689:WCF327689 VSE327689:VSJ327689 VII327689:VIN327689 UYM327689:UYR327689 UOQ327689:UOV327689 UEU327689:UEZ327689 TUY327689:TVD327689 TLC327689:TLH327689 TBG327689:TBL327689 SRK327689:SRP327689 SHO327689:SHT327689 RXS327689:RXX327689 RNW327689:ROB327689 REA327689:REF327689 QUE327689:QUJ327689 QKI327689:QKN327689 QAM327689:QAR327689 PQQ327689:PQV327689 PGU327689:PGZ327689 OWY327689:OXD327689 ONC327689:ONH327689 ODG327689:ODL327689 NTK327689:NTP327689 NJO327689:NJT327689 MZS327689:MZX327689 MPW327689:MQB327689 MGA327689:MGF327689 LWE327689:LWJ327689 LMI327689:LMN327689 LCM327689:LCR327689 KSQ327689:KSV327689 KIU327689:KIZ327689 JYY327689:JZD327689 JPC327689:JPH327689 JFG327689:JFL327689 IVK327689:IVP327689 ILO327689:ILT327689 IBS327689:IBX327689 HRW327689:HSB327689 HIA327689:HIF327689 GYE327689:GYJ327689 GOI327689:GON327689 GEM327689:GER327689 FUQ327689:FUV327689 FKU327689:FKZ327689 FAY327689:FBD327689 ERC327689:ERH327689 EHG327689:EHL327689 DXK327689:DXP327689 DNO327689:DNT327689 DDS327689:DDX327689 CTW327689:CUB327689 CKA327689:CKF327689 CAE327689:CAJ327689 BQI327689:BQN327689 BGM327689:BGR327689 AWQ327689:AWV327689 AMU327689:AMZ327689 ACY327689:ADD327689 TC327689:TH327689 JG327689:JL327689 K327689:P327689 WVS262153:WVX262153 WLW262153:WMB262153 WCA262153:WCF262153 VSE262153:VSJ262153 VII262153:VIN262153 UYM262153:UYR262153 UOQ262153:UOV262153 UEU262153:UEZ262153 TUY262153:TVD262153 TLC262153:TLH262153 TBG262153:TBL262153 SRK262153:SRP262153 SHO262153:SHT262153 RXS262153:RXX262153 RNW262153:ROB262153 REA262153:REF262153 QUE262153:QUJ262153 QKI262153:QKN262153 QAM262153:QAR262153 PQQ262153:PQV262153 PGU262153:PGZ262153 OWY262153:OXD262153 ONC262153:ONH262153 ODG262153:ODL262153 NTK262153:NTP262153 NJO262153:NJT262153 MZS262153:MZX262153 MPW262153:MQB262153 MGA262153:MGF262153 LWE262153:LWJ262153 LMI262153:LMN262153 LCM262153:LCR262153 KSQ262153:KSV262153 KIU262153:KIZ262153 JYY262153:JZD262153 JPC262153:JPH262153 JFG262153:JFL262153 IVK262153:IVP262153 ILO262153:ILT262153 IBS262153:IBX262153 HRW262153:HSB262153 HIA262153:HIF262153 GYE262153:GYJ262153 GOI262153:GON262153 GEM262153:GER262153 FUQ262153:FUV262153 FKU262153:FKZ262153 FAY262153:FBD262153 ERC262153:ERH262153 EHG262153:EHL262153 DXK262153:DXP262153 DNO262153:DNT262153 DDS262153:DDX262153 CTW262153:CUB262153 CKA262153:CKF262153 CAE262153:CAJ262153 BQI262153:BQN262153 BGM262153:BGR262153 AWQ262153:AWV262153 AMU262153:AMZ262153 ACY262153:ADD262153 TC262153:TH262153 JG262153:JL262153 K262153:P262153 WVS196617:WVX196617 WLW196617:WMB196617 WCA196617:WCF196617 VSE196617:VSJ196617 VII196617:VIN196617 UYM196617:UYR196617 UOQ196617:UOV196617 UEU196617:UEZ196617 TUY196617:TVD196617 TLC196617:TLH196617 TBG196617:TBL196617 SRK196617:SRP196617 SHO196617:SHT196617 RXS196617:RXX196617 RNW196617:ROB196617 REA196617:REF196617 QUE196617:QUJ196617 QKI196617:QKN196617 QAM196617:QAR196617 PQQ196617:PQV196617 PGU196617:PGZ196617 OWY196617:OXD196617 ONC196617:ONH196617 ODG196617:ODL196617 NTK196617:NTP196617 NJO196617:NJT196617 MZS196617:MZX196617 MPW196617:MQB196617 MGA196617:MGF196617 LWE196617:LWJ196617 LMI196617:LMN196617 LCM196617:LCR196617 KSQ196617:KSV196617 KIU196617:KIZ196617 JYY196617:JZD196617 JPC196617:JPH196617 JFG196617:JFL196617 IVK196617:IVP196617 ILO196617:ILT196617 IBS196617:IBX196617 HRW196617:HSB196617 HIA196617:HIF196617 GYE196617:GYJ196617 GOI196617:GON196617 GEM196617:GER196617 FUQ196617:FUV196617 FKU196617:FKZ196617 FAY196617:FBD196617 ERC196617:ERH196617 EHG196617:EHL196617 DXK196617:DXP196617 DNO196617:DNT196617 DDS196617:DDX196617 CTW196617:CUB196617 CKA196617:CKF196617 CAE196617:CAJ196617 BQI196617:BQN196617 BGM196617:BGR196617 AWQ196617:AWV196617 AMU196617:AMZ196617 ACY196617:ADD196617 TC196617:TH196617 JG196617:JL196617 K196617:P196617 WVS131081:WVX131081 WLW131081:WMB131081 WCA131081:WCF131081 VSE131081:VSJ131081 VII131081:VIN131081 UYM131081:UYR131081 UOQ131081:UOV131081 UEU131081:UEZ131081 TUY131081:TVD131081 TLC131081:TLH131081 TBG131081:TBL131081 SRK131081:SRP131081 SHO131081:SHT131081 RXS131081:RXX131081 RNW131081:ROB131081 REA131081:REF131081 QUE131081:QUJ131081 QKI131081:QKN131081 QAM131081:QAR131081 PQQ131081:PQV131081 PGU131081:PGZ131081 OWY131081:OXD131081 ONC131081:ONH131081 ODG131081:ODL131081 NTK131081:NTP131081 NJO131081:NJT131081 MZS131081:MZX131081 MPW131081:MQB131081 MGA131081:MGF131081 LWE131081:LWJ131081 LMI131081:LMN131081 LCM131081:LCR131081 KSQ131081:KSV131081 KIU131081:KIZ131081 JYY131081:JZD131081 JPC131081:JPH131081 JFG131081:JFL131081 IVK131081:IVP131081 ILO131081:ILT131081 IBS131081:IBX131081 HRW131081:HSB131081 HIA131081:HIF131081 GYE131081:GYJ131081 GOI131081:GON131081 GEM131081:GER131081 FUQ131081:FUV131081 FKU131081:FKZ131081 FAY131081:FBD131081 ERC131081:ERH131081 EHG131081:EHL131081 DXK131081:DXP131081 DNO131081:DNT131081 DDS131081:DDX131081 CTW131081:CUB131081 CKA131081:CKF131081 CAE131081:CAJ131081 BQI131081:BQN131081 BGM131081:BGR131081 AWQ131081:AWV131081 AMU131081:AMZ131081 ACY131081:ADD131081 TC131081:TH131081 JG131081:JL131081 K131081:P131081 WVS65545:WVX65545 WLW65545:WMB65545 WCA65545:WCF65545 VSE65545:VSJ65545 VII65545:VIN65545 UYM65545:UYR65545 UOQ65545:UOV65545 UEU65545:UEZ65545 TUY65545:TVD65545 TLC65545:TLH65545 TBG65545:TBL65545 SRK65545:SRP65545 SHO65545:SHT65545 RXS65545:RXX65545 RNW65545:ROB65545 REA65545:REF65545 QUE65545:QUJ65545 QKI65545:QKN65545 QAM65545:QAR65545 PQQ65545:PQV65545 PGU65545:PGZ65545 OWY65545:OXD65545 ONC65545:ONH65545 ODG65545:ODL65545 NTK65545:NTP65545 NJO65545:NJT65545 MZS65545:MZX65545 MPW65545:MQB65545 MGA65545:MGF65545 LWE65545:LWJ65545 LMI65545:LMN65545 LCM65545:LCR65545 KSQ65545:KSV65545 KIU65545:KIZ65545 JYY65545:JZD65545 JPC65545:JPH65545 JFG65545:JFL65545 IVK65545:IVP65545 ILO65545:ILT65545 IBS65545:IBX65545 HRW65545:HSB65545 HIA65545:HIF65545 GYE65545:GYJ65545 GOI65545:GON65545 GEM65545:GER65545 FUQ65545:FUV65545 FKU65545:FKZ65545 FAY65545:FBD65545 ERC65545:ERH65545 EHG65545:EHL65545 DXK65545:DXP65545 DNO65545:DNT65545 DDS65545:DDX65545 CTW65545:CUB65545 CKA65545:CKF65545 CAE65545:CAJ65545 BQI65545:BQN65545 BGM65545:BGR65545 AWQ65545:AWV65545 AMU65545:AMZ65545 ACY65545:ADD65545 TC65545:TH65545 JG65545:JL65545 K65545:P65545 JG11:JL11 TC11:TH11 ACY11:ADD11 AMU11:AMZ11 AWQ11:AWV11 BGM11:BGR11 BQI11:BQN11 CAE11:CAJ11 CKA11:CKF11 CTW11:CUB11 DDS11:DDX11 DNO11:DNT11 DXK11:DXP11 EHG11:EHL11 ERC11:ERH11 FAY11:FBD11 FKU11:FKZ11 FUQ11:FUV11 GEM11:GER11 GOI11:GON11 GYE11:GYJ11 HIA11:HIF11 HRW11:HSB11 IBS11:IBX11 ILO11:ILT11 IVK11:IVP11 JFG11:JFL11 JPC11:JPH11 JYY11:JZD11 KIU11:KIZ11 KSQ11:KSV11 LCM11:LCR11 LMI11:LMN11 LWE11:LWJ11 MGA11:MGF11 MPW11:MQB11 MZS11:MZX11 NJO11:NJT11 NTK11:NTP11 ODG11:ODL11 ONC11:ONH11 OWY11:OXD11 PGU11:PGZ11 PQQ11:PQV11 QAM11:QAR11 QKI11:QKN11 QUE11:QUJ11 REA11:REF11 RNW11:ROB11 RXS11:RXX11 SHO11:SHT11 SRK11:SRP11 TBG11:TBL11 TLC11:TLH11 TUY11:TVD11 UEU11:UEZ11 UOQ11:UOV11 UYM11:UYR11 VII11:VIN11 VSE11:VSJ11 WCA11:WCF11 WLW11:WMB11 WVS11:WVX11 K11:P11">
      <formula1>$U$3:$U$8</formula1>
    </dataValidation>
    <dataValidation type="list" allowBlank="1" sqref="WVP983049:WVR983049 WLT983049:WLV983049 WBX983049:WBZ983049 VSB983049:VSD983049 VIF983049:VIH983049 UYJ983049:UYL983049 UON983049:UOP983049 UER983049:UET983049 TUV983049:TUX983049 TKZ983049:TLB983049 TBD983049:TBF983049 SRH983049:SRJ983049 SHL983049:SHN983049 RXP983049:RXR983049 RNT983049:RNV983049 RDX983049:RDZ983049 QUB983049:QUD983049 QKF983049:QKH983049 QAJ983049:QAL983049 PQN983049:PQP983049 PGR983049:PGT983049 OWV983049:OWX983049 OMZ983049:ONB983049 ODD983049:ODF983049 NTH983049:NTJ983049 NJL983049:NJN983049 MZP983049:MZR983049 MPT983049:MPV983049 MFX983049:MFZ983049 LWB983049:LWD983049 LMF983049:LMH983049 LCJ983049:LCL983049 KSN983049:KSP983049 KIR983049:KIT983049 JYV983049:JYX983049 JOZ983049:JPB983049 JFD983049:JFF983049 IVH983049:IVJ983049 ILL983049:ILN983049 IBP983049:IBR983049 HRT983049:HRV983049 HHX983049:HHZ983049 GYB983049:GYD983049 GOF983049:GOH983049 GEJ983049:GEL983049 FUN983049:FUP983049 FKR983049:FKT983049 FAV983049:FAX983049 EQZ983049:ERB983049 EHD983049:EHF983049 DXH983049:DXJ983049 DNL983049:DNN983049 DDP983049:DDR983049 CTT983049:CTV983049 CJX983049:CJZ983049 CAB983049:CAD983049 BQF983049:BQH983049 BGJ983049:BGL983049 AWN983049:AWP983049 AMR983049:AMT983049 ACV983049:ACX983049 SZ983049:TB983049 JD983049:JF983049 H983049:J983049 WVP917513:WVR917513 WLT917513:WLV917513 WBX917513:WBZ917513 VSB917513:VSD917513 VIF917513:VIH917513 UYJ917513:UYL917513 UON917513:UOP917513 UER917513:UET917513 TUV917513:TUX917513 TKZ917513:TLB917513 TBD917513:TBF917513 SRH917513:SRJ917513 SHL917513:SHN917513 RXP917513:RXR917513 RNT917513:RNV917513 RDX917513:RDZ917513 QUB917513:QUD917513 QKF917513:QKH917513 QAJ917513:QAL917513 PQN917513:PQP917513 PGR917513:PGT917513 OWV917513:OWX917513 OMZ917513:ONB917513 ODD917513:ODF917513 NTH917513:NTJ917513 NJL917513:NJN917513 MZP917513:MZR917513 MPT917513:MPV917513 MFX917513:MFZ917513 LWB917513:LWD917513 LMF917513:LMH917513 LCJ917513:LCL917513 KSN917513:KSP917513 KIR917513:KIT917513 JYV917513:JYX917513 JOZ917513:JPB917513 JFD917513:JFF917513 IVH917513:IVJ917513 ILL917513:ILN917513 IBP917513:IBR917513 HRT917513:HRV917513 HHX917513:HHZ917513 GYB917513:GYD917513 GOF917513:GOH917513 GEJ917513:GEL917513 FUN917513:FUP917513 FKR917513:FKT917513 FAV917513:FAX917513 EQZ917513:ERB917513 EHD917513:EHF917513 DXH917513:DXJ917513 DNL917513:DNN917513 DDP917513:DDR917513 CTT917513:CTV917513 CJX917513:CJZ917513 CAB917513:CAD917513 BQF917513:BQH917513 BGJ917513:BGL917513 AWN917513:AWP917513 AMR917513:AMT917513 ACV917513:ACX917513 SZ917513:TB917513 JD917513:JF917513 H917513:J917513 WVP851977:WVR851977 WLT851977:WLV851977 WBX851977:WBZ851977 VSB851977:VSD851977 VIF851977:VIH851977 UYJ851977:UYL851977 UON851977:UOP851977 UER851977:UET851977 TUV851977:TUX851977 TKZ851977:TLB851977 TBD851977:TBF851977 SRH851977:SRJ851977 SHL851977:SHN851977 RXP851977:RXR851977 RNT851977:RNV851977 RDX851977:RDZ851977 QUB851977:QUD851977 QKF851977:QKH851977 QAJ851977:QAL851977 PQN851977:PQP851977 PGR851977:PGT851977 OWV851977:OWX851977 OMZ851977:ONB851977 ODD851977:ODF851977 NTH851977:NTJ851977 NJL851977:NJN851977 MZP851977:MZR851977 MPT851977:MPV851977 MFX851977:MFZ851977 LWB851977:LWD851977 LMF851977:LMH851977 LCJ851977:LCL851977 KSN851977:KSP851977 KIR851977:KIT851977 JYV851977:JYX851977 JOZ851977:JPB851977 JFD851977:JFF851977 IVH851977:IVJ851977 ILL851977:ILN851977 IBP851977:IBR851977 HRT851977:HRV851977 HHX851977:HHZ851977 GYB851977:GYD851977 GOF851977:GOH851977 GEJ851977:GEL851977 FUN851977:FUP851977 FKR851977:FKT851977 FAV851977:FAX851977 EQZ851977:ERB851977 EHD851977:EHF851977 DXH851977:DXJ851977 DNL851977:DNN851977 DDP851977:DDR851977 CTT851977:CTV851977 CJX851977:CJZ851977 CAB851977:CAD851977 BQF851977:BQH851977 BGJ851977:BGL851977 AWN851977:AWP851977 AMR851977:AMT851977 ACV851977:ACX851977 SZ851977:TB851977 JD851977:JF851977 H851977:J851977 WVP786441:WVR786441 WLT786441:WLV786441 WBX786441:WBZ786441 VSB786441:VSD786441 VIF786441:VIH786441 UYJ786441:UYL786441 UON786441:UOP786441 UER786441:UET786441 TUV786441:TUX786441 TKZ786441:TLB786441 TBD786441:TBF786441 SRH786441:SRJ786441 SHL786441:SHN786441 RXP786441:RXR786441 RNT786441:RNV786441 RDX786441:RDZ786441 QUB786441:QUD786441 QKF786441:QKH786441 QAJ786441:QAL786441 PQN786441:PQP786441 PGR786441:PGT786441 OWV786441:OWX786441 OMZ786441:ONB786441 ODD786441:ODF786441 NTH786441:NTJ786441 NJL786441:NJN786441 MZP786441:MZR786441 MPT786441:MPV786441 MFX786441:MFZ786441 LWB786441:LWD786441 LMF786441:LMH786441 LCJ786441:LCL786441 KSN786441:KSP786441 KIR786441:KIT786441 JYV786441:JYX786441 JOZ786441:JPB786441 JFD786441:JFF786441 IVH786441:IVJ786441 ILL786441:ILN786441 IBP786441:IBR786441 HRT786441:HRV786441 HHX786441:HHZ786441 GYB786441:GYD786441 GOF786441:GOH786441 GEJ786441:GEL786441 FUN786441:FUP786441 FKR786441:FKT786441 FAV786441:FAX786441 EQZ786441:ERB786441 EHD786441:EHF786441 DXH786441:DXJ786441 DNL786441:DNN786441 DDP786441:DDR786441 CTT786441:CTV786441 CJX786441:CJZ786441 CAB786441:CAD786441 BQF786441:BQH786441 BGJ786441:BGL786441 AWN786441:AWP786441 AMR786441:AMT786441 ACV786441:ACX786441 SZ786441:TB786441 JD786441:JF786441 H786441:J786441 WVP720905:WVR720905 WLT720905:WLV720905 WBX720905:WBZ720905 VSB720905:VSD720905 VIF720905:VIH720905 UYJ720905:UYL720905 UON720905:UOP720905 UER720905:UET720905 TUV720905:TUX720905 TKZ720905:TLB720905 TBD720905:TBF720905 SRH720905:SRJ720905 SHL720905:SHN720905 RXP720905:RXR720905 RNT720905:RNV720905 RDX720905:RDZ720905 QUB720905:QUD720905 QKF720905:QKH720905 QAJ720905:QAL720905 PQN720905:PQP720905 PGR720905:PGT720905 OWV720905:OWX720905 OMZ720905:ONB720905 ODD720905:ODF720905 NTH720905:NTJ720905 NJL720905:NJN720905 MZP720905:MZR720905 MPT720905:MPV720905 MFX720905:MFZ720905 LWB720905:LWD720905 LMF720905:LMH720905 LCJ720905:LCL720905 KSN720905:KSP720905 KIR720905:KIT720905 JYV720905:JYX720905 JOZ720905:JPB720905 JFD720905:JFF720905 IVH720905:IVJ720905 ILL720905:ILN720905 IBP720905:IBR720905 HRT720905:HRV720905 HHX720905:HHZ720905 GYB720905:GYD720905 GOF720905:GOH720905 GEJ720905:GEL720905 FUN720905:FUP720905 FKR720905:FKT720905 FAV720905:FAX720905 EQZ720905:ERB720905 EHD720905:EHF720905 DXH720905:DXJ720905 DNL720905:DNN720905 DDP720905:DDR720905 CTT720905:CTV720905 CJX720905:CJZ720905 CAB720905:CAD720905 BQF720905:BQH720905 BGJ720905:BGL720905 AWN720905:AWP720905 AMR720905:AMT720905 ACV720905:ACX720905 SZ720905:TB720905 JD720905:JF720905 H720905:J720905 WVP655369:WVR655369 WLT655369:WLV655369 WBX655369:WBZ655369 VSB655369:VSD655369 VIF655369:VIH655369 UYJ655369:UYL655369 UON655369:UOP655369 UER655369:UET655369 TUV655369:TUX655369 TKZ655369:TLB655369 TBD655369:TBF655369 SRH655369:SRJ655369 SHL655369:SHN655369 RXP655369:RXR655369 RNT655369:RNV655369 RDX655369:RDZ655369 QUB655369:QUD655369 QKF655369:QKH655369 QAJ655369:QAL655369 PQN655369:PQP655369 PGR655369:PGT655369 OWV655369:OWX655369 OMZ655369:ONB655369 ODD655369:ODF655369 NTH655369:NTJ655369 NJL655369:NJN655369 MZP655369:MZR655369 MPT655369:MPV655369 MFX655369:MFZ655369 LWB655369:LWD655369 LMF655369:LMH655369 LCJ655369:LCL655369 KSN655369:KSP655369 KIR655369:KIT655369 JYV655369:JYX655369 JOZ655369:JPB655369 JFD655369:JFF655369 IVH655369:IVJ655369 ILL655369:ILN655369 IBP655369:IBR655369 HRT655369:HRV655369 HHX655369:HHZ655369 GYB655369:GYD655369 GOF655369:GOH655369 GEJ655369:GEL655369 FUN655369:FUP655369 FKR655369:FKT655369 FAV655369:FAX655369 EQZ655369:ERB655369 EHD655369:EHF655369 DXH655369:DXJ655369 DNL655369:DNN655369 DDP655369:DDR655369 CTT655369:CTV655369 CJX655369:CJZ655369 CAB655369:CAD655369 BQF655369:BQH655369 BGJ655369:BGL655369 AWN655369:AWP655369 AMR655369:AMT655369 ACV655369:ACX655369 SZ655369:TB655369 JD655369:JF655369 H655369:J655369 WVP589833:WVR589833 WLT589833:WLV589833 WBX589833:WBZ589833 VSB589833:VSD589833 VIF589833:VIH589833 UYJ589833:UYL589833 UON589833:UOP589833 UER589833:UET589833 TUV589833:TUX589833 TKZ589833:TLB589833 TBD589833:TBF589833 SRH589833:SRJ589833 SHL589833:SHN589833 RXP589833:RXR589833 RNT589833:RNV589833 RDX589833:RDZ589833 QUB589833:QUD589833 QKF589833:QKH589833 QAJ589833:QAL589833 PQN589833:PQP589833 PGR589833:PGT589833 OWV589833:OWX589833 OMZ589833:ONB589833 ODD589833:ODF589833 NTH589833:NTJ589833 NJL589833:NJN589833 MZP589833:MZR589833 MPT589833:MPV589833 MFX589833:MFZ589833 LWB589833:LWD589833 LMF589833:LMH589833 LCJ589833:LCL589833 KSN589833:KSP589833 KIR589833:KIT589833 JYV589833:JYX589833 JOZ589833:JPB589833 JFD589833:JFF589833 IVH589833:IVJ589833 ILL589833:ILN589833 IBP589833:IBR589833 HRT589833:HRV589833 HHX589833:HHZ589833 GYB589833:GYD589833 GOF589833:GOH589833 GEJ589833:GEL589833 FUN589833:FUP589833 FKR589833:FKT589833 FAV589833:FAX589833 EQZ589833:ERB589833 EHD589833:EHF589833 DXH589833:DXJ589833 DNL589833:DNN589833 DDP589833:DDR589833 CTT589833:CTV589833 CJX589833:CJZ589833 CAB589833:CAD589833 BQF589833:BQH589833 BGJ589833:BGL589833 AWN589833:AWP589833 AMR589833:AMT589833 ACV589833:ACX589833 SZ589833:TB589833 JD589833:JF589833 H589833:J589833 WVP524297:WVR524297 WLT524297:WLV524297 WBX524297:WBZ524297 VSB524297:VSD524297 VIF524297:VIH524297 UYJ524297:UYL524297 UON524297:UOP524297 UER524297:UET524297 TUV524297:TUX524297 TKZ524297:TLB524297 TBD524297:TBF524297 SRH524297:SRJ524297 SHL524297:SHN524297 RXP524297:RXR524297 RNT524297:RNV524297 RDX524297:RDZ524297 QUB524297:QUD524297 QKF524297:QKH524297 QAJ524297:QAL524297 PQN524297:PQP524297 PGR524297:PGT524297 OWV524297:OWX524297 OMZ524297:ONB524297 ODD524297:ODF524297 NTH524297:NTJ524297 NJL524297:NJN524297 MZP524297:MZR524297 MPT524297:MPV524297 MFX524297:MFZ524297 LWB524297:LWD524297 LMF524297:LMH524297 LCJ524297:LCL524297 KSN524297:KSP524297 KIR524297:KIT524297 JYV524297:JYX524297 JOZ524297:JPB524297 JFD524297:JFF524297 IVH524297:IVJ524297 ILL524297:ILN524297 IBP524297:IBR524297 HRT524297:HRV524297 HHX524297:HHZ524297 GYB524297:GYD524297 GOF524297:GOH524297 GEJ524297:GEL524297 FUN524297:FUP524297 FKR524297:FKT524297 FAV524297:FAX524297 EQZ524297:ERB524297 EHD524297:EHF524297 DXH524297:DXJ524297 DNL524297:DNN524297 DDP524297:DDR524297 CTT524297:CTV524297 CJX524297:CJZ524297 CAB524297:CAD524297 BQF524297:BQH524297 BGJ524297:BGL524297 AWN524297:AWP524297 AMR524297:AMT524297 ACV524297:ACX524297 SZ524297:TB524297 JD524297:JF524297 H524297:J524297 WVP458761:WVR458761 WLT458761:WLV458761 WBX458761:WBZ458761 VSB458761:VSD458761 VIF458761:VIH458761 UYJ458761:UYL458761 UON458761:UOP458761 UER458761:UET458761 TUV458761:TUX458761 TKZ458761:TLB458761 TBD458761:TBF458761 SRH458761:SRJ458761 SHL458761:SHN458761 RXP458761:RXR458761 RNT458761:RNV458761 RDX458761:RDZ458761 QUB458761:QUD458761 QKF458761:QKH458761 QAJ458761:QAL458761 PQN458761:PQP458761 PGR458761:PGT458761 OWV458761:OWX458761 OMZ458761:ONB458761 ODD458761:ODF458761 NTH458761:NTJ458761 NJL458761:NJN458761 MZP458761:MZR458761 MPT458761:MPV458761 MFX458761:MFZ458761 LWB458761:LWD458761 LMF458761:LMH458761 LCJ458761:LCL458761 KSN458761:KSP458761 KIR458761:KIT458761 JYV458761:JYX458761 JOZ458761:JPB458761 JFD458761:JFF458761 IVH458761:IVJ458761 ILL458761:ILN458761 IBP458761:IBR458761 HRT458761:HRV458761 HHX458761:HHZ458761 GYB458761:GYD458761 GOF458761:GOH458761 GEJ458761:GEL458761 FUN458761:FUP458761 FKR458761:FKT458761 FAV458761:FAX458761 EQZ458761:ERB458761 EHD458761:EHF458761 DXH458761:DXJ458761 DNL458761:DNN458761 DDP458761:DDR458761 CTT458761:CTV458761 CJX458761:CJZ458761 CAB458761:CAD458761 BQF458761:BQH458761 BGJ458761:BGL458761 AWN458761:AWP458761 AMR458761:AMT458761 ACV458761:ACX458761 SZ458761:TB458761 JD458761:JF458761 H458761:J458761 WVP393225:WVR393225 WLT393225:WLV393225 WBX393225:WBZ393225 VSB393225:VSD393225 VIF393225:VIH393225 UYJ393225:UYL393225 UON393225:UOP393225 UER393225:UET393225 TUV393225:TUX393225 TKZ393225:TLB393225 TBD393225:TBF393225 SRH393225:SRJ393225 SHL393225:SHN393225 RXP393225:RXR393225 RNT393225:RNV393225 RDX393225:RDZ393225 QUB393225:QUD393225 QKF393225:QKH393225 QAJ393225:QAL393225 PQN393225:PQP393225 PGR393225:PGT393225 OWV393225:OWX393225 OMZ393225:ONB393225 ODD393225:ODF393225 NTH393225:NTJ393225 NJL393225:NJN393225 MZP393225:MZR393225 MPT393225:MPV393225 MFX393225:MFZ393225 LWB393225:LWD393225 LMF393225:LMH393225 LCJ393225:LCL393225 KSN393225:KSP393225 KIR393225:KIT393225 JYV393225:JYX393225 JOZ393225:JPB393225 JFD393225:JFF393225 IVH393225:IVJ393225 ILL393225:ILN393225 IBP393225:IBR393225 HRT393225:HRV393225 HHX393225:HHZ393225 GYB393225:GYD393225 GOF393225:GOH393225 GEJ393225:GEL393225 FUN393225:FUP393225 FKR393225:FKT393225 FAV393225:FAX393225 EQZ393225:ERB393225 EHD393225:EHF393225 DXH393225:DXJ393225 DNL393225:DNN393225 DDP393225:DDR393225 CTT393225:CTV393225 CJX393225:CJZ393225 CAB393225:CAD393225 BQF393225:BQH393225 BGJ393225:BGL393225 AWN393225:AWP393225 AMR393225:AMT393225 ACV393225:ACX393225 SZ393225:TB393225 JD393225:JF393225 H393225:J393225 WVP327689:WVR327689 WLT327689:WLV327689 WBX327689:WBZ327689 VSB327689:VSD327689 VIF327689:VIH327689 UYJ327689:UYL327689 UON327689:UOP327689 UER327689:UET327689 TUV327689:TUX327689 TKZ327689:TLB327689 TBD327689:TBF327689 SRH327689:SRJ327689 SHL327689:SHN327689 RXP327689:RXR327689 RNT327689:RNV327689 RDX327689:RDZ327689 QUB327689:QUD327689 QKF327689:QKH327689 QAJ327689:QAL327689 PQN327689:PQP327689 PGR327689:PGT327689 OWV327689:OWX327689 OMZ327689:ONB327689 ODD327689:ODF327689 NTH327689:NTJ327689 NJL327689:NJN327689 MZP327689:MZR327689 MPT327689:MPV327689 MFX327689:MFZ327689 LWB327689:LWD327689 LMF327689:LMH327689 LCJ327689:LCL327689 KSN327689:KSP327689 KIR327689:KIT327689 JYV327689:JYX327689 JOZ327689:JPB327689 JFD327689:JFF327689 IVH327689:IVJ327689 ILL327689:ILN327689 IBP327689:IBR327689 HRT327689:HRV327689 HHX327689:HHZ327689 GYB327689:GYD327689 GOF327689:GOH327689 GEJ327689:GEL327689 FUN327689:FUP327689 FKR327689:FKT327689 FAV327689:FAX327689 EQZ327689:ERB327689 EHD327689:EHF327689 DXH327689:DXJ327689 DNL327689:DNN327689 DDP327689:DDR327689 CTT327689:CTV327689 CJX327689:CJZ327689 CAB327689:CAD327689 BQF327689:BQH327689 BGJ327689:BGL327689 AWN327689:AWP327689 AMR327689:AMT327689 ACV327689:ACX327689 SZ327689:TB327689 JD327689:JF327689 H327689:J327689 WVP262153:WVR262153 WLT262153:WLV262153 WBX262153:WBZ262153 VSB262153:VSD262153 VIF262153:VIH262153 UYJ262153:UYL262153 UON262153:UOP262153 UER262153:UET262153 TUV262153:TUX262153 TKZ262153:TLB262153 TBD262153:TBF262153 SRH262153:SRJ262153 SHL262153:SHN262153 RXP262153:RXR262153 RNT262153:RNV262153 RDX262153:RDZ262153 QUB262153:QUD262153 QKF262153:QKH262153 QAJ262153:QAL262153 PQN262153:PQP262153 PGR262153:PGT262153 OWV262153:OWX262153 OMZ262153:ONB262153 ODD262153:ODF262153 NTH262153:NTJ262153 NJL262153:NJN262153 MZP262153:MZR262153 MPT262153:MPV262153 MFX262153:MFZ262153 LWB262153:LWD262153 LMF262153:LMH262153 LCJ262153:LCL262153 KSN262153:KSP262153 KIR262153:KIT262153 JYV262153:JYX262153 JOZ262153:JPB262153 JFD262153:JFF262153 IVH262153:IVJ262153 ILL262153:ILN262153 IBP262153:IBR262153 HRT262153:HRV262153 HHX262153:HHZ262153 GYB262153:GYD262153 GOF262153:GOH262153 GEJ262153:GEL262153 FUN262153:FUP262153 FKR262153:FKT262153 FAV262153:FAX262153 EQZ262153:ERB262153 EHD262153:EHF262153 DXH262153:DXJ262153 DNL262153:DNN262153 DDP262153:DDR262153 CTT262153:CTV262153 CJX262153:CJZ262153 CAB262153:CAD262153 BQF262153:BQH262153 BGJ262153:BGL262153 AWN262153:AWP262153 AMR262153:AMT262153 ACV262153:ACX262153 SZ262153:TB262153 JD262153:JF262153 H262153:J262153 WVP196617:WVR196617 WLT196617:WLV196617 WBX196617:WBZ196617 VSB196617:VSD196617 VIF196617:VIH196617 UYJ196617:UYL196617 UON196617:UOP196617 UER196617:UET196617 TUV196617:TUX196617 TKZ196617:TLB196617 TBD196617:TBF196617 SRH196617:SRJ196617 SHL196617:SHN196617 RXP196617:RXR196617 RNT196617:RNV196617 RDX196617:RDZ196617 QUB196617:QUD196617 QKF196617:QKH196617 QAJ196617:QAL196617 PQN196617:PQP196617 PGR196617:PGT196617 OWV196617:OWX196617 OMZ196617:ONB196617 ODD196617:ODF196617 NTH196617:NTJ196617 NJL196617:NJN196617 MZP196617:MZR196617 MPT196617:MPV196617 MFX196617:MFZ196617 LWB196617:LWD196617 LMF196617:LMH196617 LCJ196617:LCL196617 KSN196617:KSP196617 KIR196617:KIT196617 JYV196617:JYX196617 JOZ196617:JPB196617 JFD196617:JFF196617 IVH196617:IVJ196617 ILL196617:ILN196617 IBP196617:IBR196617 HRT196617:HRV196617 HHX196617:HHZ196617 GYB196617:GYD196617 GOF196617:GOH196617 GEJ196617:GEL196617 FUN196617:FUP196617 FKR196617:FKT196617 FAV196617:FAX196617 EQZ196617:ERB196617 EHD196617:EHF196617 DXH196617:DXJ196617 DNL196617:DNN196617 DDP196617:DDR196617 CTT196617:CTV196617 CJX196617:CJZ196617 CAB196617:CAD196617 BQF196617:BQH196617 BGJ196617:BGL196617 AWN196617:AWP196617 AMR196617:AMT196617 ACV196617:ACX196617 SZ196617:TB196617 JD196617:JF196617 H196617:J196617 WVP131081:WVR131081 WLT131081:WLV131081 WBX131081:WBZ131081 VSB131081:VSD131081 VIF131081:VIH131081 UYJ131081:UYL131081 UON131081:UOP131081 UER131081:UET131081 TUV131081:TUX131081 TKZ131081:TLB131081 TBD131081:TBF131081 SRH131081:SRJ131081 SHL131081:SHN131081 RXP131081:RXR131081 RNT131081:RNV131081 RDX131081:RDZ131081 QUB131081:QUD131081 QKF131081:QKH131081 QAJ131081:QAL131081 PQN131081:PQP131081 PGR131081:PGT131081 OWV131081:OWX131081 OMZ131081:ONB131081 ODD131081:ODF131081 NTH131081:NTJ131081 NJL131081:NJN131081 MZP131081:MZR131081 MPT131081:MPV131081 MFX131081:MFZ131081 LWB131081:LWD131081 LMF131081:LMH131081 LCJ131081:LCL131081 KSN131081:KSP131081 KIR131081:KIT131081 JYV131081:JYX131081 JOZ131081:JPB131081 JFD131081:JFF131081 IVH131081:IVJ131081 ILL131081:ILN131081 IBP131081:IBR131081 HRT131081:HRV131081 HHX131081:HHZ131081 GYB131081:GYD131081 GOF131081:GOH131081 GEJ131081:GEL131081 FUN131081:FUP131081 FKR131081:FKT131081 FAV131081:FAX131081 EQZ131081:ERB131081 EHD131081:EHF131081 DXH131081:DXJ131081 DNL131081:DNN131081 DDP131081:DDR131081 CTT131081:CTV131081 CJX131081:CJZ131081 CAB131081:CAD131081 BQF131081:BQH131081 BGJ131081:BGL131081 AWN131081:AWP131081 AMR131081:AMT131081 ACV131081:ACX131081 SZ131081:TB131081 JD131081:JF131081 H131081:J131081 WVP65545:WVR65545 WLT65545:WLV65545 WBX65545:WBZ65545 VSB65545:VSD65545 VIF65545:VIH65545 UYJ65545:UYL65545 UON65545:UOP65545 UER65545:UET65545 TUV65545:TUX65545 TKZ65545:TLB65545 TBD65545:TBF65545 SRH65545:SRJ65545 SHL65545:SHN65545 RXP65545:RXR65545 RNT65545:RNV65545 RDX65545:RDZ65545 QUB65545:QUD65545 QKF65545:QKH65545 QAJ65545:QAL65545 PQN65545:PQP65545 PGR65545:PGT65545 OWV65545:OWX65545 OMZ65545:ONB65545 ODD65545:ODF65545 NTH65545:NTJ65545 NJL65545:NJN65545 MZP65545:MZR65545 MPT65545:MPV65545 MFX65545:MFZ65545 LWB65545:LWD65545 LMF65545:LMH65545 LCJ65545:LCL65545 KSN65545:KSP65545 KIR65545:KIT65545 JYV65545:JYX65545 JOZ65545:JPB65545 JFD65545:JFF65545 IVH65545:IVJ65545 ILL65545:ILN65545 IBP65545:IBR65545 HRT65545:HRV65545 HHX65545:HHZ65545 GYB65545:GYD65545 GOF65545:GOH65545 GEJ65545:GEL65545 FUN65545:FUP65545 FKR65545:FKT65545 FAV65545:FAX65545 EQZ65545:ERB65545 EHD65545:EHF65545 DXH65545:DXJ65545 DNL65545:DNN65545 DDP65545:DDR65545 CTT65545:CTV65545 CJX65545:CJZ65545 CAB65545:CAD65545 BQF65545:BQH65545 BGJ65545:BGL65545 AWN65545:AWP65545 AMR65545:AMT65545 ACV65545:ACX65545 SZ65545:TB65545 JD65545:JF65545 H65545:J65545 JD11:JF11 SZ11:TB11 ACV11:ACX11 AMR11:AMT11 AWN11:AWP11 BGJ11:BGL11 BQF11:BQH11 CAB11:CAD11 CJX11:CJZ11 CTT11:CTV11 DDP11:DDR11 DNL11:DNN11 DXH11:DXJ11 EHD11:EHF11 EQZ11:ERB11 FAV11:FAX11 FKR11:FKT11 FUN11:FUP11 GEJ11:GEL11 GOF11:GOH11 GYB11:GYD11 HHX11:HHZ11 HRT11:HRV11 IBP11:IBR11 ILL11:ILN11 IVH11:IVJ11 JFD11:JFF11 JOZ11:JPB11 JYV11:JYX11 KIR11:KIT11 KSN11:KSP11 LCJ11:LCL11 LMF11:LMH11 LWB11:LWD11 MFX11:MFZ11 MPT11:MPV11 MZP11:MZR11 NJL11:NJN11 NTH11:NTJ11 ODD11:ODF11 OMZ11:ONB11 OWV11:OWX11 PGR11:PGT11 PQN11:PQP11 QAJ11:QAL11 QKF11:QKH11 QUB11:QUD11 RDX11:RDZ11 RNT11:RNV11 RXP11:RXR11 SHL11:SHN11 SRH11:SRJ11 TBD11:TBF11 TKZ11:TLB11 TUV11:TUX11 UER11:UET11 UON11:UOP11 UYJ11:UYL11 VIF11:VIH11 VSB11:VSD11 WBX11:WBZ11 WLT11:WLV11 WVP11:WVR11 H11:J11">
      <formula1>$S$3:$S$6</formula1>
    </dataValidation>
    <dataValidation type="list" allowBlank="1" showInputMessage="1" showErrorMessage="1" sqref="J2:P2">
      <formula1>$S$57:$S$60</formula1>
    </dataValidation>
  </dataValidations>
  <printOptions horizontalCentered="1" verticalCentered="1"/>
  <pageMargins left="0.196850393700787" right="0.15748031496063" top="0.90551181102362199" bottom="0.27559055118110198" header="0.59055118110236204" footer="0.39370078740157499"/>
  <pageSetup paperSize="9" scale="66" orientation="portrait" r:id="rId1"/>
  <headerFooter alignWithMargins="0">
    <oddHeader>&amp;LOML 20 Project
Rev R01&amp;RNPDC-KGIS-EGB20-ABJ8-MEC-DTS-010
Oil Water Separator Pump Datasheet</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56</vt:i4>
      </vt:variant>
    </vt:vector>
  </HeadingPairs>
  <TitlesOfParts>
    <vt:vector size="60" baseType="lpstr">
      <vt:lpstr>front</vt:lpstr>
      <vt:lpstr>Sheet 1</vt:lpstr>
      <vt:lpstr>Sheet 2</vt:lpstr>
      <vt:lpstr>Sheet 3</vt:lpstr>
      <vt:lpstr>'Sheet 1'!Csi</vt:lpstr>
      <vt:lpstr>'Sheet 1'!Cus</vt:lpstr>
      <vt:lpstr>'Sheet 1'!DHsi</vt:lpstr>
      <vt:lpstr>'Sheet 1'!DHus</vt:lpstr>
      <vt:lpstr>'Sheet 1'!Dsi</vt:lpstr>
      <vt:lpstr>'Sheet 1'!DSRPMsi</vt:lpstr>
      <vt:lpstr>'Sheet 1'!DSRPMus</vt:lpstr>
      <vt:lpstr>'Sheet 1'!Dus</vt:lpstr>
      <vt:lpstr>'Sheet 1'!FCsi</vt:lpstr>
      <vt:lpstr>'Sheet 1'!FCus</vt:lpstr>
      <vt:lpstr>'Sheet 1'!GPus</vt:lpstr>
      <vt:lpstr>'Sheet 1'!H1si</vt:lpstr>
      <vt:lpstr>'Sheet 1'!H1us</vt:lpstr>
      <vt:lpstr>'Sheet 1'!H2si</vt:lpstr>
      <vt:lpstr>'Sheet 1'!H2us</vt:lpstr>
      <vt:lpstr>'Sheet 1'!H3si</vt:lpstr>
      <vt:lpstr>'Sheet 1'!H3us</vt:lpstr>
      <vt:lpstr>'Sheet 1'!HP2si</vt:lpstr>
      <vt:lpstr>'Sheet 1'!HP2us</vt:lpstr>
      <vt:lpstr>'Sheet 1'!HPsi</vt:lpstr>
      <vt:lpstr>'Sheet 1'!HPus</vt:lpstr>
      <vt:lpstr>'Sheet 1'!Hsi</vt:lpstr>
      <vt:lpstr>'Sheet 1'!Hus</vt:lpstr>
      <vt:lpstr>'Sheet 1'!L2si</vt:lpstr>
      <vt:lpstr>'Sheet 1'!L2us</vt:lpstr>
      <vt:lpstr>'Sheet 1'!Lsi</vt:lpstr>
      <vt:lpstr>'Sheet 1'!Lus</vt:lpstr>
      <vt:lpstr>'Sheet 1'!N8si</vt:lpstr>
      <vt:lpstr>'Sheet 1'!N8us</vt:lpstr>
      <vt:lpstr>'Sheet 1'!NPSH1si</vt:lpstr>
      <vt:lpstr>'Sheet 1'!NPSH1us</vt:lpstr>
      <vt:lpstr>'Sheet 1'!NPSH2si</vt:lpstr>
      <vt:lpstr>'Sheet 1'!NPSH2us</vt:lpstr>
      <vt:lpstr>'Sheet 1'!Print_Area</vt:lpstr>
      <vt:lpstr>'Sheet 2'!Print_Area</vt:lpstr>
      <vt:lpstr>'Sheet 3'!Print_Area</vt:lpstr>
      <vt:lpstr>'Sheet 1'!Prsi</vt:lpstr>
      <vt:lpstr>'Sheet 1'!Prus</vt:lpstr>
      <vt:lpstr>'Sheet 1'!Psi</vt:lpstr>
      <vt:lpstr>'Sheet 1'!Pus</vt:lpstr>
      <vt:lpstr>'Sheet 1'!Qsi</vt:lpstr>
      <vt:lpstr>'Sheet 1'!Qus</vt:lpstr>
      <vt:lpstr>'Sheet 1'!SHsi</vt:lpstr>
      <vt:lpstr>'Sheet 1'!SHus</vt:lpstr>
      <vt:lpstr>'Sheet 1'!SO1si</vt:lpstr>
      <vt:lpstr>'Sheet 1'!SO1us</vt:lpstr>
      <vt:lpstr>'Sheet 1'!SO2si</vt:lpstr>
      <vt:lpstr>'Sheet 1'!SO2us</vt:lpstr>
      <vt:lpstr>'Sheet 1'!SSRPMsi</vt:lpstr>
      <vt:lpstr>'Sheet 1'!SSRPMus</vt:lpstr>
      <vt:lpstr>'Sheet 1'!tsi</vt:lpstr>
      <vt:lpstr>'Sheet 1'!Tus</vt:lpstr>
      <vt:lpstr>'Sheet 1'!Vsi</vt:lpstr>
      <vt:lpstr>'Sheet 1'!Vus</vt:lpstr>
      <vt:lpstr>'Sheet 1'!Wsi</vt:lpstr>
      <vt:lpstr>'Sheet 1'!Wus</vt:lpstr>
    </vt:vector>
  </TitlesOfParts>
  <Company>cakasa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hsunday</dc:creator>
  <cp:lastModifiedBy>vflo</cp:lastModifiedBy>
  <cp:lastPrinted>2019-07-08T14:04:25Z</cp:lastPrinted>
  <dcterms:created xsi:type="dcterms:W3CDTF">2007-12-11T11:12:34Z</dcterms:created>
  <dcterms:modified xsi:type="dcterms:W3CDTF">2019-10-09T02:59:42Z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rve" linkTarget="prop_curve">
    <vt:lpwstr>#N/A</vt:lpwstr>
  </property>
</Properties>
</file>