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flo\Desktop\分配邮件-JCY\2019-10\20191008-PK-KILO GLOBAL-RFQ FOR THE SUPPLY OF PUMPS-询价-孙琴\"/>
    </mc:Choice>
  </mc:AlternateContent>
  <bookViews>
    <workbookView xWindow="0" yWindow="0" windowWidth="21570" windowHeight="7965" activeTab="7"/>
  </bookViews>
  <sheets>
    <sheet name="Cover Sheet" sheetId="1" r:id="rId1"/>
    <sheet name="FWM1" sheetId="5" r:id="rId2"/>
    <sheet name="FWM2" sheetId="11" r:id="rId3"/>
    <sheet name="FWM3" sheetId="6" r:id="rId4"/>
    <sheet name="FWM4" sheetId="7" r:id="rId5"/>
    <sheet name="JP1" sheetId="8" r:id="rId6"/>
    <sheet name="JP2" sheetId="9" r:id="rId7"/>
    <sheet name="JP3" sheetId="10" r:id="rId8"/>
  </sheets>
  <externalReferences>
    <externalReference r:id="rId9"/>
    <externalReference r:id="rId10"/>
    <externalReference r:id="rId11"/>
    <externalReference r:id="rId12"/>
    <externalReference r:id="rId13"/>
    <externalReference r:id="rId14"/>
  </externalReferences>
  <definedNames>
    <definedName name="_DOCNO" localSheetId="2">#REF!</definedName>
    <definedName name="_DOCNO">#REF!</definedName>
    <definedName name="_Fill" localSheetId="2" hidden="1">#REF!</definedName>
    <definedName name="_Fill" hidden="1">#REF!</definedName>
    <definedName name="_Qh4" localSheetId="2">#REF!</definedName>
    <definedName name="_Qh4">#REF!</definedName>
    <definedName name="_Qh5" localSheetId="2">#REF!</definedName>
    <definedName name="_Qh5">#REF!</definedName>
    <definedName name="_Qh6" localSheetId="2">#REF!</definedName>
    <definedName name="_Qh6">#REF!</definedName>
    <definedName name="_Qh7" localSheetId="2">#REF!</definedName>
    <definedName name="_Qh7">#REF!</definedName>
    <definedName name="_th4" localSheetId="2">#REF!</definedName>
    <definedName name="_th4">#REF!</definedName>
    <definedName name="_th5" localSheetId="2">#REF!</definedName>
    <definedName name="_th5">#REF!</definedName>
    <definedName name="_th6" localSheetId="2">#REF!</definedName>
    <definedName name="_th6">#REF!</definedName>
    <definedName name="_th7" localSheetId="2">#REF!</definedName>
    <definedName name="_th7">#REF!</definedName>
    <definedName name="_th8" localSheetId="2">#REF!</definedName>
    <definedName name="_th8">#REF!</definedName>
    <definedName name="A" localSheetId="2">#REF!</definedName>
    <definedName name="A">#REF!</definedName>
    <definedName name="Al" localSheetId="2">#REF!</definedName>
    <definedName name="Al">#REF!</definedName>
    <definedName name="ApproveBy_1" localSheetId="2">#REF!</definedName>
    <definedName name="ApproveBy_1">#REF!</definedName>
    <definedName name="ApproveBy_2" localSheetId="2">#REF!</definedName>
    <definedName name="ApproveBy_2">#REF!</definedName>
    <definedName name="ApproveBy_3" localSheetId="2">#REF!</definedName>
    <definedName name="ApproveBy_3">#REF!</definedName>
    <definedName name="ApproveBy_4" localSheetId="2">#REF!</definedName>
    <definedName name="ApproveBy_4">#REF!</definedName>
    <definedName name="ApproveBy_5" localSheetId="2">#REF!</definedName>
    <definedName name="ApproveBy_5">#REF!</definedName>
    <definedName name="Av" localSheetId="2">#REF!</definedName>
    <definedName name="Av">#REF!</definedName>
    <definedName name="B" localSheetId="2">#REF!</definedName>
    <definedName name="B">#REF!</definedName>
    <definedName name="CheckBy_1" localSheetId="2">#REF!</definedName>
    <definedName name="CheckBy_1">#REF!</definedName>
    <definedName name="CheckBy_2" localSheetId="2">#REF!</definedName>
    <definedName name="CheckBy_2">#REF!</definedName>
    <definedName name="CheckBy_3" localSheetId="2">#REF!</definedName>
    <definedName name="CheckBy_3">#REF!</definedName>
    <definedName name="CheckBy_4" localSheetId="2">#REF!</definedName>
    <definedName name="CheckBy_4">#REF!</definedName>
    <definedName name="CheckBy_5" localSheetId="2">#REF!</definedName>
    <definedName name="CheckBy_5">#REF!</definedName>
    <definedName name="Codes_disciplines" localSheetId="2">#REF!</definedName>
    <definedName name="Codes_disciplines">#REF!</definedName>
    <definedName name="CreateBy_1" localSheetId="2">#REF!</definedName>
    <definedName name="CreateBy_1">#REF!</definedName>
    <definedName name="CreateBy_2" localSheetId="2">#REF!</definedName>
    <definedName name="CreateBy_2">#REF!</definedName>
    <definedName name="CreateBy_3" localSheetId="2">#REF!</definedName>
    <definedName name="CreateBy_3">#REF!</definedName>
    <definedName name="CreateBy_4" localSheetId="2">#REF!</definedName>
    <definedName name="CreateBy_4">#REF!</definedName>
    <definedName name="CreateBy_5" localSheetId="2">#REF!</definedName>
    <definedName name="CreateBy_5">#REF!</definedName>
    <definedName name="CreateBy_6" localSheetId="2">#REF!</definedName>
    <definedName name="CreateBy_6">#REF!</definedName>
    <definedName name="Csi" localSheetId="2">'FWM2'!$E$82</definedName>
    <definedName name="Csi" localSheetId="5">'JP1'!$E$86</definedName>
    <definedName name="Csi" localSheetId="6">[1]JP1!$E$86</definedName>
    <definedName name="Csi" localSheetId="7">[1]JP1!$E$86</definedName>
    <definedName name="Csi">'FWM1'!$E$82</definedName>
    <definedName name="Cus" localSheetId="2">'FWM2'!$H$82</definedName>
    <definedName name="Cus" localSheetId="5">'JP1'!$H$86</definedName>
    <definedName name="Cus" localSheetId="6">[1]JP1!$H$86</definedName>
    <definedName name="Cus" localSheetId="7">[1]JP1!$H$86</definedName>
    <definedName name="Cus">'FWM1'!$H$82</definedName>
    <definedName name="d_Title" localSheetId="2">#REF!</definedName>
    <definedName name="d_Title">#REF!</definedName>
    <definedName name="dem_area" localSheetId="2">#REF!</definedName>
    <definedName name="dem_area">#REF!</definedName>
    <definedName name="dff" localSheetId="2">#REF!</definedName>
    <definedName name="dff">#REF!</definedName>
    <definedName name="DHsi" localSheetId="2">'FWM2'!$E$73</definedName>
    <definedName name="DHsi" localSheetId="5">'JP1'!$E$77</definedName>
    <definedName name="DHsi" localSheetId="6">[1]JP1!$E$77</definedName>
    <definedName name="DHsi" localSheetId="7">[1]JP1!$E$77</definedName>
    <definedName name="DHsi">'FWM1'!$E$73</definedName>
    <definedName name="DHus" localSheetId="2">'FWM2'!$H$73</definedName>
    <definedName name="DHus" localSheetId="5">'JP1'!$H$77</definedName>
    <definedName name="DHus" localSheetId="6">[1]JP1!$H$77</definedName>
    <definedName name="DHus" localSheetId="7">[1]JP1!$H$77</definedName>
    <definedName name="DHus">'FWM1'!$H$73</definedName>
    <definedName name="Disciplines" localSheetId="2">#REF!</definedName>
    <definedName name="Disciplines">#REF!</definedName>
    <definedName name="Discp_Code" localSheetId="2">#REF!</definedName>
    <definedName name="Discp_Code">#REF!</definedName>
    <definedName name="Distribution" localSheetId="2">#REF!</definedName>
    <definedName name="Distribution">#REF!</definedName>
    <definedName name="Doc_types" localSheetId="2">#REF!</definedName>
    <definedName name="Doc_types">#REF!</definedName>
    <definedName name="Documents_types" localSheetId="2">#REF!</definedName>
    <definedName name="Documents_types">#REF!</definedName>
    <definedName name="Drw_subtype" localSheetId="2">#REF!</definedName>
    <definedName name="Drw_subtype">#REF!</definedName>
    <definedName name="Dsi" localSheetId="2">'FWM2'!$E$75</definedName>
    <definedName name="Dsi" localSheetId="5">'JP1'!$E$79</definedName>
    <definedName name="Dsi" localSheetId="6">[1]JP1!$E$79</definedName>
    <definedName name="Dsi" localSheetId="7">[1]JP1!$E$79</definedName>
    <definedName name="Dsi">'FWM1'!$E$75</definedName>
    <definedName name="DSRPMsi" localSheetId="2">'FWM2'!$O$84</definedName>
    <definedName name="DSRPMsi" localSheetId="5">'JP1'!$O$88</definedName>
    <definedName name="DSRPMsi" localSheetId="6">[1]JP1!$O$88</definedName>
    <definedName name="DSRPMsi" localSheetId="7">[1]JP1!$O$88</definedName>
    <definedName name="DSRPMsi">'FWM1'!$O$84</definedName>
    <definedName name="DSRPMus" localSheetId="2">'FWM2'!$S$84</definedName>
    <definedName name="DSRPMus" localSheetId="5">'JP1'!$S$88</definedName>
    <definedName name="DSRPMus" localSheetId="6">[1]JP1!$S$88</definedName>
    <definedName name="DSRPMus" localSheetId="7">[1]JP1!$S$88</definedName>
    <definedName name="DSRPMus">'FWM1'!$S$84</definedName>
    <definedName name="Dus" localSheetId="2">'FWM2'!$H$75</definedName>
    <definedName name="Dus" localSheetId="5">'JP1'!$H$79</definedName>
    <definedName name="Dus" localSheetId="6">[1]JP1!$H$79</definedName>
    <definedName name="Dus" localSheetId="7">[1]JP1!$H$79</definedName>
    <definedName name="Dus">'FWM1'!$H$75</definedName>
    <definedName name="ENTETE" localSheetId="2">#REF!</definedName>
    <definedName name="ENTETE">#REF!</definedName>
    <definedName name="FCsi" localSheetId="2">'FWM2'!$E$79</definedName>
    <definedName name="FCsi" localSheetId="5">'JP1'!$E$83</definedName>
    <definedName name="FCsi" localSheetId="6">[1]JP1!$E$83</definedName>
    <definedName name="FCsi" localSheetId="7">[1]JP1!$E$83</definedName>
    <definedName name="FCsi">'FWM1'!$E$79</definedName>
    <definedName name="FCus" localSheetId="2">'FWM2'!$H$79</definedName>
    <definedName name="FCus" localSheetId="5">'JP1'!$H$83</definedName>
    <definedName name="FCus" localSheetId="6">[1]JP1!$H$83</definedName>
    <definedName name="FCus" localSheetId="7">[1]JP1!$H$83</definedName>
    <definedName name="FCus">'FWM1'!$H$79</definedName>
    <definedName name="FOUL" localSheetId="2">#REF!</definedName>
    <definedName name="FOUL">#REF!</definedName>
    <definedName name="gLOBAL" localSheetId="2">#REF!</definedName>
    <definedName name="gLOBAL">#REF!</definedName>
    <definedName name="GPus" localSheetId="2">'FWM2'!$H$83</definedName>
    <definedName name="GPus" localSheetId="5">'JP1'!$H$87</definedName>
    <definedName name="GPus" localSheetId="6">[1]JP1!$H$87</definedName>
    <definedName name="GPus" localSheetId="7">[1]JP1!$H$87</definedName>
    <definedName name="GPus">'FWM1'!$H$83</definedName>
    <definedName name="h_1" localSheetId="2">#REF!</definedName>
    <definedName name="h_1">#REF!</definedName>
    <definedName name="h_2" localSheetId="2">#REF!</definedName>
    <definedName name="h_2">#REF!</definedName>
    <definedName name="h_3" localSheetId="2">#REF!</definedName>
    <definedName name="h_3">#REF!</definedName>
    <definedName name="h_4" localSheetId="2">#REF!</definedName>
    <definedName name="h_4">#REF!</definedName>
    <definedName name="h_5" localSheetId="2">#REF!</definedName>
    <definedName name="h_5">#REF!</definedName>
    <definedName name="h_6" localSheetId="2">#REF!</definedName>
    <definedName name="h_6">#REF!</definedName>
    <definedName name="h_7" localSheetId="2">#REF!</definedName>
    <definedName name="h_7">#REF!</definedName>
    <definedName name="h_8" localSheetId="2">#REF!</definedName>
    <definedName name="h_8">#REF!</definedName>
    <definedName name="H1si" localSheetId="2">'FWM2'!$O$75</definedName>
    <definedName name="H1si" localSheetId="5">'JP1'!$O$79</definedName>
    <definedName name="H1si" localSheetId="6">[1]JP1!$O$79</definedName>
    <definedName name="H1si" localSheetId="7">[1]JP1!$O$79</definedName>
    <definedName name="H1si">'FWM1'!$O$75</definedName>
    <definedName name="H1us" localSheetId="2">'FWM2'!$S$75</definedName>
    <definedName name="H1us" localSheetId="5">'JP1'!$S$79</definedName>
    <definedName name="H1us" localSheetId="6">[1]JP1!$S$79</definedName>
    <definedName name="H1us" localSheetId="7">[1]JP1!$S$79</definedName>
    <definedName name="H1us">'FWM1'!$S$75</definedName>
    <definedName name="H2si" localSheetId="2">'FWM2'!$O$76</definedName>
    <definedName name="H2si" localSheetId="5">'JP1'!$O$80</definedName>
    <definedName name="H2si" localSheetId="6">[1]JP1!$O$80</definedName>
    <definedName name="H2si" localSheetId="7">[1]JP1!$O$80</definedName>
    <definedName name="H2si">'FWM1'!$O$76</definedName>
    <definedName name="H2us" localSheetId="2">'FWM2'!$S$76</definedName>
    <definedName name="H2us" localSheetId="5">'JP1'!$S$80</definedName>
    <definedName name="H2us" localSheetId="6">[1]JP1!$S$80</definedName>
    <definedName name="H2us" localSheetId="7">[1]JP1!$S$80</definedName>
    <definedName name="H2us">'FWM1'!$S$76</definedName>
    <definedName name="H3si" localSheetId="2">'FWM2'!$O$77</definedName>
    <definedName name="H3si" localSheetId="5">'JP1'!$O$81</definedName>
    <definedName name="H3si" localSheetId="6">[1]JP1!$O$81</definedName>
    <definedName name="H3si" localSheetId="7">[1]JP1!$O$81</definedName>
    <definedName name="H3si">'FWM1'!$O$77</definedName>
    <definedName name="H3us" localSheetId="2">'FWM2'!$S$77</definedName>
    <definedName name="H3us" localSheetId="5">'JP1'!$S$81</definedName>
    <definedName name="H3us" localSheetId="6">[1]JP1!$S$81</definedName>
    <definedName name="H3us" localSheetId="7">[1]JP1!$S$81</definedName>
    <definedName name="H3us">'FWM1'!$S$77</definedName>
    <definedName name="hcal4" localSheetId="2">[2]calcul!#REF!</definedName>
    <definedName name="hcal4">[2]calcul!#REF!</definedName>
    <definedName name="HLA" localSheetId="2">#REF!</definedName>
    <definedName name="HLA">#REF!</definedName>
    <definedName name="HLL" localSheetId="2">#REF!</definedName>
    <definedName name="HLL">#REF!</definedName>
    <definedName name="HP2si" localSheetId="2">'FWM2'!$O$82</definedName>
    <definedName name="HP2si" localSheetId="5">'JP1'!$O$86</definedName>
    <definedName name="HP2si">'FWM1'!$O$82</definedName>
    <definedName name="HP2us" localSheetId="2">'FWM2'!$S$82</definedName>
    <definedName name="HP2us" localSheetId="5">'JP1'!$S$86</definedName>
    <definedName name="HP2us">'FWM1'!$S$82</definedName>
    <definedName name="HPsi" localSheetId="2">'FWM2'!$O$81</definedName>
    <definedName name="HPsi" localSheetId="5">'JP1'!$O$85</definedName>
    <definedName name="HPsi" localSheetId="6">[1]JP1!$O$85</definedName>
    <definedName name="HPsi" localSheetId="7">[1]JP1!$O$85</definedName>
    <definedName name="HPsi">'FWM1'!$O$81</definedName>
    <definedName name="HPus" localSheetId="2">'FWM2'!$S$81</definedName>
    <definedName name="HPus" localSheetId="5">'JP1'!$S$85</definedName>
    <definedName name="HPus" localSheetId="6">[1]JP1!$S$85</definedName>
    <definedName name="HPus" localSheetId="7">[1]JP1!$S$85</definedName>
    <definedName name="HPus">'FWM1'!$S$81</definedName>
    <definedName name="Hsi" localSheetId="2">'FWM2'!$E$72</definedName>
    <definedName name="Hsi" localSheetId="5">'JP1'!$E$76</definedName>
    <definedName name="Hsi" localSheetId="6">[1]JP1!$E$76</definedName>
    <definedName name="Hsi" localSheetId="7">[1]JP1!$E$76</definedName>
    <definedName name="Hsi">'FWM1'!$E$72</definedName>
    <definedName name="Hus" localSheetId="2">'FWM2'!$H$72</definedName>
    <definedName name="Hus" localSheetId="5">'JP1'!$H$76</definedName>
    <definedName name="Hus" localSheetId="6">[1]JP1!$H$76</definedName>
    <definedName name="Hus" localSheetId="7">[1]JP1!$H$76</definedName>
    <definedName name="Hus">'FWM1'!$H$72</definedName>
    <definedName name="iD" localSheetId="2">#REF!</definedName>
    <definedName name="iD">#REF!</definedName>
    <definedName name="ID_in_stand." localSheetId="2">#REF!</definedName>
    <definedName name="ID_in_stand.">#REF!</definedName>
    <definedName name="ID_out_gas_st." localSheetId="2">#REF!</definedName>
    <definedName name="ID_out_gas_st.">#REF!</definedName>
    <definedName name="ID_out_liq_st." localSheetId="2">#REF!</definedName>
    <definedName name="ID_out_liq_st.">#REF!</definedName>
    <definedName name="K" localSheetId="2">#REF!</definedName>
    <definedName name="K">#REF!</definedName>
    <definedName name="L2si" localSheetId="2">'FWM2'!$E$80</definedName>
    <definedName name="L2si" localSheetId="5">'JP1'!$E$84</definedName>
    <definedName name="L2si" localSheetId="6">[1]JP1!$E$84</definedName>
    <definedName name="L2si" localSheetId="7">[1]JP1!$E$84</definedName>
    <definedName name="L2si">'FWM1'!$E$80</definedName>
    <definedName name="L2us" localSheetId="2">'FWM2'!$H$80</definedName>
    <definedName name="L2us" localSheetId="5">'JP1'!$H$84</definedName>
    <definedName name="L2us" localSheetId="6">[1]JP1!$H$84</definedName>
    <definedName name="L2us" localSheetId="7">[1]JP1!$H$84</definedName>
    <definedName name="L2us">'FWM1'!$H$80</definedName>
    <definedName name="LastRevision" localSheetId="2">#REF!</definedName>
    <definedName name="LastRevision">#REF!</definedName>
    <definedName name="Length" localSheetId="2">#REF!</definedName>
    <definedName name="Length">#REF!</definedName>
    <definedName name="LLA" localSheetId="2">#REF!</definedName>
    <definedName name="LLA">#REF!</definedName>
    <definedName name="LLL" localSheetId="2">#REF!</definedName>
    <definedName name="LLL">#REF!</definedName>
    <definedName name="Lsi" localSheetId="2">'FWM2'!$E$74</definedName>
    <definedName name="Lsi" localSheetId="5">'JP1'!$E$78</definedName>
    <definedName name="Lsi" localSheetId="6">[1]JP1!$E$78</definedName>
    <definedName name="Lsi" localSheetId="7">[1]JP1!$E$78</definedName>
    <definedName name="Lsi">'FWM1'!$E$74</definedName>
    <definedName name="Lus" localSheetId="2">'FWM2'!$H$74</definedName>
    <definedName name="Lus" localSheetId="5">'JP1'!$H$78</definedName>
    <definedName name="Lus" localSheetId="6">[1]JP1!$H$78</definedName>
    <definedName name="Lus" localSheetId="7">[1]JP1!$H$78</definedName>
    <definedName name="Lus">'FWM1'!$H$74</definedName>
    <definedName name="m">'[3] Sheet 2'!$H$89</definedName>
    <definedName name="Max_roV2" localSheetId="2">[2]calcul!#REF!</definedName>
    <definedName name="Max_roV2">[2]calcul!#REF!</definedName>
    <definedName name="Ml" localSheetId="2">#REF!</definedName>
    <definedName name="Ml">#REF!</definedName>
    <definedName name="Mv" localSheetId="2">#REF!</definedName>
    <definedName name="Mv">#REF!</definedName>
    <definedName name="Mw" localSheetId="2">#REF!</definedName>
    <definedName name="Mw">#REF!</definedName>
    <definedName name="N8si" localSheetId="2">'FWM2'!$O$80</definedName>
    <definedName name="N8si" localSheetId="5">'JP1'!$O$84</definedName>
    <definedName name="N8si">'FWM1'!$O$80</definedName>
    <definedName name="N8us" localSheetId="2">'FWM2'!$S$80</definedName>
    <definedName name="N8us" localSheetId="5">'JP1'!$S$84</definedName>
    <definedName name="N8us">'FWM1'!$S$80</definedName>
    <definedName name="NLL" localSheetId="2">#REF!</definedName>
    <definedName name="NLL">#REF!</definedName>
    <definedName name="NOL" localSheetId="2">#REF!</definedName>
    <definedName name="NOL">#REF!</definedName>
    <definedName name="NPSH1si" localSheetId="2">'FWM2'!$O$86</definedName>
    <definedName name="NPSH1si" localSheetId="5">'JP1'!$O$90</definedName>
    <definedName name="NPSH1si">'FWM1'!$O$86</definedName>
    <definedName name="NPSH1us" localSheetId="2">'FWM2'!$S$86</definedName>
    <definedName name="NPSH1us" localSheetId="5">'JP1'!$S$90</definedName>
    <definedName name="NPSH1us">'FWM1'!$S$86</definedName>
    <definedName name="NPSH2si" localSheetId="2">'FWM2'!$O$87</definedName>
    <definedName name="NPSH2si" localSheetId="5">'JP1'!$O$91</definedName>
    <definedName name="NPSH2si">'FWM1'!$O$87</definedName>
    <definedName name="NPSH2us" localSheetId="2">'FWM2'!$S$87</definedName>
    <definedName name="NPSH2us" localSheetId="5">'JP1'!$S$91</definedName>
    <definedName name="NPSH2us">'FWM1'!$S$87</definedName>
    <definedName name="P" localSheetId="2">#REF!</definedName>
    <definedName name="P">#REF!</definedName>
    <definedName name="pays_list">[4]Config!$J$4:$J$6</definedName>
    <definedName name="_xlnm.Print_Area" localSheetId="0">'Cover Sheet'!$A$1:$G$58</definedName>
    <definedName name="_xlnm.Print_Area" localSheetId="1">'FWM1'!$A$1:$U$64</definedName>
    <definedName name="_xlnm.Print_Area" localSheetId="2">'FWM2'!$A$1:$U$64</definedName>
    <definedName name="_xlnm.Print_Area" localSheetId="3">'FWM3'!$A$1:$W$64</definedName>
    <definedName name="_xlnm.Print_Area" localSheetId="4">'FWM4'!$A$1:$Q$64</definedName>
    <definedName name="_xlnm.Print_Area" localSheetId="5">'JP1'!$A$1:$U$68</definedName>
    <definedName name="_xlnm.Print_Area" localSheetId="6">'JP2'!$A$1:$W$66</definedName>
    <definedName name="_xlnm.Print_Area" localSheetId="7">'JP3'!$A$1:$Q$64</definedName>
    <definedName name="_xlnm.Print_Area">'[5]sheet 1'!$A$1:$X$47</definedName>
    <definedName name="Print_Area_MI">'[5]sheet 1'!$J$2:$Q$24</definedName>
    <definedName name="Prsi" localSheetId="2">'FWM2'!$E$77</definedName>
    <definedName name="Prsi" localSheetId="5">'JP1'!$E$81</definedName>
    <definedName name="Prsi" localSheetId="6">[1]JP1!$E$81</definedName>
    <definedName name="Prsi" localSheetId="7">[1]JP1!$E$81</definedName>
    <definedName name="Prsi">'FWM1'!$E$77</definedName>
    <definedName name="Prus" localSheetId="2">'FWM2'!$H$77</definedName>
    <definedName name="Prus" localSheetId="5">'JP1'!$H$81</definedName>
    <definedName name="Prus" localSheetId="6">[1]JP1!$H$81</definedName>
    <definedName name="Prus" localSheetId="7">[1]JP1!$H$81</definedName>
    <definedName name="Prus">'FWM1'!$H$77</definedName>
    <definedName name="Psi" localSheetId="2">'FWM2'!$E$71</definedName>
    <definedName name="Psi" localSheetId="5">'JP1'!$E$75</definedName>
    <definedName name="Psi" localSheetId="6">[1]JP1!$E$75</definedName>
    <definedName name="Psi" localSheetId="7">[1]JP1!$E$75</definedName>
    <definedName name="Psi">'FWM1'!$E$71</definedName>
    <definedName name="Pus" localSheetId="2">'FWM2'!$H$71</definedName>
    <definedName name="Pus" localSheetId="5">'JP1'!$H$75</definedName>
    <definedName name="Pus" localSheetId="6">[1]JP1!$H$75</definedName>
    <definedName name="Pus" localSheetId="7">[1]JP1!$H$75</definedName>
    <definedName name="Pus">'FWM1'!$H$71</definedName>
    <definedName name="Ql" localSheetId="2">#REF!</definedName>
    <definedName name="Ql">#REF!</definedName>
    <definedName name="Qrl" localSheetId="2">#REF!</definedName>
    <definedName name="Qrl">#REF!</definedName>
    <definedName name="Qsi" localSheetId="2">'FWM2'!$E$70</definedName>
    <definedName name="Qsi" localSheetId="5">'JP1'!$E$74</definedName>
    <definedName name="Qsi" localSheetId="6">[1]JP1!$E$74</definedName>
    <definedName name="Qsi" localSheetId="7">[1]JP1!$E$74</definedName>
    <definedName name="Qsi">'FWM1'!$E$70</definedName>
    <definedName name="Qus" localSheetId="2">'FWM2'!$H$70</definedName>
    <definedName name="Qus" localSheetId="5">'JP1'!$H$74</definedName>
    <definedName name="Qus" localSheetId="6">[1]JP1!$H$74</definedName>
    <definedName name="Qus" localSheetId="7">[1]JP1!$H$74</definedName>
    <definedName name="Qus">'FWM1'!$H$70</definedName>
    <definedName name="Qv" localSheetId="2">#REF!</definedName>
    <definedName name="Qv">#REF!</definedName>
    <definedName name="RevisionDate_1" localSheetId="2">#REF!</definedName>
    <definedName name="RevisionDate_1">#REF!</definedName>
    <definedName name="RevisionDate_2" localSheetId="2">#REF!</definedName>
    <definedName name="RevisionDate_2">#REF!</definedName>
    <definedName name="RevisionDate_3" localSheetId="2">#REF!</definedName>
    <definedName name="RevisionDate_3">#REF!</definedName>
    <definedName name="RevisionDate_4" localSheetId="2">#REF!</definedName>
    <definedName name="RevisionDate_4">#REF!</definedName>
    <definedName name="RevisionDate_5" localSheetId="2">#REF!</definedName>
    <definedName name="RevisionDate_5">#REF!</definedName>
    <definedName name="RevisionDescription_1" localSheetId="2">#REF!</definedName>
    <definedName name="RevisionDescription_1">#REF!</definedName>
    <definedName name="RevisionDescription_2" localSheetId="2">#REF!</definedName>
    <definedName name="RevisionDescription_2">#REF!</definedName>
    <definedName name="RevisionDescription_3" localSheetId="2">#REF!</definedName>
    <definedName name="RevisionDescription_3">#REF!</definedName>
    <definedName name="RevisionDescription_4" localSheetId="2">#REF!</definedName>
    <definedName name="RevisionDescription_4">#REF!</definedName>
    <definedName name="RevisionDescription_5" localSheetId="2">#REF!</definedName>
    <definedName name="RevisionDescription_5">#REF!</definedName>
    <definedName name="RevisionNumber_1" localSheetId="2">#REF!</definedName>
    <definedName name="RevisionNumber_1">#REF!</definedName>
    <definedName name="RevisionNumber_2" localSheetId="2">#REF!</definedName>
    <definedName name="RevisionNumber_2">#REF!</definedName>
    <definedName name="RevisionNumber_3" localSheetId="2">#REF!</definedName>
    <definedName name="RevisionNumber_3">#REF!</definedName>
    <definedName name="RevisionNumber_4" localSheetId="2">#REF!</definedName>
    <definedName name="RevisionNumber_4">#REF!</definedName>
    <definedName name="RevisionNumber_5" localSheetId="2">#REF!</definedName>
    <definedName name="RevisionNumber_5">#REF!</definedName>
    <definedName name="Rl" localSheetId="2">#REF!</definedName>
    <definedName name="Rl">#REF!</definedName>
    <definedName name="Rol" localSheetId="2">#REF!</definedName>
    <definedName name="Rol">#REF!</definedName>
    <definedName name="Rov" localSheetId="2">#REF!</definedName>
    <definedName name="Rov">#REF!</definedName>
    <definedName name="Sectors" localSheetId="2">#REF!</definedName>
    <definedName name="Sectors">#REF!</definedName>
    <definedName name="Series" localSheetId="2">#REF!</definedName>
    <definedName name="Series">#REF!</definedName>
    <definedName name="Sheet1" localSheetId="2">#REF!</definedName>
    <definedName name="Sheet1">#REF!</definedName>
    <definedName name="SHsi" localSheetId="2">'FWM2'!$E$78</definedName>
    <definedName name="SHsi" localSheetId="5">'JP1'!$E$82</definedName>
    <definedName name="SHsi">'FWM1'!$E$78</definedName>
    <definedName name="SHus" localSheetId="2">'FWM2'!$H$78</definedName>
    <definedName name="SHus" localSheetId="5">'JP1'!$H$82</definedName>
    <definedName name="SHus">'FWM1'!$H$78</definedName>
    <definedName name="site_list">[4]Config!$J$9</definedName>
    <definedName name="Sites" localSheetId="2">#REF!</definedName>
    <definedName name="Sites">#REF!</definedName>
    <definedName name="SMR" localSheetId="2">#REF!</definedName>
    <definedName name="SMR">#REF!</definedName>
    <definedName name="SO1si" localSheetId="2">'FWM2'!$O$78</definedName>
    <definedName name="SO1si" localSheetId="5">'JP1'!$O$82</definedName>
    <definedName name="SO1si" localSheetId="6">[1]JP1!$O$82</definedName>
    <definedName name="SO1si" localSheetId="7">[1]JP1!$O$82</definedName>
    <definedName name="SO1si">'FWM1'!$O$78</definedName>
    <definedName name="SO1us" localSheetId="2">'FWM2'!$S$78</definedName>
    <definedName name="SO1us" localSheetId="5">'JP1'!$S$82</definedName>
    <definedName name="SO1us" localSheetId="6">[1]JP1!$S$82</definedName>
    <definedName name="SO1us" localSheetId="7">[1]JP1!$S$82</definedName>
    <definedName name="SO1us">'FWM1'!$S$78</definedName>
    <definedName name="SO2si" localSheetId="2">'FWM2'!$O$79</definedName>
    <definedName name="SO2si" localSheetId="5">'JP1'!$O$83</definedName>
    <definedName name="SO2si" localSheetId="6">[1]JP1!$O$83</definedName>
    <definedName name="SO2si" localSheetId="7">[1]JP1!$O$83</definedName>
    <definedName name="SO2si">'FWM1'!$O$79</definedName>
    <definedName name="SO2us" localSheetId="2">'FWM2'!$S$79</definedName>
    <definedName name="SO2us" localSheetId="5">'JP1'!$S$83</definedName>
    <definedName name="SO2us" localSheetId="6">[1]JP1!$S$83</definedName>
    <definedName name="SO2us" localSheetId="7">[1]JP1!$S$83</definedName>
    <definedName name="SO2us">'FWM1'!$S$79</definedName>
    <definedName name="SSRPMsi" localSheetId="2">'FWM2'!$O$83</definedName>
    <definedName name="SSRPMsi" localSheetId="5">'JP1'!$O$87</definedName>
    <definedName name="SSRPMsi" localSheetId="6">[1]JP1!$O$87</definedName>
    <definedName name="SSRPMsi" localSheetId="7">[1]JP1!$O$87</definedName>
    <definedName name="SSRPMsi">'FWM1'!$O$83</definedName>
    <definedName name="SSRPMus" localSheetId="2">'FWM2'!$S$83</definedName>
    <definedName name="SSRPMus" localSheetId="5">'JP1'!$S$87</definedName>
    <definedName name="SSRPMus" localSheetId="6">[1]JP1!$S$87</definedName>
    <definedName name="SSRPMus" localSheetId="7">[1]JP1!$S$87</definedName>
    <definedName name="SSRPMus">'FWM1'!$S$83</definedName>
    <definedName name="SUBSTATION_NO" localSheetId="2">#REF!</definedName>
    <definedName name="SUBSTATION_NO">#REF!</definedName>
    <definedName name="Syst_Units" localSheetId="2">#REF!</definedName>
    <definedName name="Syst_Units">#REF!</definedName>
    <definedName name="T" localSheetId="2">#REF!</definedName>
    <definedName name="T">#REF!</definedName>
    <definedName name="th4_req" localSheetId="2">#REF!</definedName>
    <definedName name="th4_req">#REF!</definedName>
    <definedName name="th5_req" localSheetId="2">#REF!</definedName>
    <definedName name="th5_req">#REF!</definedName>
    <definedName name="th6_req" localSheetId="2">#REF!</definedName>
    <definedName name="th6_req">#REF!</definedName>
    <definedName name="th7_req" localSheetId="2">#REF!</definedName>
    <definedName name="th7_req">#REF!</definedName>
    <definedName name="thdif4" localSheetId="2">#REF!</definedName>
    <definedName name="thdif4">#REF!</definedName>
    <definedName name="thdif5" localSheetId="2">#REF!</definedName>
    <definedName name="thdif5">#REF!</definedName>
    <definedName name="thdif6" localSheetId="2">#REF!</definedName>
    <definedName name="thdif6">#REF!</definedName>
    <definedName name="thdif7" localSheetId="2">#REF!</definedName>
    <definedName name="thdif7">#REF!</definedName>
    <definedName name="TitleBlock.DocumentName" localSheetId="2">#REF!</definedName>
    <definedName name="TitleBlock.DocumentName">#REF!</definedName>
    <definedName name="tsi" localSheetId="2">'FWM2'!$E$69</definedName>
    <definedName name="tsi" localSheetId="5">'JP1'!$E$73</definedName>
    <definedName name="tsi" localSheetId="6">[1]JP1!$E$73</definedName>
    <definedName name="tsi" localSheetId="7">[1]JP1!$E$73</definedName>
    <definedName name="tsi">'FWM1'!$E$69</definedName>
    <definedName name="ttLength" localSheetId="2">#REF!</definedName>
    <definedName name="ttLength">#REF!</definedName>
    <definedName name="Tus" localSheetId="2">'FWM2'!$H$69</definedName>
    <definedName name="Tus" localSheetId="5">'JP1'!$H$73</definedName>
    <definedName name="Tus" localSheetId="6">[1]JP1!$H$73</definedName>
    <definedName name="Tus" localSheetId="7">[1]JP1!$H$73</definedName>
    <definedName name="Tus">'FWM1'!$H$69</definedName>
    <definedName name="V4_req" localSheetId="2">#REF!</definedName>
    <definedName name="V4_req">#REF!</definedName>
    <definedName name="V5_req" localSheetId="2">#REF!</definedName>
    <definedName name="V5_req">#REF!</definedName>
    <definedName name="V6_req" localSheetId="2">#REF!</definedName>
    <definedName name="V6_req">#REF!</definedName>
    <definedName name="V7_req" localSheetId="2">#REF!</definedName>
    <definedName name="V7_req">#REF!</definedName>
    <definedName name="Vc" localSheetId="2">#REF!</definedName>
    <definedName name="Vc">#REF!</definedName>
    <definedName name="Vg" localSheetId="2">#REF!</definedName>
    <definedName name="Vg">#REF!</definedName>
    <definedName name="Vg_divided_by_Vc" localSheetId="2">#REF!</definedName>
    <definedName name="Vg_divided_by_Vc">#REF!</definedName>
    <definedName name="Vlno" localSheetId="2">#REF!</definedName>
    <definedName name="Vlno">#REF!</definedName>
    <definedName name="Vsi" localSheetId="2">'FWM2'!$E$76</definedName>
    <definedName name="Vsi" localSheetId="5">'JP1'!$E$80</definedName>
    <definedName name="Vsi" localSheetId="6">[1]JP1!$E$80</definedName>
    <definedName name="Vsi" localSheetId="7">[1]JP1!$E$80</definedName>
    <definedName name="Vsi">'FWM1'!$E$76</definedName>
    <definedName name="Vus" localSheetId="2">'FWM2'!$H$76</definedName>
    <definedName name="Vus" localSheetId="5">'JP1'!$H$80</definedName>
    <definedName name="Vus" localSheetId="6">[1]JP1!$H$80</definedName>
    <definedName name="Vus" localSheetId="7">[1]JP1!$H$80</definedName>
    <definedName name="Vus">'FWM1'!$H$76</definedName>
    <definedName name="Wsi" localSheetId="2">'FWM2'!$E$81</definedName>
    <definedName name="Wsi" localSheetId="5">'JP1'!$E$85</definedName>
    <definedName name="Wsi" localSheetId="6">[1]JP1!$E$85</definedName>
    <definedName name="Wsi" localSheetId="7">[1]JP1!$E$85</definedName>
    <definedName name="Wsi">'FWM1'!$E$81</definedName>
    <definedName name="Wus" localSheetId="2">'FWM2'!$H$81</definedName>
    <definedName name="Wus" localSheetId="5">'JP1'!$H$85</definedName>
    <definedName name="Wus" localSheetId="6">[1]JP1!$H$85</definedName>
    <definedName name="Wus" localSheetId="7">[1]JP1!$H$85</definedName>
    <definedName name="Wus">'FWM1'!$H$81</definedName>
    <definedName name="Z_8F27E09C_9DB7_4387_AE6E_D0A3C11D3CBF_.wvu.PrintArea" localSheetId="1" hidden="1">'FWM1'!$A$1:$T$63</definedName>
    <definedName name="Z_8F27E09C_9DB7_4387_AE6E_D0A3C11D3CBF_.wvu.PrintArea" localSheetId="2" hidden="1">'FWM2'!$A$1:$T$63</definedName>
    <definedName name="Z_8F27E09C_9DB7_4387_AE6E_D0A3C11D3CBF_.wvu.PrintArea" localSheetId="3" hidden="1">'FWM3'!$A$1:$V$64</definedName>
    <definedName name="Z_8F27E09C_9DB7_4387_AE6E_D0A3C11D3CBF_.wvu.PrintArea" localSheetId="4" hidden="1">'FWM4'!$A$1:$P$64</definedName>
    <definedName name="Z_8F27E09C_9DB7_4387_AE6E_D0A3C11D3CBF_.wvu.PrintArea" localSheetId="5" hidden="1">'JP1'!$A$1:$T$67</definedName>
    <definedName name="Z_8F27E09C_9DB7_4387_AE6E_D0A3C11D3CBF_.wvu.PrintArea" localSheetId="6" hidden="1">'JP2'!$A$1:$V$66</definedName>
    <definedName name="Z_8F27E09C_9DB7_4387_AE6E_D0A3C11D3CBF_.wvu.PrintArea" localSheetId="7" hidden="1">'JP3'!$A$1:$P$64</definedName>
    <definedName name="Z_F5CC2E85_4FCC_4131_ACF0_081DD8B95409_.wvu.PrintArea" localSheetId="1" hidden="1">'FWM1'!$A$1:$T$63</definedName>
    <definedName name="Z_F5CC2E85_4FCC_4131_ACF0_081DD8B95409_.wvu.PrintArea" localSheetId="2" hidden="1">'FWM2'!$A$1:$T$63</definedName>
    <definedName name="Z_F5CC2E85_4FCC_4131_ACF0_081DD8B95409_.wvu.PrintArea" localSheetId="3" hidden="1">'FWM3'!$A$1:$V$64</definedName>
    <definedName name="Z_F5CC2E85_4FCC_4131_ACF0_081DD8B95409_.wvu.PrintArea" localSheetId="4" hidden="1">'FWM4'!$A$1:$P$64</definedName>
    <definedName name="Z_F5CC2E85_4FCC_4131_ACF0_081DD8B95409_.wvu.PrintArea" localSheetId="5" hidden="1">'JP1'!$A$1:$T$67</definedName>
    <definedName name="Z_F5CC2E85_4FCC_4131_ACF0_081DD8B95409_.wvu.PrintArea" localSheetId="6" hidden="1">'JP2'!$A$1:$V$66</definedName>
    <definedName name="Z_F5CC2E85_4FCC_4131_ACF0_081DD8B95409_.wvu.PrintArea" localSheetId="7" hidden="1">'JP3'!$A$1:$P$64</definedName>
    <definedName name="Zone_impres_MI" localSheetId="2">#REF!</definedName>
    <definedName name="Zone_impres_MI">#REF!</definedName>
  </definedNames>
  <calcPr calcId="162913"/>
</workbook>
</file>

<file path=xl/calcChain.xml><?xml version="1.0" encoding="utf-8"?>
<calcChain xmlns="http://schemas.openxmlformats.org/spreadsheetml/2006/main">
  <c r="O62" i="11" l="1"/>
  <c r="F56" i="11"/>
  <c r="S82" i="11" l="1"/>
  <c r="O82" i="11"/>
  <c r="S80" i="11"/>
  <c r="O80" i="11"/>
  <c r="S77" i="11"/>
  <c r="O77" i="11"/>
  <c r="S76" i="11"/>
  <c r="O76" i="11"/>
  <c r="S75" i="11"/>
  <c r="O75" i="11"/>
  <c r="H21" i="11" s="1"/>
  <c r="H25" i="11" s="1"/>
  <c r="T47" i="11"/>
  <c r="T44" i="11"/>
  <c r="T43" i="11"/>
  <c r="I41" i="11"/>
  <c r="I40" i="11"/>
  <c r="I39" i="11"/>
  <c r="I38" i="11"/>
  <c r="T37" i="11"/>
  <c r="K37" i="11"/>
  <c r="I37" i="11"/>
  <c r="T36" i="11"/>
  <c r="K36" i="11"/>
  <c r="T33" i="11"/>
  <c r="I30" i="11"/>
  <c r="T29" i="11"/>
  <c r="I29" i="11"/>
  <c r="I27" i="11"/>
  <c r="T26" i="11"/>
  <c r="I26" i="11"/>
  <c r="H26" i="11"/>
  <c r="T25" i="11"/>
  <c r="I25" i="11"/>
  <c r="T24" i="11"/>
  <c r="I24" i="11"/>
  <c r="T23" i="11"/>
  <c r="I23" i="11"/>
  <c r="T22" i="11"/>
  <c r="I22" i="11"/>
  <c r="T21" i="11"/>
  <c r="S21" i="11"/>
  <c r="S25" i="11" s="1"/>
  <c r="I21" i="11"/>
  <c r="T16" i="11"/>
  <c r="T15" i="11"/>
  <c r="T14" i="11"/>
  <c r="I14" i="11"/>
  <c r="E14" i="11"/>
  <c r="T13" i="11"/>
  <c r="I13" i="11"/>
  <c r="E13" i="11"/>
  <c r="T12" i="11"/>
  <c r="I12" i="11"/>
  <c r="T11" i="11"/>
  <c r="K11" i="11"/>
  <c r="T10" i="11"/>
  <c r="T9" i="11"/>
  <c r="I9" i="11"/>
  <c r="T8" i="11"/>
  <c r="L3" i="11"/>
  <c r="A2" i="11"/>
  <c r="A3" i="11" s="1"/>
  <c r="A4" i="11" s="1"/>
  <c r="A5" i="11" s="1"/>
  <c r="A6" i="11" s="1"/>
  <c r="A7" i="11" s="1"/>
  <c r="A8" i="11" s="1"/>
  <c r="A9" i="11" s="1"/>
  <c r="A10" i="11" s="1"/>
  <c r="A11" i="11" s="1"/>
  <c r="A12" i="11" s="1"/>
  <c r="A13" i="11" s="1"/>
  <c r="A14" i="11" s="1"/>
  <c r="A15" i="11" s="1"/>
  <c r="A16" i="11" s="1"/>
  <c r="A17" i="11" s="1"/>
  <c r="A18" i="11" s="1"/>
  <c r="A19" i="11" s="1"/>
  <c r="A20" i="11" s="1"/>
  <c r="A21"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J2" i="10"/>
  <c r="L2" i="9"/>
  <c r="J2" i="7"/>
  <c r="L2" i="6"/>
  <c r="H27" i="11" l="1"/>
  <c r="S26" i="11"/>
  <c r="S87" i="11" l="1"/>
  <c r="S86" i="11"/>
  <c r="S84" i="11"/>
  <c r="S83" i="11"/>
  <c r="O87" i="11"/>
  <c r="O86" i="11"/>
  <c r="O84" i="11"/>
  <c r="O83" i="11"/>
  <c r="O81" i="11"/>
  <c r="S29" i="11" s="1"/>
  <c r="S33" i="11" s="1"/>
  <c r="O79" i="11"/>
  <c r="S44" i="11" s="1"/>
  <c r="O78" i="11"/>
  <c r="S43" i="11" s="1"/>
  <c r="S79" i="11"/>
  <c r="S78" i="11"/>
  <c r="S81" i="11"/>
  <c r="M63" i="10"/>
  <c r="E63" i="10"/>
  <c r="U53" i="10"/>
  <c r="U52" i="10"/>
  <c r="U48" i="10"/>
  <c r="U47" i="10"/>
  <c r="G47" i="10"/>
  <c r="U45" i="10"/>
  <c r="G45" i="10"/>
  <c r="S44" i="10"/>
  <c r="G43" i="10"/>
  <c r="S42" i="10"/>
  <c r="G42" i="10"/>
  <c r="G21" i="10"/>
  <c r="H20" i="10"/>
  <c r="H21" i="10" s="1"/>
  <c r="G9" i="10"/>
  <c r="G8" i="10"/>
  <c r="G7" i="10"/>
  <c r="E5" i="10"/>
  <c r="E4" i="10"/>
  <c r="J3" i="10"/>
  <c r="G2" i="10"/>
  <c r="M62" i="10" s="1"/>
  <c r="C2" i="10"/>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Q65" i="9"/>
  <c r="E65" i="9"/>
  <c r="J36" i="9"/>
  <c r="C34" i="9"/>
  <c r="H32" i="9"/>
  <c r="C32" i="9"/>
  <c r="G31" i="9"/>
  <c r="G30" i="9"/>
  <c r="G29" i="9"/>
  <c r="I21" i="9"/>
  <c r="G21" i="9"/>
  <c r="I20" i="9"/>
  <c r="G20" i="9"/>
  <c r="G18" i="9"/>
  <c r="G17" i="9"/>
  <c r="AF16" i="9"/>
  <c r="AD16" i="9"/>
  <c r="AB16" i="9"/>
  <c r="G16" i="9"/>
  <c r="AF15" i="9"/>
  <c r="AD15" i="9"/>
  <c r="AB15" i="9"/>
  <c r="I15" i="9"/>
  <c r="G15" i="9"/>
  <c r="AF14" i="9"/>
  <c r="AD14" i="9"/>
  <c r="AB14" i="9"/>
  <c r="I14" i="9"/>
  <c r="AF13" i="9"/>
  <c r="AD13" i="9"/>
  <c r="AB13" i="9"/>
  <c r="I13" i="9"/>
  <c r="G13" i="9"/>
  <c r="AF12" i="9"/>
  <c r="AD12" i="9"/>
  <c r="AB12" i="9"/>
  <c r="I12" i="9"/>
  <c r="H12" i="9"/>
  <c r="G12" i="9"/>
  <c r="AF11" i="9"/>
  <c r="AD11" i="9"/>
  <c r="AB11" i="9"/>
  <c r="G11" i="9"/>
  <c r="AF10" i="9"/>
  <c r="AD10" i="9"/>
  <c r="AB10" i="9"/>
  <c r="K10" i="9"/>
  <c r="H10" i="9"/>
  <c r="E5" i="9"/>
  <c r="E4" i="9"/>
  <c r="L3" i="9"/>
  <c r="G2" i="9"/>
  <c r="Q64" i="9" s="1"/>
  <c r="C2" i="9"/>
  <c r="A2" i="9"/>
  <c r="A3" i="9" s="1"/>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S86" i="8"/>
  <c r="O86" i="8"/>
  <c r="S84" i="8"/>
  <c r="O84" i="8"/>
  <c r="S81" i="8"/>
  <c r="O81" i="8"/>
  <c r="H26" i="8" s="1"/>
  <c r="S80" i="8"/>
  <c r="O80" i="8"/>
  <c r="S21" i="8" s="1"/>
  <c r="S25" i="8" s="1"/>
  <c r="S79" i="8"/>
  <c r="O79" i="8"/>
  <c r="H21" i="8" s="1"/>
  <c r="H25" i="8" s="1"/>
  <c r="E67" i="8"/>
  <c r="O66" i="8"/>
  <c r="F60" i="8"/>
  <c r="T51" i="8"/>
  <c r="T44" i="8"/>
  <c r="T43" i="8"/>
  <c r="I41" i="8"/>
  <c r="I40" i="8"/>
  <c r="I39" i="8"/>
  <c r="I38" i="8"/>
  <c r="T37" i="8"/>
  <c r="K37" i="8"/>
  <c r="I37" i="8"/>
  <c r="T36" i="8"/>
  <c r="K36" i="8"/>
  <c r="T33" i="8"/>
  <c r="I30" i="8"/>
  <c r="T29" i="8"/>
  <c r="I29" i="8"/>
  <c r="I27" i="8"/>
  <c r="T26" i="8"/>
  <c r="I26" i="8"/>
  <c r="T25" i="8"/>
  <c r="I25" i="8"/>
  <c r="T24" i="8"/>
  <c r="I24" i="8"/>
  <c r="T23" i="8"/>
  <c r="I23" i="8"/>
  <c r="T22" i="8"/>
  <c r="I22" i="8"/>
  <c r="T21" i="8"/>
  <c r="I21" i="8"/>
  <c r="T16" i="8"/>
  <c r="T15" i="8"/>
  <c r="T14" i="8"/>
  <c r="I14" i="8"/>
  <c r="E14" i="8"/>
  <c r="T13" i="8"/>
  <c r="I13" i="8"/>
  <c r="E13" i="8"/>
  <c r="T12" i="8"/>
  <c r="I12" i="8"/>
  <c r="T11" i="8"/>
  <c r="K11" i="8"/>
  <c r="T10" i="8"/>
  <c r="T9" i="8"/>
  <c r="I9" i="8"/>
  <c r="T8" i="8"/>
  <c r="L3" i="8"/>
  <c r="A2" i="8"/>
  <c r="A3" i="8" s="1"/>
  <c r="A4" i="8" s="1"/>
  <c r="A5" i="8" s="1"/>
  <c r="A6" i="8" s="1"/>
  <c r="A7" i="8" s="1"/>
  <c r="A8" i="8" s="1"/>
  <c r="A9" i="8" s="1"/>
  <c r="A10" i="8" s="1"/>
  <c r="A11" i="8" s="1"/>
  <c r="A12" i="8" s="1"/>
  <c r="A13" i="8" s="1"/>
  <c r="A14" i="8" s="1"/>
  <c r="A15" i="8" s="1"/>
  <c r="A16" i="8" s="1"/>
  <c r="A17" i="8" s="1"/>
  <c r="A18" i="8" s="1"/>
  <c r="A19" i="8" s="1"/>
  <c r="A20" i="8" s="1"/>
  <c r="A21"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M63" i="7"/>
  <c r="E63" i="7"/>
  <c r="E62" i="7"/>
  <c r="U53" i="7"/>
  <c r="U52" i="7"/>
  <c r="U48" i="7"/>
  <c r="U47" i="7"/>
  <c r="G47" i="7"/>
  <c r="U45" i="7"/>
  <c r="G45" i="7"/>
  <c r="S44" i="7"/>
  <c r="G43" i="7"/>
  <c r="S42" i="7"/>
  <c r="G42" i="7"/>
  <c r="G21" i="7"/>
  <c r="H20" i="7"/>
  <c r="H21" i="7" s="1"/>
  <c r="G9" i="7"/>
  <c r="G8" i="7"/>
  <c r="G7" i="7"/>
  <c r="E5" i="7"/>
  <c r="E4" i="7"/>
  <c r="G2" i="7"/>
  <c r="M62" i="7" s="1"/>
  <c r="C2" i="7"/>
  <c r="A2" i="7"/>
  <c r="A3" i="7" s="1"/>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Q63" i="6"/>
  <c r="E63" i="6"/>
  <c r="E62" i="6"/>
  <c r="J34" i="6"/>
  <c r="A33" i="6"/>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H32" i="6"/>
  <c r="C32" i="6"/>
  <c r="G31" i="6"/>
  <c r="G30" i="6"/>
  <c r="G29" i="6"/>
  <c r="I21" i="6"/>
  <c r="G21" i="6"/>
  <c r="I20" i="6"/>
  <c r="G20" i="6"/>
  <c r="G18" i="6"/>
  <c r="G17" i="6"/>
  <c r="AF16" i="6"/>
  <c r="AD16" i="6"/>
  <c r="AB16" i="6"/>
  <c r="G16" i="6"/>
  <c r="AF15" i="6"/>
  <c r="AD15" i="6"/>
  <c r="AB15" i="6"/>
  <c r="I15" i="6"/>
  <c r="G15" i="6"/>
  <c r="AF14" i="6"/>
  <c r="AD14" i="6"/>
  <c r="AB14" i="6"/>
  <c r="I14" i="6"/>
  <c r="AF13" i="6"/>
  <c r="AD13" i="6"/>
  <c r="AB13" i="6"/>
  <c r="I13" i="6"/>
  <c r="G13" i="6"/>
  <c r="AF12" i="6"/>
  <c r="AD12" i="6"/>
  <c r="AB12" i="6"/>
  <c r="I12" i="6"/>
  <c r="H12" i="6"/>
  <c r="G12" i="6"/>
  <c r="AF11" i="6"/>
  <c r="AD11" i="6"/>
  <c r="AB11" i="6"/>
  <c r="G11" i="6"/>
  <c r="AF10" i="6"/>
  <c r="AD10" i="6"/>
  <c r="AB10" i="6"/>
  <c r="K10" i="6"/>
  <c r="H10" i="6"/>
  <c r="E5" i="6"/>
  <c r="E4" i="6"/>
  <c r="G2" i="6"/>
  <c r="Q62" i="6" s="1"/>
  <c r="C2" i="6"/>
  <c r="A2" i="6"/>
  <c r="A3" i="6" s="1"/>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S82" i="5"/>
  <c r="O82" i="5"/>
  <c r="S80" i="5"/>
  <c r="O80" i="5"/>
  <c r="S77" i="5"/>
  <c r="O77" i="5"/>
  <c r="S76" i="5"/>
  <c r="O76" i="5"/>
  <c r="S21" i="5" s="1"/>
  <c r="S25" i="5" s="1"/>
  <c r="S75" i="5"/>
  <c r="O75" i="5"/>
  <c r="H21" i="5" s="1"/>
  <c r="H25" i="5" s="1"/>
  <c r="O62" i="5"/>
  <c r="F56" i="5"/>
  <c r="T47" i="5"/>
  <c r="T44" i="5"/>
  <c r="T43" i="5"/>
  <c r="I41" i="5"/>
  <c r="I40" i="5"/>
  <c r="I39" i="5"/>
  <c r="I38" i="5"/>
  <c r="T37" i="5"/>
  <c r="K37" i="5"/>
  <c r="I37" i="5"/>
  <c r="T36" i="5"/>
  <c r="K36" i="5"/>
  <c r="T33" i="5"/>
  <c r="I30" i="5"/>
  <c r="T29" i="5"/>
  <c r="I29" i="5"/>
  <c r="I27" i="5"/>
  <c r="T26" i="5"/>
  <c r="I26" i="5"/>
  <c r="H26" i="5"/>
  <c r="T25" i="5"/>
  <c r="I25" i="5"/>
  <c r="T24" i="5"/>
  <c r="I24" i="5"/>
  <c r="T23" i="5"/>
  <c r="I23" i="5"/>
  <c r="T22" i="5"/>
  <c r="I22" i="5"/>
  <c r="T21" i="5"/>
  <c r="I21" i="5"/>
  <c r="T16" i="5"/>
  <c r="T15" i="5"/>
  <c r="T14" i="5"/>
  <c r="I14" i="5"/>
  <c r="E14" i="5"/>
  <c r="T13" i="5"/>
  <c r="I13" i="5"/>
  <c r="E13" i="5"/>
  <c r="T12" i="5"/>
  <c r="I12" i="5"/>
  <c r="T11" i="5"/>
  <c r="K11" i="5"/>
  <c r="T10" i="5"/>
  <c r="T9" i="5"/>
  <c r="I9" i="5"/>
  <c r="T8" i="5"/>
  <c r="L3" i="5"/>
  <c r="L3" i="6" s="1"/>
  <c r="J3" i="7" s="1"/>
  <c r="A2" i="5"/>
  <c r="A3" i="5" s="1"/>
  <c r="A4" i="5" s="1"/>
  <c r="A5" i="5" s="1"/>
  <c r="A6" i="5" s="1"/>
  <c r="A7" i="5" s="1"/>
  <c r="A8" i="5" s="1"/>
  <c r="A9" i="5" s="1"/>
  <c r="A10" i="5" s="1"/>
  <c r="A11" i="5" s="1"/>
  <c r="A12" i="5" s="1"/>
  <c r="A13" i="5" s="1"/>
  <c r="A14" i="5" s="1"/>
  <c r="A15" i="5" s="1"/>
  <c r="A16" i="5" s="1"/>
  <c r="A17" i="5" s="1"/>
  <c r="A18" i="5" s="1"/>
  <c r="A19" i="5" s="1"/>
  <c r="A20" i="5" s="1"/>
  <c r="A21"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S26" i="5" l="1"/>
  <c r="H27" i="5"/>
  <c r="S26" i="8"/>
  <c r="H27" i="8"/>
  <c r="S81" i="5"/>
  <c r="O90" i="8" l="1"/>
  <c r="O87" i="8"/>
  <c r="S90" i="8"/>
  <c r="S88" i="8"/>
  <c r="O91" i="8"/>
  <c r="O88" i="8"/>
  <c r="S87" i="8"/>
  <c r="S91" i="8"/>
  <c r="O85" i="8"/>
  <c r="S29" i="8" s="1"/>
  <c r="S33" i="8" s="1"/>
  <c r="O83" i="8"/>
  <c r="S44" i="8" s="1"/>
  <c r="S83" i="8"/>
  <c r="S82" i="8"/>
  <c r="S85" i="8"/>
  <c r="O82" i="8"/>
  <c r="S43" i="8" s="1"/>
  <c r="S87" i="5"/>
  <c r="S84" i="5"/>
  <c r="O87" i="5"/>
  <c r="S83" i="5"/>
  <c r="S86" i="5"/>
  <c r="O83" i="5"/>
  <c r="O86" i="5"/>
  <c r="O84" i="5"/>
  <c r="S78" i="5"/>
  <c r="S79" i="5"/>
  <c r="O81" i="5"/>
  <c r="S29" i="5" s="1"/>
  <c r="S33" i="5" s="1"/>
  <c r="O79" i="5"/>
  <c r="S44" i="5" s="1"/>
  <c r="O78" i="5"/>
  <c r="S43" i="5" s="1"/>
</calcChain>
</file>

<file path=xl/sharedStrings.xml><?xml version="1.0" encoding="utf-8"?>
<sst xmlns="http://schemas.openxmlformats.org/spreadsheetml/2006/main" count="1942" uniqueCount="515">
  <si>
    <t>IFR</t>
  </si>
  <si>
    <t>Revision</t>
  </si>
  <si>
    <t>Status</t>
  </si>
  <si>
    <t>Date</t>
  </si>
  <si>
    <t>Revision memo</t>
  </si>
  <si>
    <t>Issued by</t>
  </si>
  <si>
    <t>Checked by</t>
  </si>
  <si>
    <t>Approved by</t>
  </si>
  <si>
    <t>System/Subsystem: NA</t>
  </si>
  <si>
    <t>Contractor Document Number:</t>
  </si>
  <si>
    <t xml:space="preserve">                                       </t>
  </si>
  <si>
    <t xml:space="preserve">                         Data/requisition sheet for</t>
  </si>
  <si>
    <t xml:space="preserve"> </t>
  </si>
  <si>
    <t>The following lists are required for choice fields, do not delete</t>
  </si>
  <si>
    <t>FIREWATER MAIN PUMPS</t>
  </si>
  <si>
    <t>PBA - 905A/B</t>
  </si>
  <si>
    <t>Issue Status ?</t>
  </si>
  <si>
    <t>Single / Parallel Operation</t>
  </si>
  <si>
    <t xml:space="preserve">Applicable units of measurement : </t>
  </si>
  <si>
    <t>SI units</t>
  </si>
  <si>
    <t>Issued for Budget Proposals</t>
  </si>
  <si>
    <t>?</t>
  </si>
  <si>
    <t>Customer's reference</t>
  </si>
  <si>
    <t>:</t>
  </si>
  <si>
    <t>Pump manufacturer</t>
  </si>
  <si>
    <t>VTA</t>
  </si>
  <si>
    <t>Issued for Design</t>
  </si>
  <si>
    <t>Single</t>
  </si>
  <si>
    <t>Location</t>
  </si>
  <si>
    <t>Lagos, Nigeria</t>
  </si>
  <si>
    <t>Pump type/size</t>
  </si>
  <si>
    <t>Issued for Combined Proposal</t>
  </si>
  <si>
    <t>Parallel</t>
  </si>
  <si>
    <t>Number required</t>
  </si>
  <si>
    <t>TWO (2)</t>
  </si>
  <si>
    <t>Manufacturers ref. #</t>
  </si>
  <si>
    <t>OPERATING DATA</t>
  </si>
  <si>
    <t>Continuous / Intermittent</t>
  </si>
  <si>
    <t>Pumped Liquid</t>
  </si>
  <si>
    <t>Water</t>
  </si>
  <si>
    <t>Pumping temperature ( Normal )</t>
  </si>
  <si>
    <t>Liquid Type 1</t>
  </si>
  <si>
    <r>
      <t>H</t>
    </r>
    <r>
      <rPr>
        <vertAlign val="subscript"/>
        <sz val="10"/>
        <rFont val="MS Sans Serif"/>
        <family val="2"/>
      </rPr>
      <t>2</t>
    </r>
    <r>
      <rPr>
        <sz val="12"/>
        <rFont val="MS Sans Serif"/>
        <family val="2"/>
      </rPr>
      <t>S content</t>
    </r>
  </si>
  <si>
    <t>Pumping temperature ( Minimum )</t>
  </si>
  <si>
    <t>Continuous</t>
  </si>
  <si>
    <t>Liquid Type</t>
  </si>
  <si>
    <t>Non-abrasive</t>
  </si>
  <si>
    <t>Non-corrosive</t>
  </si>
  <si>
    <t>Pumping temperature ( Maximum )</t>
  </si>
  <si>
    <t>Abrasive</t>
  </si>
  <si>
    <t>Intermittent</t>
  </si>
  <si>
    <t>Non-hazardous</t>
  </si>
  <si>
    <t>No dissolved gas</t>
  </si>
  <si>
    <t>Normal process Flow</t>
  </si>
  <si>
    <t>Viscosity at normal pumping temperature</t>
  </si>
  <si>
    <t>Remote Starting</t>
  </si>
  <si>
    <t>Rated process Flow (VTC)</t>
  </si>
  <si>
    <t>Vapour pressure at normal pumping temperature</t>
  </si>
  <si>
    <t>dissolved</t>
  </si>
  <si>
    <t>Minimum process flow (VTC)</t>
  </si>
  <si>
    <t>Pressure in suction vessel</t>
  </si>
  <si>
    <t>Yes</t>
  </si>
  <si>
    <t>Pressure in discharge vessel</t>
  </si>
  <si>
    <t>No</t>
  </si>
  <si>
    <t>Highest possible pressure in suction vessel</t>
  </si>
  <si>
    <t>Hazardous Category</t>
  </si>
  <si>
    <t>Remote starting</t>
  </si>
  <si>
    <t>Specific process conditions during start/stop/transients :</t>
  </si>
  <si>
    <t>Hazardous?</t>
  </si>
  <si>
    <t>Service Category</t>
  </si>
  <si>
    <t>Service category</t>
  </si>
  <si>
    <t>Essential</t>
  </si>
  <si>
    <t>Category 1</t>
  </si>
  <si>
    <t>Direction of rotation(VTC)</t>
  </si>
  <si>
    <t>Clockwise ( facing pump drive end )</t>
  </si>
  <si>
    <t>Category 2</t>
  </si>
  <si>
    <t>Vital</t>
  </si>
  <si>
    <t>PUMPING DATA (HOLD)</t>
  </si>
  <si>
    <t>Category 3</t>
  </si>
  <si>
    <t>Head in suction vessel</t>
  </si>
  <si>
    <t>Head in discharge vessel</t>
  </si>
  <si>
    <t>Non-essential</t>
  </si>
  <si>
    <t>Height of liquid in suction vessel
above pump centre line (minus if below)</t>
  </si>
  <si>
    <t>Max.</t>
  </si>
  <si>
    <t>Max. height of liquid level in discharge vessel above pump centre line (minus if below)</t>
  </si>
  <si>
    <t>Min.</t>
  </si>
  <si>
    <t>Total head loss in suction line between suction vessel and pump</t>
  </si>
  <si>
    <t>Total head loss in discharge line
between pump and discharge vessel plus loading arm operating head</t>
  </si>
  <si>
    <t>Total minimum suction head</t>
  </si>
  <si>
    <t>Total maximum discharge head</t>
  </si>
  <si>
    <t>Rotation</t>
  </si>
  <si>
    <t>Speed</t>
  </si>
  <si>
    <t>Head of vapour pressure</t>
  </si>
  <si>
    <t>Differential head at Rated flow</t>
  </si>
  <si>
    <t>Minimum available NPSH</t>
  </si>
  <si>
    <t>Estimated efficiency</t>
  </si>
  <si>
    <t xml:space="preserve"> %</t>
  </si>
  <si>
    <t>Variable speed</t>
  </si>
  <si>
    <t>SITE CONDITIONS</t>
  </si>
  <si>
    <t xml:space="preserve">PUMP DRIVER </t>
  </si>
  <si>
    <t>Anti-clockwise ( facing pump drive end )</t>
  </si>
  <si>
    <t>Fixed speed</t>
  </si>
  <si>
    <t>Ambient temperature ( minimum )</t>
  </si>
  <si>
    <t>Pump power at estimated efficiency</t>
  </si>
  <si>
    <t>Ambient temperature ( maximum )</t>
  </si>
  <si>
    <t>Type</t>
  </si>
  <si>
    <t>Combustion Engine</t>
  </si>
  <si>
    <t>Winterisation / Tropicalisation</t>
  </si>
  <si>
    <t>Transmission</t>
  </si>
  <si>
    <t>Winterisation / Tropicalisation required</t>
  </si>
  <si>
    <t>Tropicalisation</t>
  </si>
  <si>
    <t>Fixed / Variable Speed</t>
  </si>
  <si>
    <t>Area classification</t>
  </si>
  <si>
    <t>Direct drive</t>
  </si>
  <si>
    <t>Winterisation</t>
  </si>
  <si>
    <t>Local Authority requirements :</t>
  </si>
  <si>
    <t>Estimated installed power ( +10%)</t>
  </si>
  <si>
    <t>Gearbox drive</t>
  </si>
  <si>
    <t>Not required</t>
  </si>
  <si>
    <t>Fluid coupling</t>
  </si>
  <si>
    <t>COOLING WATER</t>
  </si>
  <si>
    <t>STEAM HEATING</t>
  </si>
  <si>
    <t>Chlorine content</t>
  </si>
  <si>
    <t>NA</t>
  </si>
  <si>
    <t>PPM</t>
  </si>
  <si>
    <t>Driver type</t>
  </si>
  <si>
    <t>Steam Heating</t>
  </si>
  <si>
    <t>Maximum inlet temperature</t>
  </si>
  <si>
    <t>Maximum allowable outlet temperature</t>
  </si>
  <si>
    <t>ELECTRICAL SUPPLIES</t>
  </si>
  <si>
    <t>Electric Motor</t>
  </si>
  <si>
    <t>Available</t>
  </si>
  <si>
    <t>Supply pressure</t>
  </si>
  <si>
    <t>Electrical frequency</t>
  </si>
  <si>
    <t>Hz</t>
  </si>
  <si>
    <t>Steam Turbine</t>
  </si>
  <si>
    <t>Not available</t>
  </si>
  <si>
    <t>Return pressure</t>
  </si>
  <si>
    <t>Voltage</t>
  </si>
  <si>
    <t>N/A</t>
  </si>
  <si>
    <t>Heaters</t>
  </si>
  <si>
    <t>Volts</t>
  </si>
  <si>
    <t>Gas Turbine</t>
  </si>
  <si>
    <t>Fouling coefficient</t>
  </si>
  <si>
    <t>Phase</t>
  </si>
  <si>
    <t>Frequency</t>
  </si>
  <si>
    <t>REMARKS</t>
  </si>
  <si>
    <t>1) Max. estimated shut off discharge pressure based on Max. suction head and 10 % head rise</t>
  </si>
  <si>
    <t>Instrumentation</t>
  </si>
  <si>
    <t>2) Max. estimated shut off discharge pressure based on Max. suction head and 20 % head rise</t>
  </si>
  <si>
    <t>3) The Pump Power was determined using the Normal Flow Rate.</t>
  </si>
  <si>
    <t>A = Integral Field only</t>
  </si>
  <si>
    <t>B = Integral Field + install materials</t>
  </si>
  <si>
    <t>Liquid Type 2</t>
  </si>
  <si>
    <t>Dissolved gas?</t>
  </si>
  <si>
    <t>Dissolved gases</t>
  </si>
  <si>
    <t>VTA - Vendor to Advise</t>
  </si>
  <si>
    <t>Selection of pump type shall be in accordance with NFPA 20</t>
  </si>
  <si>
    <t>Prepared by :           Date :</t>
  </si>
  <si>
    <t>Equipment :</t>
  </si>
  <si>
    <t>Rev.</t>
  </si>
  <si>
    <t>E</t>
  </si>
  <si>
    <t>Details</t>
  </si>
  <si>
    <t>IDC</t>
  </si>
  <si>
    <t>IFD</t>
  </si>
  <si>
    <t>Checked by :            Date:</t>
  </si>
  <si>
    <t>Plant :</t>
  </si>
  <si>
    <t>EGBEMA WEST &amp; UGADA FIELDS</t>
  </si>
  <si>
    <t>Approved by :          Date:</t>
  </si>
  <si>
    <t>Consignee :</t>
  </si>
  <si>
    <t>Signed</t>
  </si>
  <si>
    <t>Engineering by :</t>
  </si>
  <si>
    <t xml:space="preserve">    Equipment No.</t>
  </si>
  <si>
    <t>Principal :</t>
  </si>
  <si>
    <t>NPDC</t>
  </si>
  <si>
    <t xml:space="preserve">    Requisition No.</t>
  </si>
  <si>
    <t xml:space="preserve">  Sheet No. 2  </t>
  </si>
  <si>
    <t>Units</t>
  </si>
  <si>
    <t>SI</t>
  </si>
  <si>
    <t>USC</t>
  </si>
  <si>
    <t>Select units?</t>
  </si>
  <si>
    <t>temperature</t>
  </si>
  <si>
    <t>deg C</t>
  </si>
  <si>
    <t xml:space="preserve"> °F</t>
  </si>
  <si>
    <t>flow</t>
  </si>
  <si>
    <t>m3/h</t>
  </si>
  <si>
    <t>GPM</t>
  </si>
  <si>
    <t>US customary units</t>
  </si>
  <si>
    <t>power</t>
  </si>
  <si>
    <t>kW</t>
  </si>
  <si>
    <t>BHP</t>
  </si>
  <si>
    <t>head</t>
  </si>
  <si>
    <t>m liq.abs.</t>
  </si>
  <si>
    <t>FT liq.abs.</t>
  </si>
  <si>
    <t>diff head</t>
  </si>
  <si>
    <t>m liq.</t>
  </si>
  <si>
    <t>FT liq.</t>
  </si>
  <si>
    <t>height</t>
  </si>
  <si>
    <t>m</t>
  </si>
  <si>
    <t>FT</t>
  </si>
  <si>
    <t>Formulae</t>
  </si>
  <si>
    <t>US units</t>
  </si>
  <si>
    <t>density</t>
  </si>
  <si>
    <r>
      <t>kg/m</t>
    </r>
    <r>
      <rPr>
        <vertAlign val="superscript"/>
        <sz val="10"/>
        <rFont val="MS Sans Serif"/>
        <family val="2"/>
      </rPr>
      <t>3</t>
    </r>
  </si>
  <si>
    <t>SG</t>
  </si>
  <si>
    <t>Suct head</t>
  </si>
  <si>
    <t>viscosity</t>
  </si>
  <si>
    <r>
      <t>mm</t>
    </r>
    <r>
      <rPr>
        <vertAlign val="superscript"/>
        <sz val="10"/>
        <rFont val="MS Sans Serif"/>
        <family val="2"/>
      </rPr>
      <t>2</t>
    </r>
    <r>
      <rPr>
        <sz val="12"/>
        <rFont val="MS Sans Serif"/>
        <family val="2"/>
      </rPr>
      <t>/s</t>
    </r>
  </si>
  <si>
    <t>Cp</t>
  </si>
  <si>
    <t>Disch head</t>
  </si>
  <si>
    <t>pressure</t>
  </si>
  <si>
    <t>bara</t>
  </si>
  <si>
    <t>PSIA</t>
  </si>
  <si>
    <t>Vapour head</t>
  </si>
  <si>
    <t>specific heat</t>
  </si>
  <si>
    <t>KJ/kg.deg K</t>
  </si>
  <si>
    <t>BTU/LB°F</t>
  </si>
  <si>
    <t>Shutoff pressure 10%</t>
  </si>
  <si>
    <r>
      <t>W/m</t>
    </r>
    <r>
      <rPr>
        <vertAlign val="superscript"/>
        <sz val="10"/>
        <color indexed="8"/>
        <rFont val="MS Sans Serif"/>
        <family val="2"/>
      </rPr>
      <t>2</t>
    </r>
    <r>
      <rPr>
        <sz val="12"/>
        <color indexed="8"/>
        <rFont val="MS Sans Serif"/>
        <family val="2"/>
      </rPr>
      <t>.K</t>
    </r>
  </si>
  <si>
    <t>BTU/FT2.°F</t>
  </si>
  <si>
    <t>Shutoff pressure 20%</t>
  </si>
  <si>
    <t>length</t>
  </si>
  <si>
    <t>mm</t>
  </si>
  <si>
    <t>IN</t>
  </si>
  <si>
    <t>Note 8</t>
  </si>
  <si>
    <t>weight</t>
  </si>
  <si>
    <t>Kg</t>
  </si>
  <si>
    <t>LBS</t>
  </si>
  <si>
    <t>Power</t>
  </si>
  <si>
    <t>Concentration</t>
  </si>
  <si>
    <t>mg/kg</t>
  </si>
  <si>
    <t>Power2</t>
  </si>
  <si>
    <t>Gauge pressure</t>
  </si>
  <si>
    <t>PSIG</t>
  </si>
  <si>
    <t>RPM SS</t>
  </si>
  <si>
    <t>RPM DS</t>
  </si>
  <si>
    <t>NPSH rated</t>
  </si>
  <si>
    <t>NPSH 120%</t>
  </si>
  <si>
    <t>Procurement procedure</t>
  </si>
  <si>
    <t>Customer's ref</t>
  </si>
  <si>
    <t>Fully PI compliant</t>
  </si>
  <si>
    <t>Apply PI agreement</t>
  </si>
  <si>
    <t>Manufacturer's ref.</t>
  </si>
  <si>
    <t>Modified PI product</t>
  </si>
  <si>
    <t>Do not apply PI</t>
  </si>
  <si>
    <t>GENERAL INFORMATION</t>
  </si>
  <si>
    <t>REQUISITION</t>
  </si>
  <si>
    <t>Engineered Solution</t>
  </si>
  <si>
    <t>Compliance with Procurement Initiative Manual</t>
  </si>
  <si>
    <t>Specification dated</t>
  </si>
  <si>
    <t>Basic Type</t>
  </si>
  <si>
    <t>Configuration code</t>
  </si>
  <si>
    <t>DESIGN OPERATING CONDITIONS (VTA)</t>
  </si>
  <si>
    <t>REQUISITION (VTC)</t>
  </si>
  <si>
    <r>
      <t xml:space="preserve">Pump speed </t>
    </r>
    <r>
      <rPr>
        <sz val="10"/>
        <rFont val="MS Sans Serif"/>
        <family val="2"/>
      </rPr>
      <t>(single/double suction impeller)</t>
    </r>
  </si>
  <si>
    <t>rpm</t>
  </si>
  <si>
    <t>/</t>
  </si>
  <si>
    <t>OH</t>
  </si>
  <si>
    <t>Overhung</t>
  </si>
  <si>
    <t>Min. continuous flow (stable / thermal)</t>
  </si>
  <si>
    <t>by vendor</t>
  </si>
  <si>
    <t>BB</t>
  </si>
  <si>
    <t>Between Bearings</t>
  </si>
  <si>
    <t>Rated Capacity</t>
  </si>
  <si>
    <t>VS</t>
  </si>
  <si>
    <t>Vertically Suspended</t>
  </si>
  <si>
    <t>Differential head at Normal capacity</t>
  </si>
  <si>
    <t>Efficiency at normal capacity</t>
  </si>
  <si>
    <t>%</t>
  </si>
  <si>
    <t>Power absorbed at normal capacity</t>
  </si>
  <si>
    <r>
      <t xml:space="preserve">Capacity at BEP </t>
    </r>
    <r>
      <rPr>
        <sz val="10"/>
        <rFont val="MS Sans Serif"/>
        <family val="2"/>
      </rPr>
      <t>(actual impeller size)</t>
    </r>
  </si>
  <si>
    <t>Power absorbed at 120 % BEP</t>
  </si>
  <si>
    <t>Volute / Diffuser</t>
  </si>
  <si>
    <t>Recommended driver power</t>
  </si>
  <si>
    <t>Viscous correction factors</t>
  </si>
  <si>
    <t>CQ/CH/CE</t>
  </si>
  <si>
    <t>DEP 31.29.02.11</t>
  </si>
  <si>
    <r>
      <t xml:space="preserve">NPSH required </t>
    </r>
    <r>
      <rPr>
        <sz val="10"/>
        <rFont val="MS Sans Serif"/>
        <family val="2"/>
      </rPr>
      <t>from Minimum to Rated capacity</t>
    </r>
  </si>
  <si>
    <t>Single volute</t>
  </si>
  <si>
    <r>
      <t xml:space="preserve">NPSH required </t>
    </r>
    <r>
      <rPr>
        <sz val="10"/>
        <rFont val="MS Sans Serif"/>
        <family val="2"/>
      </rPr>
      <t>from Rated to 120% Rated capacity</t>
    </r>
  </si>
  <si>
    <t>Double volute</t>
  </si>
  <si>
    <t>PUMP DESIGN(VTC)</t>
  </si>
  <si>
    <t>Diffuser type</t>
  </si>
  <si>
    <t>Pump model / frame / size :</t>
  </si>
  <si>
    <t xml:space="preserve"> = Basic Type ( Rotor )</t>
  </si>
  <si>
    <t>First Stage Suction</t>
  </si>
  <si>
    <t xml:space="preserve"> = ISO 13709 configuration code</t>
  </si>
  <si>
    <t>OH1</t>
  </si>
  <si>
    <t xml:space="preserve"> = Single / Double volute / Diffuser</t>
  </si>
  <si>
    <t>Single suction</t>
  </si>
  <si>
    <t xml:space="preserve"> = Single / Double suction (first stage)</t>
  </si>
  <si>
    <t>Double suction</t>
  </si>
  <si>
    <t>Number of stages</t>
  </si>
  <si>
    <t>Minimum</t>
  </si>
  <si>
    <t>Max. / Actual / Min. impeller diameter</t>
  </si>
  <si>
    <t>Max. allowable casing working pressure</t>
  </si>
  <si>
    <t>NFPA 20</t>
  </si>
  <si>
    <t>Max. allowable jacket / C.W. piping pressure</t>
  </si>
  <si>
    <t>MATERIALS OF CONSTRUCTION</t>
  </si>
  <si>
    <t xml:space="preserve">Service Group / Material Group: </t>
  </si>
  <si>
    <t>WATER</t>
  </si>
  <si>
    <t>S1</t>
  </si>
  <si>
    <t>Casing</t>
  </si>
  <si>
    <t>Cast Iron</t>
  </si>
  <si>
    <t>Cabon Steel</t>
  </si>
  <si>
    <t>Inner casing or volutes</t>
  </si>
  <si>
    <t>Casing studs</t>
  </si>
  <si>
    <t>Carbon Steel</t>
  </si>
  <si>
    <t>AISI 4140 Steel</t>
  </si>
  <si>
    <t>Min. wall thickness</t>
  </si>
  <si>
    <t>-</t>
  </si>
  <si>
    <t>Cover</t>
  </si>
  <si>
    <t>Casing gaskets</t>
  </si>
  <si>
    <t>AUS spiral wound</t>
  </si>
  <si>
    <t>AUS Spiral wound (6)</t>
  </si>
  <si>
    <t>Wet bolting</t>
  </si>
  <si>
    <t>Bearing bracket</t>
  </si>
  <si>
    <t>Bearing</t>
  </si>
  <si>
    <t>Impeller</t>
  </si>
  <si>
    <t>Bearing Housing</t>
  </si>
  <si>
    <t>CS</t>
  </si>
  <si>
    <t>Impeller wear ring hardness</t>
  </si>
  <si>
    <t>Casing wear ring hardness</t>
  </si>
  <si>
    <t xml:space="preserve">Impeller wear rings </t>
  </si>
  <si>
    <t>Wear ring coating</t>
  </si>
  <si>
    <t>Diffuser</t>
  </si>
  <si>
    <t>Shaft</t>
  </si>
  <si>
    <t>Interstage shaft sleeve</t>
  </si>
  <si>
    <t>Shaft Seal</t>
  </si>
  <si>
    <t>AUS or 12% CHR</t>
  </si>
  <si>
    <t>Interstage bushing</t>
  </si>
  <si>
    <t>Seal Gland</t>
  </si>
  <si>
    <t>316 AUS (5)</t>
  </si>
  <si>
    <t>Balance drum</t>
  </si>
  <si>
    <t>Balance ring</t>
  </si>
  <si>
    <t>Throat bushing</t>
  </si>
  <si>
    <t>Drain Plug</t>
  </si>
  <si>
    <t>PRESSURE CONTAINING PARTS</t>
  </si>
  <si>
    <t>Coupling</t>
  </si>
  <si>
    <t>Pump casing manufacturer</t>
  </si>
  <si>
    <t>Coupling Guard</t>
  </si>
  <si>
    <t>Pump covers manufacturer</t>
  </si>
  <si>
    <t>Flanges</t>
  </si>
  <si>
    <t>Column / bowl Shaft bushings</t>
  </si>
  <si>
    <t>filled Carbon</t>
  </si>
  <si>
    <t>Dischage Head/ Suction can</t>
  </si>
  <si>
    <t>Equipment No.</t>
  </si>
  <si>
    <t>Requisition No.</t>
  </si>
  <si>
    <t xml:space="preserve">  Sheet No. 3   </t>
  </si>
  <si>
    <t>Lubrication</t>
  </si>
  <si>
    <t>Oil Bath</t>
  </si>
  <si>
    <t>Oil Bath - splash</t>
  </si>
  <si>
    <t>Oil Mist</t>
  </si>
  <si>
    <t>Oil Bath - ring</t>
  </si>
  <si>
    <t>WEIGHTS (VTA)</t>
  </si>
  <si>
    <t>Force Feed Oil</t>
  </si>
  <si>
    <t>Oil Mist - Purge</t>
  </si>
  <si>
    <t>Pump</t>
  </si>
  <si>
    <t>Oil Mist - Pure</t>
  </si>
  <si>
    <t>Driver</t>
  </si>
  <si>
    <t>Gearbox</t>
  </si>
  <si>
    <t>BEARINGS and LUBRICATION</t>
  </si>
  <si>
    <t>Type of Lubrication :</t>
  </si>
  <si>
    <t>Radial Bearings Type :</t>
  </si>
  <si>
    <t>HI</t>
  </si>
  <si>
    <t>Bearing type</t>
  </si>
  <si>
    <t>Thrust Bearing Type :</t>
  </si>
  <si>
    <t xml:space="preserve">Applicable lubrication </t>
  </si>
  <si>
    <t>Rolling element</t>
  </si>
  <si>
    <t>LO heating</t>
  </si>
  <si>
    <t>Constant Level Oiler : make / type / model</t>
  </si>
  <si>
    <t>Hydro-dynamic</t>
  </si>
  <si>
    <t xml:space="preserve">Lube oil heating : </t>
  </si>
  <si>
    <t>COOLING</t>
  </si>
  <si>
    <t>Cooling medium</t>
  </si>
  <si>
    <t>Steam</t>
  </si>
  <si>
    <t>Medium</t>
  </si>
  <si>
    <t>Air cooling preferred</t>
  </si>
  <si>
    <t>Electric</t>
  </si>
  <si>
    <t>Temp.(deg.C) / max. inlet pressure (bara)</t>
  </si>
  <si>
    <t>Air cooling</t>
  </si>
  <si>
    <t>Cooling water piping material / API plan</t>
  </si>
  <si>
    <t>Water cooling</t>
  </si>
  <si>
    <t>Baseplate</t>
  </si>
  <si>
    <t>Cooling water flow to bearing housing(s)</t>
  </si>
  <si>
    <t>PIPING</t>
  </si>
  <si>
    <t>Flange positions</t>
  </si>
  <si>
    <t>Combined</t>
  </si>
  <si>
    <t>Suction :</t>
  </si>
  <si>
    <t>size (mm)/ ANSI flange class</t>
  </si>
  <si>
    <t>150#</t>
  </si>
  <si>
    <t>Separate</t>
  </si>
  <si>
    <t>position facing driven end</t>
  </si>
  <si>
    <t>Vendor standard</t>
  </si>
  <si>
    <t>End</t>
  </si>
  <si>
    <t xml:space="preserve">Discharge : </t>
  </si>
  <si>
    <t>size(mm) / ANSI flange class</t>
  </si>
  <si>
    <t>Top</t>
  </si>
  <si>
    <t>Not in scope</t>
  </si>
  <si>
    <t>Right side</t>
  </si>
  <si>
    <t>ACCESSORIES</t>
  </si>
  <si>
    <t>Left side</t>
  </si>
  <si>
    <t>Foundation bolts</t>
  </si>
  <si>
    <t>Base plate :</t>
  </si>
  <si>
    <t>Foundation bolts :</t>
  </si>
  <si>
    <t>Required</t>
  </si>
  <si>
    <t>Coupling - make / type :</t>
  </si>
  <si>
    <t>ISO</t>
  </si>
  <si>
    <t>Coupling guard - non-sparking :</t>
  </si>
  <si>
    <t>Vibration equipment connections</t>
  </si>
  <si>
    <t>API 610</t>
  </si>
  <si>
    <t>Vibration connections</t>
  </si>
  <si>
    <t>INSPECTION and TESTS</t>
  </si>
  <si>
    <t>Inspection class</t>
  </si>
  <si>
    <t>Threaded connections</t>
  </si>
  <si>
    <t>Hydrostatic test</t>
  </si>
  <si>
    <t>Certified</t>
  </si>
  <si>
    <t>Coupling guard</t>
  </si>
  <si>
    <t>Flat surfaces</t>
  </si>
  <si>
    <t>Performance test</t>
  </si>
  <si>
    <r>
      <t xml:space="preserve">NPSHR test </t>
    </r>
    <r>
      <rPr>
        <sz val="10"/>
        <rFont val="MS Sans Serif"/>
        <family val="2"/>
      </rPr>
      <t>( if required by API 610)</t>
    </r>
  </si>
  <si>
    <r>
      <t xml:space="preserve">Complete unit test </t>
    </r>
    <r>
      <rPr>
        <sz val="10"/>
        <rFont val="MS Sans Serif"/>
        <family val="2"/>
      </rPr>
      <t>( if req'd by API 610)</t>
    </r>
  </si>
  <si>
    <t>Auxiliary equipment test</t>
  </si>
  <si>
    <t>Disassembly after test ( PI default is 'not required' )</t>
  </si>
  <si>
    <t>Hydrotest</t>
  </si>
  <si>
    <t>Class I</t>
  </si>
  <si>
    <t>Pump  speed during performance test</t>
  </si>
  <si>
    <t>Site speed</t>
  </si>
  <si>
    <t>Class II</t>
  </si>
  <si>
    <t>Water test Capacity : ( required for VCC Pumps only )</t>
  </si>
  <si>
    <t>Water test Head  : ( required for VCC Pumps only )</t>
  </si>
  <si>
    <t>Observed</t>
  </si>
  <si>
    <t>Perftest</t>
  </si>
  <si>
    <t>Water test Efficiency : ( required for VCC Pumps only )</t>
  </si>
  <si>
    <t>Water test Power : ( required for VCC Pumps only )</t>
  </si>
  <si>
    <t>Test bed / contract driver installed</t>
  </si>
  <si>
    <t>Contract driver</t>
  </si>
  <si>
    <t>Testing</t>
  </si>
  <si>
    <t>Hydrostatic test pressure : casing / jackets / piping</t>
  </si>
  <si>
    <t xml:space="preserve">Special tests </t>
  </si>
  <si>
    <t>VENDOR's DATA</t>
  </si>
  <si>
    <t>Scope of supply</t>
  </si>
  <si>
    <t>Disassembly after test</t>
  </si>
  <si>
    <r>
      <t>General Arrangement drawing</t>
    </r>
    <r>
      <rPr>
        <sz val="12"/>
        <rFont val="MS Sans Serif"/>
        <family val="2"/>
      </rPr>
      <t xml:space="preserve"> reference</t>
    </r>
  </si>
  <si>
    <t>Test driver</t>
  </si>
  <si>
    <t>Cross sectional drawing reference</t>
  </si>
  <si>
    <t>Interconnecting Piping Layout/Schematics reference</t>
  </si>
  <si>
    <t>Test bed driver</t>
  </si>
  <si>
    <r>
      <t xml:space="preserve">Performance curve </t>
    </r>
    <r>
      <rPr>
        <sz val="12"/>
        <rFont val="MS Sans Serif"/>
        <family val="2"/>
      </rPr>
      <t>reference</t>
    </r>
  </si>
  <si>
    <r>
      <t xml:space="preserve">Report on torsional analysis
</t>
    </r>
    <r>
      <rPr>
        <sz val="10"/>
        <rFont val="MS Sans Serif"/>
        <family val="2"/>
      </rPr>
      <t xml:space="preserve">( if analysis is required as per ISO 13709) </t>
    </r>
  </si>
  <si>
    <t xml:space="preserve">Sheet No.4 </t>
  </si>
  <si>
    <t>Sheet No.4 continued on sheet No 5,6,7 &amp; 8.</t>
  </si>
  <si>
    <t>JOCKEY PUMPS</t>
  </si>
  <si>
    <t>PBA - 904</t>
  </si>
  <si>
    <t>Issued for Firm Proposals</t>
  </si>
  <si>
    <t>ONE (1)</t>
  </si>
  <si>
    <t>Pumping temperature ( Normal ) (HOLD)</t>
  </si>
  <si>
    <t>Pumping temperature ( Minimum ) (HOLD)</t>
  </si>
  <si>
    <t>Pumping temperature ( Maximum ) (HOLD)</t>
  </si>
  <si>
    <t>Direction of rotation</t>
  </si>
  <si>
    <t>PUMPING DATA</t>
  </si>
  <si>
    <t>PUMP DRIVER</t>
  </si>
  <si>
    <t>Motors</t>
  </si>
  <si>
    <t>C = Field only to Principal's standards</t>
  </si>
  <si>
    <t>D = Field only to Vendor's standards</t>
  </si>
  <si>
    <t>Corrosive</t>
  </si>
  <si>
    <t>E = Full scope to Principal's standards</t>
  </si>
  <si>
    <t>F = Full scope to Vendor's standards</t>
  </si>
  <si>
    <t>NA   - Not Applicable</t>
  </si>
  <si>
    <t>VTC - Vendor to Confirm</t>
  </si>
  <si>
    <t>Selection of pump type shall be in accordance with API 610</t>
  </si>
  <si>
    <t>EGBEMA WEST  &amp; UGADA FIELDS</t>
  </si>
  <si>
    <t>JIECL</t>
  </si>
  <si>
    <t xml:space="preserve">  Sheet No. 5  </t>
  </si>
  <si>
    <t>DESIGN OPERATING CONDITIONS</t>
  </si>
  <si>
    <t>PUMP DESIGN</t>
  </si>
  <si>
    <t>MECHANICAL SEAL &amp; SEALING SYSTEM</t>
  </si>
  <si>
    <t>S5</t>
  </si>
  <si>
    <t xml:space="preserve">  Sheet No.6   </t>
  </si>
  <si>
    <t>WEIGHTS</t>
  </si>
  <si>
    <t xml:space="preserve">  Sheet No. 7</t>
  </si>
  <si>
    <t>Discipline:  MEC</t>
  </si>
  <si>
    <t>FIREWATER PUMPS PACKAGE</t>
  </si>
  <si>
    <t>DATA SHEET</t>
  </si>
  <si>
    <t>A1</t>
  </si>
  <si>
    <t>Issued for Review</t>
  </si>
  <si>
    <t>ASS              29/11/2017</t>
  </si>
  <si>
    <t>AO              29/11/2017</t>
  </si>
  <si>
    <t>29/11/2017</t>
  </si>
  <si>
    <t>B1</t>
  </si>
  <si>
    <t>IFA</t>
  </si>
  <si>
    <t xml:space="preserve">EGBEMA FIELDS     
</t>
  </si>
  <si>
    <t>C1</t>
  </si>
  <si>
    <t>AFC</t>
  </si>
  <si>
    <t>Issued for Construction</t>
  </si>
  <si>
    <t>FIREWATER SPARE PUMP</t>
  </si>
  <si>
    <t>PBA - 905C</t>
  </si>
  <si>
    <t>R01</t>
  </si>
  <si>
    <t>AIP</t>
  </si>
  <si>
    <t>EA</t>
  </si>
  <si>
    <t>SOO</t>
  </si>
  <si>
    <t>A01</t>
  </si>
  <si>
    <t>Revision: R01</t>
  </si>
  <si>
    <t>Status: IFR</t>
  </si>
  <si>
    <t>Rev. Date: 14/August/2019</t>
  </si>
  <si>
    <t>Page:  1 / 3</t>
  </si>
  <si>
    <t>DETAILED ENGINEERING DESIGN, PROCUREMENT, CONSTRUCTION, INSTALLATION AND COMMISSIONING (EPCIC) OF A 100,000 BARREL CAPACITY CRUDE OIL BUFFER STORAGE TANK FACILITY FOR EGBEMA, EGBEMA-WEST AND UGADA FIELDS IN OML 20</t>
  </si>
  <si>
    <t>Document Type:  DTS</t>
  </si>
  <si>
    <t>FIREWATER PUMP PACKAGE DATASHEET</t>
  </si>
  <si>
    <t>ESW                 17/08/2019</t>
  </si>
  <si>
    <t>A.O                     24/08/2019</t>
  </si>
  <si>
    <t>KGIS</t>
  </si>
  <si>
    <t xml:space="preserve"> 17/08/2019</t>
  </si>
  <si>
    <t>ASS                   14/08/2019</t>
  </si>
  <si>
    <t xml:space="preserve">ASS                   14/08/2019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</si>
</sst>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09]d\-mmm\-yyyy;@"/>
    <numFmt numFmtId="177" formatCode="dd/mmm/yyyy"/>
    <numFmt numFmtId="178" formatCode="0.0"/>
    <numFmt numFmtId="179" formatCode="0.0000"/>
    <numFmt numFmtId="180" formatCode="0.00000"/>
    <numFmt numFmtId="181" formatCode="0.000"/>
    <numFmt numFmtId="182" formatCode="d\-mmm\-yyyy"/>
  </numFmts>
  <fonts count="45" x14ac:knownFonts="1">
    <font>
      <sz val="11"/>
      <color theme="1"/>
      <name val="宋体"/>
      <family val="2"/>
      <scheme val="minor"/>
    </font>
    <font>
      <b/>
      <sz val="14"/>
      <color theme="1"/>
      <name val="Arial"/>
      <family val="2"/>
    </font>
    <font>
      <b/>
      <sz val="8"/>
      <color theme="1"/>
      <name val="Arial"/>
      <family val="2"/>
    </font>
    <font>
      <sz val="11"/>
      <color theme="1"/>
      <name val="宋体"/>
      <family val="2"/>
      <scheme val="minor"/>
    </font>
    <font>
      <sz val="8"/>
      <color theme="1"/>
      <name val="Arial"/>
      <family val="2"/>
    </font>
    <font>
      <b/>
      <sz val="12"/>
      <color theme="1"/>
      <name val="Arial"/>
      <family val="2"/>
    </font>
    <font>
      <sz val="10"/>
      <color rgb="FF000000"/>
      <name val="Arial"/>
      <family val="2"/>
    </font>
    <font>
      <sz val="8"/>
      <color rgb="FF000000"/>
      <name val="Arial"/>
      <family val="2"/>
    </font>
    <font>
      <b/>
      <sz val="28"/>
      <color theme="1"/>
      <name val="Arial"/>
      <family val="2"/>
    </font>
    <font>
      <sz val="9"/>
      <color theme="1"/>
      <name val="Arial"/>
      <family val="2"/>
    </font>
    <font>
      <sz val="9"/>
      <color theme="1"/>
      <name val="宋体"/>
      <family val="2"/>
      <scheme val="minor"/>
    </font>
    <font>
      <sz val="10"/>
      <name val="MS Sans Serif"/>
      <family val="2"/>
    </font>
    <font>
      <sz val="8"/>
      <name val="MS Sans Serif"/>
      <family val="2"/>
    </font>
    <font>
      <sz val="9"/>
      <name val="MS Sans Serif"/>
      <family val="2"/>
    </font>
    <font>
      <b/>
      <sz val="9.5"/>
      <name val="MS Sans Serif"/>
      <family val="2"/>
    </font>
    <font>
      <b/>
      <sz val="10"/>
      <name val="MS Sans Serif"/>
      <family val="2"/>
    </font>
    <font>
      <b/>
      <sz val="10"/>
      <name val="MS Sans Serif"/>
      <family val="2"/>
    </font>
    <font>
      <b/>
      <sz val="12"/>
      <name val="MS Sans Serif"/>
      <family val="2"/>
    </font>
    <font>
      <b/>
      <sz val="16"/>
      <color indexed="39"/>
      <name val="MS Sans Serif"/>
      <family val="2"/>
    </font>
    <font>
      <sz val="12"/>
      <name val="MS Sans Serif"/>
      <family val="2"/>
    </font>
    <font>
      <b/>
      <sz val="9"/>
      <name val="MS Sans Serif"/>
      <family val="2"/>
    </font>
    <font>
      <sz val="10"/>
      <name val="MS Sans Serif"/>
      <family val="2"/>
    </font>
    <font>
      <sz val="12"/>
      <color indexed="8"/>
      <name val="MS Sans Serif"/>
      <family val="2"/>
    </font>
    <font>
      <sz val="10"/>
      <color indexed="8"/>
      <name val="MS Sans Serif"/>
      <family val="2"/>
    </font>
    <font>
      <vertAlign val="subscript"/>
      <sz val="10"/>
      <name val="MS Sans Serif"/>
      <family val="2"/>
    </font>
    <font>
      <sz val="12"/>
      <color indexed="12"/>
      <name val="MS Sans Serif"/>
      <family val="2"/>
    </font>
    <font>
      <sz val="12"/>
      <color theme="0"/>
      <name val="MS Sans Serif"/>
      <family val="2"/>
    </font>
    <font>
      <sz val="8.5"/>
      <name val="MS Sans Serif"/>
      <family val="2"/>
    </font>
    <font>
      <sz val="10"/>
      <color indexed="10"/>
      <name val="MS Sans Serif"/>
      <family val="2"/>
    </font>
    <font>
      <b/>
      <sz val="10"/>
      <color indexed="8"/>
      <name val="MS Sans Serif"/>
      <family val="2"/>
    </font>
    <font>
      <b/>
      <sz val="16"/>
      <name val="MS Sans Serif"/>
      <family val="2"/>
    </font>
    <font>
      <b/>
      <sz val="12"/>
      <color indexed="12"/>
      <name val="MS Sans Serif"/>
      <family val="2"/>
    </font>
    <font>
      <vertAlign val="superscript"/>
      <sz val="10"/>
      <name val="MS Sans Serif"/>
      <family val="2"/>
    </font>
    <font>
      <vertAlign val="superscript"/>
      <sz val="10"/>
      <color indexed="8"/>
      <name val="MS Sans Serif"/>
      <family val="2"/>
    </font>
    <font>
      <sz val="10"/>
      <color indexed="14"/>
      <name val="MS Sans Serif"/>
      <family val="2"/>
    </font>
    <font>
      <b/>
      <sz val="12"/>
      <color indexed="8"/>
      <name val="MS Sans Serif"/>
      <family val="2"/>
    </font>
    <font>
      <sz val="12"/>
      <name val="Arial"/>
      <family val="2"/>
    </font>
    <font>
      <u/>
      <sz val="12"/>
      <name val="MS Sans Serif"/>
      <family val="2"/>
    </font>
    <font>
      <sz val="12"/>
      <color indexed="14"/>
      <name val="MS Sans Serif"/>
      <family val="2"/>
    </font>
    <font>
      <b/>
      <sz val="12"/>
      <color indexed="9"/>
      <name val="MS Sans Serif"/>
      <family val="2"/>
    </font>
    <font>
      <sz val="12"/>
      <color indexed="10"/>
      <name val="MS Sans Serif"/>
      <family val="2"/>
    </font>
    <font>
      <b/>
      <sz val="10"/>
      <color theme="1"/>
      <name val="Arial"/>
      <family val="2"/>
    </font>
    <font>
      <b/>
      <sz val="9"/>
      <color theme="1"/>
      <name val="Arial"/>
      <family val="2"/>
    </font>
    <font>
      <b/>
      <sz val="11"/>
      <color theme="1"/>
      <name val="Arial"/>
      <family val="2"/>
    </font>
    <font>
      <sz val="9"/>
      <name val="宋体"/>
      <family val="3"/>
      <charset val="134"/>
      <scheme val="minor"/>
    </font>
  </fonts>
  <fills count="6">
    <fill>
      <patternFill patternType="none"/>
    </fill>
    <fill>
      <patternFill patternType="gray125"/>
    </fill>
    <fill>
      <patternFill patternType="gray0625"/>
    </fill>
    <fill>
      <patternFill patternType="gray0625">
        <bgColor indexed="9"/>
      </patternFill>
    </fill>
    <fill>
      <patternFill patternType="solid">
        <fgColor indexed="13"/>
        <bgColor indexed="64"/>
      </patternFill>
    </fill>
    <fill>
      <patternFill patternType="solid">
        <fgColor theme="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8"/>
      </right>
      <top style="thin">
        <color indexed="8"/>
      </top>
      <bottom style="thin">
        <color indexed="8"/>
      </bottom>
      <diagonal/>
    </border>
    <border>
      <left style="medium">
        <color indexed="8"/>
      </left>
      <right/>
      <top/>
      <bottom style="thin">
        <color indexed="8"/>
      </bottom>
      <diagonal/>
    </border>
    <border>
      <left/>
      <right/>
      <top style="thin">
        <color indexed="64"/>
      </top>
      <bottom style="thin">
        <color indexed="8"/>
      </bottom>
      <diagonal/>
    </border>
    <border>
      <left style="medium">
        <color indexed="64"/>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8"/>
      </right>
      <top style="medium">
        <color indexed="64"/>
      </top>
      <bottom style="thin">
        <color indexed="64"/>
      </bottom>
      <diagonal/>
    </border>
    <border>
      <left style="medium">
        <color indexed="8"/>
      </left>
      <right/>
      <top style="medium">
        <color indexed="64"/>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bottom style="thin">
        <color indexed="8"/>
      </bottom>
      <diagonal/>
    </border>
    <border>
      <left/>
      <right style="medium">
        <color indexed="8"/>
      </right>
      <top/>
      <bottom style="thin">
        <color indexed="8"/>
      </bottom>
      <diagonal/>
    </border>
    <border>
      <left/>
      <right style="medium">
        <color indexed="64"/>
      </right>
      <top style="thin">
        <color indexed="8"/>
      </top>
      <bottom style="thin">
        <color indexed="64"/>
      </bottom>
      <diagonal/>
    </border>
    <border>
      <left style="medium">
        <color indexed="8"/>
      </left>
      <right/>
      <top style="thin">
        <color indexed="64"/>
      </top>
      <bottom style="thin">
        <color indexed="64"/>
      </bottom>
      <diagonal/>
    </border>
    <border>
      <left/>
      <right style="medium">
        <color indexed="64"/>
      </right>
      <top style="thin">
        <color indexed="64"/>
      </top>
      <bottom style="thin">
        <color indexed="8"/>
      </bottom>
      <diagonal/>
    </border>
    <border>
      <left style="medium">
        <color indexed="64"/>
      </left>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8"/>
      </right>
      <top style="thin">
        <color indexed="8"/>
      </top>
      <bottom style="thin">
        <color indexed="64"/>
      </bottom>
      <diagonal/>
    </border>
    <border>
      <left style="medium">
        <color indexed="8"/>
      </left>
      <right/>
      <top style="thin">
        <color indexed="64"/>
      </top>
      <bottom/>
      <diagonal/>
    </border>
    <border>
      <left style="thin">
        <color indexed="64"/>
      </left>
      <right/>
      <top style="medium">
        <color indexed="64"/>
      </top>
      <bottom style="medium">
        <color indexed="64"/>
      </bottom>
      <diagonal/>
    </border>
  </borders>
  <cellStyleXfs count="5">
    <xf numFmtId="0" fontId="0" fillId="0" borderId="0"/>
    <xf numFmtId="0" fontId="11" fillId="0" borderId="0"/>
    <xf numFmtId="0" fontId="21" fillId="0" borderId="0"/>
    <xf numFmtId="0" fontId="21" fillId="0" borderId="0"/>
    <xf numFmtId="0" fontId="21" fillId="0" borderId="0"/>
  </cellStyleXfs>
  <cellXfs count="977">
    <xf numFmtId="0" fontId="0" fillId="0" borderId="0" xfId="0"/>
    <xf numFmtId="0" fontId="3" fillId="0" borderId="0" xfId="0" applyFont="1"/>
    <xf numFmtId="0" fontId="3" fillId="0" borderId="0" xfId="0" applyFont="1" applyBorder="1"/>
    <xf numFmtId="0" fontId="3" fillId="0" borderId="11" xfId="0" applyFont="1" applyBorder="1"/>
    <xf numFmtId="0" fontId="3" fillId="0" borderId="10" xfId="0" applyFont="1" applyBorder="1"/>
    <xf numFmtId="176" fontId="3" fillId="0" borderId="0" xfId="0" applyNumberFormat="1" applyFont="1" applyBorder="1"/>
    <xf numFmtId="0" fontId="4" fillId="0" borderId="11" xfId="0" applyFont="1" applyBorder="1" applyAlignment="1">
      <alignment horizontal="center" wrapText="1"/>
    </xf>
    <xf numFmtId="0" fontId="4" fillId="0" borderId="0" xfId="0" applyFont="1" applyBorder="1" applyAlignment="1">
      <alignment horizontal="center" wrapText="1"/>
    </xf>
    <xf numFmtId="176" fontId="4" fillId="0" borderId="0" xfId="0" applyNumberFormat="1" applyFont="1" applyBorder="1" applyAlignment="1">
      <alignment horizontal="center" wrapText="1"/>
    </xf>
    <xf numFmtId="0" fontId="4" fillId="0" borderId="0" xfId="0" applyFont="1" applyBorder="1" applyAlignment="1">
      <alignment horizontal="center"/>
    </xf>
    <xf numFmtId="0" fontId="2" fillId="0" borderId="11" xfId="0" applyFont="1" applyBorder="1" applyAlignment="1">
      <alignment horizontal="center" wrapText="1"/>
    </xf>
    <xf numFmtId="0" fontId="2" fillId="0" borderId="0" xfId="0" applyFont="1" applyBorder="1" applyAlignment="1">
      <alignment horizontal="center" wrapText="1"/>
    </xf>
    <xf numFmtId="0" fontId="2" fillId="0" borderId="10" xfId="0" applyFont="1" applyBorder="1" applyAlignment="1">
      <alignment horizontal="center" wrapText="1"/>
    </xf>
    <xf numFmtId="0" fontId="6" fillId="0" borderId="11" xfId="0" applyFont="1" applyBorder="1" applyAlignment="1">
      <alignment wrapText="1"/>
    </xf>
    <xf numFmtId="0" fontId="6" fillId="0" borderId="0" xfId="0" applyFont="1" applyBorder="1" applyAlignment="1">
      <alignment wrapText="1"/>
    </xf>
    <xf numFmtId="0" fontId="6" fillId="0" borderId="10" xfId="0" applyFont="1" applyBorder="1" applyAlignment="1">
      <alignment wrapText="1"/>
    </xf>
    <xf numFmtId="0" fontId="3" fillId="0" borderId="0" xfId="0" applyFont="1" applyBorder="1" applyAlignment="1">
      <alignment wrapText="1"/>
    </xf>
    <xf numFmtId="0" fontId="7" fillId="0" borderId="11" xfId="0" applyFont="1" applyBorder="1" applyAlignment="1">
      <alignment horizontal="left" wrapText="1"/>
    </xf>
    <xf numFmtId="0" fontId="4" fillId="0" borderId="0" xfId="0" applyFont="1" applyBorder="1" applyAlignment="1">
      <alignment horizontal="left" wrapText="1"/>
    </xf>
    <xf numFmtId="0" fontId="4" fillId="0" borderId="10" xfId="0" applyFont="1" applyBorder="1" applyAlignment="1">
      <alignment horizontal="left" wrapText="1"/>
    </xf>
    <xf numFmtId="0" fontId="9" fillId="0" borderId="1" xfId="0" applyFont="1" applyBorder="1"/>
    <xf numFmtId="0" fontId="9" fillId="0" borderId="6" xfId="0" applyFont="1" applyBorder="1"/>
    <xf numFmtId="0" fontId="9" fillId="0" borderId="9" xfId="0" applyFont="1" applyBorder="1"/>
    <xf numFmtId="0" fontId="12" fillId="0" borderId="16" xfId="1" applyFont="1" applyBorder="1" applyAlignment="1">
      <alignment horizontal="center" vertical="center"/>
    </xf>
    <xf numFmtId="0" fontId="13" fillId="2" borderId="16" xfId="1" quotePrefix="1" applyFont="1" applyFill="1" applyBorder="1" applyAlignment="1">
      <alignment horizontal="left"/>
    </xf>
    <xf numFmtId="0" fontId="14" fillId="2" borderId="17" xfId="1" applyFont="1" applyFill="1" applyBorder="1" applyAlignment="1">
      <alignment horizontal="left"/>
    </xf>
    <xf numFmtId="0" fontId="13" fillId="2" borderId="17" xfId="1" applyFont="1" applyFill="1" applyBorder="1" applyAlignment="1">
      <alignment horizontal="left"/>
    </xf>
    <xf numFmtId="0" fontId="13" fillId="2" borderId="17" xfId="1" applyFont="1" applyFill="1" applyBorder="1"/>
    <xf numFmtId="0" fontId="13" fillId="2" borderId="18" xfId="1" applyFont="1" applyFill="1" applyBorder="1"/>
    <xf numFmtId="0" fontId="11" fillId="0" borderId="0" xfId="1"/>
    <xf numFmtId="0" fontId="15" fillId="0" borderId="0" xfId="1" applyFont="1"/>
    <xf numFmtId="0" fontId="12" fillId="0" borderId="20" xfId="1" applyFont="1" applyBorder="1" applyAlignment="1">
      <alignment horizontal="center" vertical="center"/>
    </xf>
    <xf numFmtId="0" fontId="16" fillId="2" borderId="20" xfId="1" applyFont="1" applyFill="1" applyBorder="1" applyAlignment="1">
      <alignment horizontal="left" vertical="center"/>
    </xf>
    <xf numFmtId="0" fontId="17" fillId="2" borderId="0" xfId="1" applyFont="1" applyFill="1" applyBorder="1" applyAlignment="1" applyProtection="1">
      <alignment horizontal="left" vertical="center"/>
    </xf>
    <xf numFmtId="0" fontId="16" fillId="2" borderId="0" xfId="1" applyFont="1" applyFill="1" applyBorder="1" applyAlignment="1">
      <alignment horizontal="left" vertical="center"/>
    </xf>
    <xf numFmtId="0" fontId="18" fillId="3" borderId="0" xfId="1" quotePrefix="1" applyFont="1" applyFill="1" applyBorder="1" applyAlignment="1" applyProtection="1">
      <alignment horizontal="left" vertical="center"/>
      <protection locked="0"/>
    </xf>
    <xf numFmtId="1" fontId="17" fillId="2" borderId="0" xfId="1" quotePrefix="1" applyNumberFormat="1" applyFont="1" applyFill="1" applyBorder="1" applyAlignment="1">
      <alignment horizontal="left" vertical="center"/>
    </xf>
    <xf numFmtId="1" fontId="17" fillId="2" borderId="23" xfId="1" quotePrefix="1" applyNumberFormat="1" applyFont="1" applyFill="1" applyBorder="1" applyAlignment="1">
      <alignment horizontal="center" vertical="center"/>
    </xf>
    <xf numFmtId="0" fontId="15" fillId="0" borderId="25" xfId="1" applyFont="1" applyBorder="1"/>
    <xf numFmtId="0" fontId="13" fillId="0" borderId="26" xfId="1" applyFont="1" applyFill="1" applyBorder="1"/>
    <xf numFmtId="0" fontId="19" fillId="0" borderId="27" xfId="1" applyFont="1" applyFill="1" applyBorder="1"/>
    <xf numFmtId="0" fontId="13" fillId="0" borderId="27" xfId="1" applyFont="1" applyFill="1" applyBorder="1"/>
    <xf numFmtId="0" fontId="11" fillId="0" borderId="27" xfId="1" applyBorder="1"/>
    <xf numFmtId="0" fontId="13" fillId="2" borderId="21" xfId="1" applyFont="1" applyFill="1" applyBorder="1"/>
    <xf numFmtId="0" fontId="13" fillId="2" borderId="21" xfId="1" applyFont="1" applyFill="1" applyBorder="1" applyAlignment="1">
      <alignment horizontal="left"/>
    </xf>
    <xf numFmtId="0" fontId="20" fillId="2" borderId="22" xfId="1" applyFont="1" applyFill="1" applyBorder="1" applyAlignment="1">
      <alignment horizontal="center" vertical="top"/>
    </xf>
    <xf numFmtId="0" fontId="21" fillId="0" borderId="24" xfId="1" applyFont="1" applyBorder="1"/>
    <xf numFmtId="0" fontId="15" fillId="0" borderId="19" xfId="1" applyFont="1" applyBorder="1"/>
    <xf numFmtId="0" fontId="13" fillId="0" borderId="30" xfId="1" applyFont="1" applyFill="1" applyBorder="1"/>
    <xf numFmtId="0" fontId="19" fillId="0" borderId="12" xfId="1" applyFont="1" applyFill="1" applyBorder="1" applyAlignment="1" applyProtection="1">
      <alignment horizontal="left" vertical="center"/>
    </xf>
    <xf numFmtId="0" fontId="19" fillId="0" borderId="12" xfId="1" applyFont="1" applyFill="1" applyBorder="1" applyAlignment="1" applyProtection="1">
      <alignment horizontal="center" vertical="center"/>
    </xf>
    <xf numFmtId="0" fontId="19" fillId="0" borderId="33" xfId="1" applyFont="1" applyFill="1" applyBorder="1" applyAlignment="1">
      <alignment vertical="center"/>
    </xf>
    <xf numFmtId="0" fontId="19" fillId="0" borderId="33" xfId="1" applyFont="1" applyFill="1" applyBorder="1" applyAlignment="1" applyProtection="1">
      <alignment horizontal="center" vertical="center"/>
    </xf>
    <xf numFmtId="0" fontId="11" fillId="0" borderId="36" xfId="1" applyBorder="1" applyProtection="1">
      <protection locked="0"/>
    </xf>
    <xf numFmtId="0" fontId="11" fillId="0" borderId="19" xfId="1" applyBorder="1"/>
    <xf numFmtId="0" fontId="11" fillId="0" borderId="0" xfId="1" applyFill="1" applyBorder="1"/>
    <xf numFmtId="0" fontId="13" fillId="0" borderId="30" xfId="1" applyFont="1" applyBorder="1"/>
    <xf numFmtId="0" fontId="19" fillId="0" borderId="12" xfId="1" applyFont="1" applyBorder="1" applyAlignment="1" applyProtection="1">
      <alignment vertical="center"/>
    </xf>
    <xf numFmtId="0" fontId="19" fillId="0" borderId="33" xfId="1" applyFont="1" applyBorder="1" applyAlignment="1">
      <alignment vertical="center"/>
    </xf>
    <xf numFmtId="0" fontId="11" fillId="0" borderId="37" xfId="1" applyBorder="1" applyProtection="1">
      <protection locked="0"/>
    </xf>
    <xf numFmtId="0" fontId="11" fillId="0" borderId="29" xfId="1" applyBorder="1"/>
    <xf numFmtId="0" fontId="19" fillId="0" borderId="2" xfId="1" applyFont="1" applyBorder="1"/>
    <xf numFmtId="1" fontId="22" fillId="0" borderId="33" xfId="1" applyNumberFormat="1" applyFont="1" applyBorder="1" applyAlignment="1" applyProtection="1">
      <alignment vertical="center"/>
      <protection locked="0"/>
    </xf>
    <xf numFmtId="0" fontId="23" fillId="0" borderId="36" xfId="1" applyFont="1" applyFill="1" applyBorder="1" applyAlignment="1" applyProtection="1">
      <alignment horizontal="center" vertical="center"/>
    </xf>
    <xf numFmtId="0" fontId="15" fillId="0" borderId="25" xfId="1" quotePrefix="1" applyFont="1" applyBorder="1" applyAlignment="1" applyProtection="1">
      <alignment horizontal="left"/>
      <protection hidden="1"/>
    </xf>
    <xf numFmtId="0" fontId="19" fillId="0" borderId="12" xfId="1" quotePrefix="1" applyFont="1" applyBorder="1" applyAlignment="1" applyProtection="1">
      <alignment horizontal="left" vertical="center"/>
    </xf>
    <xf numFmtId="0" fontId="15" fillId="0" borderId="25" xfId="1" applyFont="1" applyBorder="1" applyProtection="1">
      <protection hidden="1"/>
    </xf>
    <xf numFmtId="0" fontId="13" fillId="0" borderId="38" xfId="1" applyFont="1" applyBorder="1"/>
    <xf numFmtId="0" fontId="19" fillId="0" borderId="8" xfId="1" applyFont="1" applyFill="1" applyBorder="1" applyAlignment="1" applyProtection="1">
      <alignment horizontal="center" vertical="center"/>
    </xf>
    <xf numFmtId="0" fontId="19" fillId="0" borderId="34" xfId="1" applyFont="1" applyBorder="1" applyAlignment="1">
      <alignment horizontal="center"/>
    </xf>
    <xf numFmtId="0" fontId="11" fillId="0" borderId="19" xfId="1" applyBorder="1" applyProtection="1">
      <protection hidden="1"/>
    </xf>
    <xf numFmtId="2" fontId="19" fillId="0" borderId="33" xfId="1" applyNumberFormat="1" applyFont="1" applyBorder="1" applyAlignment="1" applyProtection="1">
      <alignment vertical="center"/>
      <protection locked="0"/>
    </xf>
    <xf numFmtId="0" fontId="11" fillId="0" borderId="29" xfId="1" applyBorder="1" applyProtection="1">
      <protection hidden="1"/>
    </xf>
    <xf numFmtId="179" fontId="19" fillId="0" borderId="33" xfId="1" applyNumberFormat="1" applyFont="1" applyBorder="1" applyAlignment="1" applyProtection="1">
      <alignment vertical="center"/>
      <protection locked="0"/>
    </xf>
    <xf numFmtId="0" fontId="11" fillId="0" borderId="17" xfId="1" applyBorder="1"/>
    <xf numFmtId="180" fontId="19" fillId="0" borderId="33" xfId="1" applyNumberFormat="1" applyFont="1" applyBorder="1" applyAlignment="1" applyProtection="1">
      <alignment vertical="center"/>
      <protection locked="0"/>
    </xf>
    <xf numFmtId="0" fontId="11" fillId="0" borderId="0" xfId="1" applyBorder="1"/>
    <xf numFmtId="181" fontId="19" fillId="0" borderId="33" xfId="1" applyNumberFormat="1" applyFont="1" applyBorder="1" applyAlignment="1" applyProtection="1">
      <alignment vertical="center"/>
      <protection locked="0"/>
    </xf>
    <xf numFmtId="0" fontId="11" fillId="0" borderId="24" xfId="1" applyBorder="1"/>
    <xf numFmtId="0" fontId="19" fillId="0" borderId="12" xfId="1" applyFont="1" applyBorder="1" applyAlignment="1" applyProtection="1">
      <alignment horizontal="left" vertical="center"/>
    </xf>
    <xf numFmtId="0" fontId="19" fillId="0" borderId="35" xfId="1" applyFont="1" applyBorder="1" applyAlignment="1" applyProtection="1">
      <alignment horizontal="center" vertical="center"/>
    </xf>
    <xf numFmtId="0" fontId="19" fillId="0" borderId="2" xfId="1" applyFont="1" applyFill="1" applyBorder="1" applyAlignment="1" applyProtection="1">
      <alignment vertical="center"/>
    </xf>
    <xf numFmtId="0" fontId="19" fillId="0" borderId="2" xfId="1" applyFont="1" applyFill="1" applyBorder="1" applyAlignment="1" applyProtection="1">
      <alignment horizontal="center" vertical="center"/>
    </xf>
    <xf numFmtId="0" fontId="19" fillId="0" borderId="39" xfId="1" applyFont="1" applyBorder="1" applyAlignment="1">
      <alignment horizontal="center"/>
    </xf>
    <xf numFmtId="0" fontId="13" fillId="0" borderId="40" xfId="1" applyFont="1" applyBorder="1"/>
    <xf numFmtId="0" fontId="19" fillId="0" borderId="33" xfId="1" applyFont="1" applyBorder="1" applyAlignment="1" applyProtection="1">
      <alignment horizontal="left" vertical="center"/>
    </xf>
    <xf numFmtId="0" fontId="19" fillId="0" borderId="41" xfId="1" applyFont="1" applyFill="1" applyBorder="1" applyAlignment="1" applyProtection="1">
      <alignment horizontal="center" vertical="center"/>
    </xf>
    <xf numFmtId="0" fontId="19" fillId="0" borderId="35" xfId="1" applyFont="1" applyBorder="1" applyAlignment="1">
      <alignment horizontal="left" vertical="center"/>
    </xf>
    <xf numFmtId="0" fontId="19" fillId="0" borderId="42" xfId="1" applyFont="1" applyBorder="1" applyAlignment="1">
      <alignment vertical="center"/>
    </xf>
    <xf numFmtId="0" fontId="13" fillId="0" borderId="45" xfId="1" applyFont="1" applyBorder="1"/>
    <xf numFmtId="0" fontId="19" fillId="0" borderId="46" xfId="1" applyFont="1" applyBorder="1"/>
    <xf numFmtId="0" fontId="19" fillId="0" borderId="46" xfId="1" applyFont="1" applyFill="1" applyBorder="1" applyAlignment="1" applyProtection="1">
      <alignment horizontal="center" vertical="center"/>
    </xf>
    <xf numFmtId="0" fontId="11" fillId="0" borderId="47" xfId="1" applyBorder="1"/>
    <xf numFmtId="0" fontId="19" fillId="0" borderId="20" xfId="1" applyFont="1" applyBorder="1" applyAlignment="1">
      <alignment vertical="center"/>
    </xf>
    <xf numFmtId="0" fontId="13" fillId="0" borderId="48" xfId="1" applyFont="1" applyBorder="1"/>
    <xf numFmtId="0" fontId="19" fillId="0" borderId="49" xfId="1" applyFont="1" applyBorder="1" applyAlignment="1">
      <alignment horizontal="left"/>
    </xf>
    <xf numFmtId="0" fontId="19" fillId="0" borderId="48" xfId="1" applyFont="1" applyBorder="1" applyAlignment="1">
      <alignment vertical="center"/>
    </xf>
    <xf numFmtId="178" fontId="22" fillId="0" borderId="12" xfId="1" applyNumberFormat="1" applyFont="1" applyFill="1" applyBorder="1" applyAlignment="1" applyProtection="1">
      <alignment horizontal="right" vertical="center"/>
    </xf>
    <xf numFmtId="0" fontId="19" fillId="0" borderId="12" xfId="1" applyFont="1" applyBorder="1" applyAlignment="1">
      <alignment vertical="center"/>
    </xf>
    <xf numFmtId="178" fontId="19" fillId="0" borderId="33" xfId="1" applyNumberFormat="1" applyFont="1" applyBorder="1" applyAlignment="1" applyProtection="1">
      <alignment vertical="center"/>
      <protection locked="0"/>
    </xf>
    <xf numFmtId="0" fontId="19" fillId="0" borderId="2" xfId="1" applyFont="1" applyBorder="1" applyAlignment="1" applyProtection="1">
      <alignment horizontal="left" vertical="center" wrapText="1"/>
    </xf>
    <xf numFmtId="181" fontId="19" fillId="4" borderId="33" xfId="1" applyNumberFormat="1" applyFont="1" applyFill="1" applyBorder="1" applyAlignment="1" applyProtection="1">
      <alignment vertical="center"/>
      <protection locked="0"/>
    </xf>
    <xf numFmtId="178" fontId="22" fillId="0" borderId="33" xfId="1" applyNumberFormat="1" applyFont="1" applyFill="1" applyBorder="1" applyAlignment="1" applyProtection="1">
      <alignment horizontal="right" vertical="center"/>
    </xf>
    <xf numFmtId="181" fontId="22" fillId="0" borderId="33" xfId="1" applyNumberFormat="1" applyFont="1" applyFill="1" applyBorder="1" applyAlignment="1" applyProtection="1">
      <alignment horizontal="right" vertical="center"/>
    </xf>
    <xf numFmtId="0" fontId="19" fillId="0" borderId="0" xfId="1" applyFont="1" applyBorder="1" applyAlignment="1">
      <alignment vertical="center"/>
    </xf>
    <xf numFmtId="0" fontId="19" fillId="0" borderId="0" xfId="1" applyFont="1" applyFill="1" applyBorder="1" applyAlignment="1" applyProtection="1">
      <alignment horizontal="center" vertical="center"/>
    </xf>
    <xf numFmtId="178" fontId="19" fillId="0" borderId="0" xfId="1" applyNumberFormat="1" applyFont="1" applyBorder="1" applyAlignment="1" applyProtection="1">
      <alignment vertical="center"/>
      <protection locked="0"/>
    </xf>
    <xf numFmtId="0" fontId="22" fillId="0" borderId="23" xfId="1" applyFont="1" applyBorder="1" applyAlignment="1" applyProtection="1">
      <alignment horizontal="center" vertical="center"/>
    </xf>
    <xf numFmtId="0" fontId="11" fillId="0" borderId="0" xfId="1" applyFill="1"/>
    <xf numFmtId="0" fontId="17" fillId="2" borderId="26" xfId="1" quotePrefix="1" applyFont="1" applyFill="1" applyBorder="1" applyAlignment="1" applyProtection="1">
      <alignment horizontal="center" vertical="center"/>
    </xf>
    <xf numFmtId="0" fontId="11" fillId="0" borderId="54" xfId="1" applyBorder="1"/>
    <xf numFmtId="0" fontId="19" fillId="0" borderId="51" xfId="1" applyFont="1" applyFill="1" applyBorder="1" applyAlignment="1" applyProtection="1">
      <alignment horizontal="center" vertical="center"/>
    </xf>
    <xf numFmtId="0" fontId="19" fillId="0" borderId="51" xfId="1" applyFont="1" applyBorder="1" applyProtection="1">
      <protection locked="0"/>
    </xf>
    <xf numFmtId="0" fontId="19" fillId="0" borderId="30" xfId="1" applyFont="1" applyBorder="1" applyAlignment="1">
      <alignment horizontal="center" vertical="center"/>
    </xf>
    <xf numFmtId="178" fontId="19" fillId="0" borderId="12" xfId="1" applyNumberFormat="1" applyFont="1" applyBorder="1" applyAlignment="1" applyProtection="1">
      <alignment horizontal="right" vertical="center"/>
    </xf>
    <xf numFmtId="0" fontId="25" fillId="0" borderId="33" xfId="1" applyFont="1" applyBorder="1" applyAlignment="1" applyProtection="1">
      <alignment vertical="center"/>
      <protection locked="0"/>
    </xf>
    <xf numFmtId="0" fontId="19" fillId="0" borderId="30" xfId="1" applyFont="1" applyBorder="1" applyAlignment="1">
      <alignment vertical="center"/>
    </xf>
    <xf numFmtId="0" fontId="22" fillId="0" borderId="33" xfId="1" applyFont="1" applyBorder="1" applyAlignment="1" applyProtection="1">
      <alignment horizontal="center" vertical="center"/>
    </xf>
    <xf numFmtId="0" fontId="12" fillId="0" borderId="30" xfId="1" applyFont="1" applyBorder="1" applyAlignment="1">
      <alignment horizontal="center" vertical="center"/>
    </xf>
    <xf numFmtId="0" fontId="19" fillId="0" borderId="2" xfId="1" applyFont="1" applyBorder="1" applyAlignment="1">
      <alignment horizontal="center"/>
    </xf>
    <xf numFmtId="0" fontId="19" fillId="0" borderId="55" xfId="1" applyFont="1" applyBorder="1" applyAlignment="1">
      <alignment vertical="center"/>
    </xf>
    <xf numFmtId="0" fontId="19" fillId="0" borderId="38" xfId="1" applyFont="1" applyBorder="1" applyAlignment="1">
      <alignment vertical="center"/>
    </xf>
    <xf numFmtId="0" fontId="19" fillId="0" borderId="0" xfId="1" quotePrefix="1" applyFont="1" applyBorder="1" applyAlignment="1" applyProtection="1">
      <alignment horizontal="left" vertical="center"/>
    </xf>
    <xf numFmtId="0" fontId="19" fillId="0" borderId="0" xfId="1" applyFont="1" applyBorder="1" applyAlignment="1" applyProtection="1">
      <alignment horizontal="center" vertical="center"/>
    </xf>
    <xf numFmtId="1" fontId="17" fillId="0" borderId="0" xfId="1" applyNumberFormat="1" applyFont="1" applyBorder="1" applyAlignment="1" applyProtection="1">
      <alignment horizontal="center" vertical="center"/>
    </xf>
    <xf numFmtId="178" fontId="19" fillId="4" borderId="0" xfId="1" applyNumberFormat="1" applyFont="1" applyFill="1" applyBorder="1" applyAlignment="1" applyProtection="1">
      <alignment horizontal="center" vertical="center"/>
    </xf>
    <xf numFmtId="0" fontId="11" fillId="0" borderId="48" xfId="1" applyBorder="1"/>
    <xf numFmtId="0" fontId="19" fillId="0" borderId="21" xfId="1" applyFont="1" applyBorder="1" applyAlignment="1">
      <alignment vertical="center"/>
    </xf>
    <xf numFmtId="0" fontId="19" fillId="2" borderId="26" xfId="1" applyFont="1" applyFill="1" applyBorder="1" applyAlignment="1" applyProtection="1">
      <alignment horizontal="left" vertical="center"/>
    </xf>
    <xf numFmtId="0" fontId="19" fillId="0" borderId="37" xfId="1" applyFont="1" applyBorder="1" applyAlignment="1" applyProtection="1">
      <alignment vertical="center"/>
      <protection locked="0"/>
    </xf>
    <xf numFmtId="0" fontId="13" fillId="0" borderId="20" xfId="1" applyFont="1" applyBorder="1"/>
    <xf numFmtId="1" fontId="26" fillId="0" borderId="0" xfId="1" applyNumberFormat="1" applyFont="1" applyFill="1" applyBorder="1" applyAlignment="1" applyProtection="1">
      <alignment horizontal="right" vertical="center"/>
      <protection locked="0"/>
    </xf>
    <xf numFmtId="0" fontId="23" fillId="0" borderId="56" xfId="1" applyFont="1" applyBorder="1" applyAlignment="1" applyProtection="1">
      <alignment horizontal="center" vertical="center"/>
    </xf>
    <xf numFmtId="0" fontId="19" fillId="0" borderId="54" xfId="1" applyFont="1" applyBorder="1" applyAlignment="1">
      <alignment vertical="center"/>
    </xf>
    <xf numFmtId="0" fontId="19" fillId="0" borderId="51" xfId="1" applyFont="1" applyBorder="1" applyAlignment="1" applyProtection="1">
      <alignment horizontal="center" vertical="center"/>
    </xf>
    <xf numFmtId="1" fontId="19" fillId="0" borderId="51" xfId="1" applyNumberFormat="1" applyFont="1" applyBorder="1" applyAlignment="1" applyProtection="1">
      <alignment horizontal="center" vertical="center"/>
      <protection locked="0"/>
    </xf>
    <xf numFmtId="0" fontId="19" fillId="0" borderId="56" xfId="1" applyFont="1" applyBorder="1" applyAlignment="1" applyProtection="1">
      <alignment horizontal="center" vertical="center"/>
    </xf>
    <xf numFmtId="0" fontId="13" fillId="0" borderId="55" xfId="1" applyFont="1" applyBorder="1"/>
    <xf numFmtId="1" fontId="22" fillId="0" borderId="2" xfId="1" applyNumberFormat="1" applyFont="1" applyFill="1" applyBorder="1" applyAlignment="1" applyProtection="1">
      <alignment horizontal="right" vertical="center"/>
      <protection locked="0"/>
    </xf>
    <xf numFmtId="1" fontId="19" fillId="0" borderId="0" xfId="1" applyNumberFormat="1" applyFont="1" applyBorder="1" applyAlignment="1" applyProtection="1">
      <alignment horizontal="center" vertical="center"/>
      <protection locked="0"/>
    </xf>
    <xf numFmtId="0" fontId="19" fillId="0" borderId="50" xfId="1" quotePrefix="1" applyFont="1" applyBorder="1" applyAlignment="1" applyProtection="1">
      <alignment horizontal="center" vertical="center"/>
    </xf>
    <xf numFmtId="1" fontId="19" fillId="0" borderId="2" xfId="1" applyNumberFormat="1" applyFont="1" applyBorder="1" applyAlignment="1" applyProtection="1">
      <alignment horizontal="center" vertical="center"/>
      <protection locked="0"/>
    </xf>
    <xf numFmtId="0" fontId="19" fillId="0" borderId="2" xfId="1" applyFont="1" applyBorder="1" applyAlignment="1" applyProtection="1">
      <alignment horizontal="left" vertical="center"/>
    </xf>
    <xf numFmtId="0" fontId="19" fillId="0" borderId="2" xfId="1" quotePrefix="1" applyFont="1" applyBorder="1" applyAlignment="1" applyProtection="1">
      <alignment horizontal="left" vertical="center"/>
    </xf>
    <xf numFmtId="0" fontId="19" fillId="0" borderId="2" xfId="1" applyFont="1" applyBorder="1" applyAlignment="1" applyProtection="1">
      <alignment horizontal="left" vertical="center"/>
      <protection locked="0"/>
    </xf>
    <xf numFmtId="0" fontId="21" fillId="0" borderId="37" xfId="1" applyFont="1" applyBorder="1" applyAlignment="1" applyProtection="1">
      <alignment horizontal="center" vertical="center"/>
    </xf>
    <xf numFmtId="1" fontId="22" fillId="0" borderId="0" xfId="1" applyNumberFormat="1" applyFont="1" applyFill="1" applyBorder="1" applyAlignment="1" applyProtection="1">
      <alignment horizontal="right" vertical="center"/>
      <protection locked="0"/>
    </xf>
    <xf numFmtId="0" fontId="19" fillId="0" borderId="21" xfId="1" applyFont="1" applyBorder="1" applyAlignment="1" applyProtection="1">
      <alignment horizontal="left" vertical="center"/>
    </xf>
    <xf numFmtId="0" fontId="19" fillId="0" borderId="21" xfId="1" quotePrefix="1" applyFont="1" applyBorder="1" applyAlignment="1" applyProtection="1">
      <alignment horizontal="left" vertical="center"/>
    </xf>
    <xf numFmtId="0" fontId="19" fillId="0" borderId="21" xfId="1" applyFont="1" applyBorder="1" applyAlignment="1" applyProtection="1">
      <alignment horizontal="left" vertical="center"/>
      <protection locked="0"/>
    </xf>
    <xf numFmtId="0" fontId="17" fillId="2" borderId="27" xfId="1" applyFont="1" applyFill="1" applyBorder="1" applyAlignment="1" applyProtection="1">
      <alignment horizontal="left" vertical="center"/>
    </xf>
    <xf numFmtId="0" fontId="19" fillId="2" borderId="27" xfId="1" applyFont="1" applyFill="1" applyBorder="1" applyAlignment="1" applyProtection="1">
      <alignment horizontal="left" vertical="center"/>
    </xf>
    <xf numFmtId="0" fontId="19" fillId="2" borderId="28" xfId="1" applyFont="1" applyFill="1" applyBorder="1" applyAlignment="1" applyProtection="1">
      <alignment horizontal="left" vertical="center"/>
    </xf>
    <xf numFmtId="0" fontId="13" fillId="0" borderId="30" xfId="1" applyFont="1" applyBorder="1" applyProtection="1"/>
    <xf numFmtId="0" fontId="19" fillId="0" borderId="12" xfId="1" applyFont="1" applyBorder="1" applyAlignment="1" applyProtection="1">
      <alignment horizontal="center" vertical="center"/>
    </xf>
    <xf numFmtId="178" fontId="19" fillId="0" borderId="12" xfId="1" applyNumberFormat="1" applyFont="1" applyBorder="1" applyAlignment="1" applyProtection="1">
      <alignment horizontal="center" vertical="center"/>
    </xf>
    <xf numFmtId="0" fontId="11" fillId="0" borderId="19" xfId="1" applyBorder="1" applyAlignment="1">
      <alignment horizontal="left"/>
    </xf>
    <xf numFmtId="0" fontId="13" fillId="0" borderId="30" xfId="1" applyFont="1" applyFill="1" applyBorder="1" applyProtection="1"/>
    <xf numFmtId="0" fontId="11" fillId="0" borderId="29" xfId="1" applyBorder="1" applyAlignment="1">
      <alignment horizontal="left"/>
    </xf>
    <xf numFmtId="1" fontId="19" fillId="5" borderId="12" xfId="1" applyNumberFormat="1" applyFont="1" applyFill="1" applyBorder="1" applyAlignment="1" applyProtection="1">
      <alignment horizontal="center" vertical="center"/>
    </xf>
    <xf numFmtId="0" fontId="21" fillId="0" borderId="36" xfId="1" applyFont="1" applyBorder="1" applyAlignment="1" applyProtection="1">
      <alignment horizontal="center" vertical="center"/>
    </xf>
    <xf numFmtId="1" fontId="19" fillId="0" borderId="12" xfId="1" applyNumberFormat="1" applyFont="1" applyBorder="1" applyAlignment="1" applyProtection="1">
      <alignment horizontal="center" vertical="center"/>
    </xf>
    <xf numFmtId="0" fontId="19" fillId="0" borderId="37" xfId="1" applyFont="1" applyBorder="1" applyAlignment="1" applyProtection="1">
      <alignment horizontal="left" vertical="center"/>
      <protection locked="0"/>
    </xf>
    <xf numFmtId="0" fontId="11" fillId="0" borderId="6" xfId="1" applyBorder="1"/>
    <xf numFmtId="0" fontId="11" fillId="0" borderId="1" xfId="1" applyBorder="1"/>
    <xf numFmtId="0" fontId="11" fillId="0" borderId="9" xfId="1" applyBorder="1"/>
    <xf numFmtId="0" fontId="15" fillId="0" borderId="37" xfId="1" applyFont="1" applyBorder="1" applyAlignment="1" applyProtection="1">
      <alignment horizontal="left" vertical="center"/>
    </xf>
    <xf numFmtId="0" fontId="11" fillId="0" borderId="0" xfId="1" applyAlignment="1">
      <alignment horizontal="justify" vertical="top"/>
    </xf>
    <xf numFmtId="0" fontId="13" fillId="0" borderId="48" xfId="1" applyFont="1" applyBorder="1" applyAlignment="1" applyProtection="1">
      <alignment horizontal="justify" vertical="center"/>
    </xf>
    <xf numFmtId="0" fontId="13" fillId="0" borderId="20" xfId="1" applyFont="1" applyBorder="1" applyProtection="1"/>
    <xf numFmtId="0" fontId="13" fillId="0" borderId="10" xfId="1" quotePrefix="1" applyFont="1" applyBorder="1" applyAlignment="1" applyProtection="1">
      <alignment horizontal="left" vertical="top"/>
    </xf>
    <xf numFmtId="0" fontId="13" fillId="0" borderId="11" xfId="1" applyFont="1" applyBorder="1" applyAlignment="1">
      <alignment vertical="top"/>
    </xf>
    <xf numFmtId="0" fontId="13" fillId="0" borderId="9" xfId="1" applyFont="1" applyBorder="1" applyAlignment="1" applyProtection="1">
      <alignment horizontal="center"/>
    </xf>
    <xf numFmtId="178" fontId="19" fillId="0" borderId="59" xfId="1" applyNumberFormat="1" applyFont="1" applyBorder="1" applyAlignment="1">
      <alignment horizontal="center"/>
    </xf>
    <xf numFmtId="178" fontId="19" fillId="0" borderId="36" xfId="1" applyNumberFormat="1" applyFont="1" applyBorder="1" applyAlignment="1">
      <alignment horizontal="center"/>
    </xf>
    <xf numFmtId="0" fontId="13" fillId="0" borderId="4" xfId="1" applyFont="1" applyBorder="1" applyAlignment="1" applyProtection="1">
      <alignment vertical="top"/>
      <protection locked="0"/>
    </xf>
    <xf numFmtId="0" fontId="13" fillId="0" borderId="5" xfId="1" applyFont="1" applyBorder="1" applyAlignment="1">
      <alignment vertical="top"/>
    </xf>
    <xf numFmtId="0" fontId="13" fillId="0" borderId="14" xfId="1" applyFont="1" applyBorder="1" applyAlignment="1">
      <alignment vertical="top"/>
    </xf>
    <xf numFmtId="0" fontId="13" fillId="0" borderId="1" xfId="1" applyFont="1" applyBorder="1" applyAlignment="1" applyProtection="1">
      <alignment horizontal="center" vertical="center"/>
    </xf>
    <xf numFmtId="14" fontId="23" fillId="0" borderId="1" xfId="1" applyNumberFormat="1" applyFont="1" applyBorder="1" applyAlignment="1" applyProtection="1">
      <alignment horizontal="center"/>
      <protection locked="0"/>
    </xf>
    <xf numFmtId="0" fontId="21" fillId="0" borderId="64" xfId="1" applyFont="1" applyBorder="1" applyAlignment="1" applyProtection="1">
      <alignment horizontal="center"/>
      <protection locked="0"/>
    </xf>
    <xf numFmtId="0" fontId="13" fillId="0" borderId="1" xfId="1" applyFont="1" applyBorder="1" applyAlignment="1" applyProtection="1">
      <alignment horizontal="center"/>
    </xf>
    <xf numFmtId="0" fontId="21" fillId="0" borderId="1" xfId="1" applyFont="1" applyBorder="1" applyAlignment="1" applyProtection="1">
      <alignment horizontal="center"/>
      <protection locked="0"/>
    </xf>
    <xf numFmtId="0" fontId="21" fillId="0" borderId="63" xfId="1" applyFont="1" applyBorder="1" applyAlignment="1" applyProtection="1">
      <alignment horizontal="center"/>
      <protection locked="0"/>
    </xf>
    <xf numFmtId="0" fontId="19" fillId="0" borderId="5" xfId="1" applyFont="1" applyBorder="1"/>
    <xf numFmtId="0" fontId="17" fillId="0" borderId="5" xfId="1" quotePrefix="1" applyFont="1" applyBorder="1" applyAlignment="1" applyProtection="1">
      <alignment horizontal="left" vertical="center"/>
    </xf>
    <xf numFmtId="0" fontId="17" fillId="0" borderId="12" xfId="1" applyFont="1" applyBorder="1"/>
    <xf numFmtId="0" fontId="17" fillId="0" borderId="36" xfId="1" applyFont="1" applyBorder="1"/>
    <xf numFmtId="0" fontId="21" fillId="0" borderId="3" xfId="1" applyFont="1" applyBorder="1" applyAlignment="1" applyProtection="1">
      <alignment vertical="center"/>
    </xf>
    <xf numFmtId="0" fontId="21" fillId="0" borderId="7" xfId="1" applyFont="1" applyBorder="1" applyAlignment="1">
      <alignment vertical="center"/>
    </xf>
    <xf numFmtId="0" fontId="19" fillId="0" borderId="64" xfId="1" applyFont="1" applyBorder="1"/>
    <xf numFmtId="0" fontId="21" fillId="0" borderId="65" xfId="1" applyFont="1" applyBorder="1" applyProtection="1"/>
    <xf numFmtId="0" fontId="21" fillId="0" borderId="21" xfId="1" applyFont="1" applyBorder="1"/>
    <xf numFmtId="0" fontId="21" fillId="0" borderId="66" xfId="1" applyFont="1" applyBorder="1" applyAlignment="1">
      <alignment horizontal="left"/>
    </xf>
    <xf numFmtId="0" fontId="19" fillId="0" borderId="22" xfId="1" applyFont="1" applyBorder="1"/>
    <xf numFmtId="0" fontId="11" fillId="0" borderId="68" xfId="1" applyBorder="1" applyProtection="1">
      <protection locked="0"/>
    </xf>
    <xf numFmtId="0" fontId="12" fillId="0" borderId="48" xfId="1" applyFont="1" applyBorder="1" applyAlignment="1">
      <alignment horizontal="center"/>
    </xf>
    <xf numFmtId="0" fontId="11" fillId="0" borderId="21" xfId="1" applyBorder="1"/>
    <xf numFmtId="0" fontId="21" fillId="0" borderId="21" xfId="1" quotePrefix="1" applyFont="1" applyBorder="1" applyAlignment="1" applyProtection="1">
      <alignment horizontal="left"/>
    </xf>
    <xf numFmtId="0" fontId="21" fillId="0" borderId="27" xfId="1" quotePrefix="1" applyFont="1" applyBorder="1" applyAlignment="1" applyProtection="1">
      <alignment horizontal="left"/>
    </xf>
    <xf numFmtId="0" fontId="17" fillId="0" borderId="69" xfId="1" quotePrefix="1" applyFont="1" applyBorder="1" applyAlignment="1" applyProtection="1">
      <alignment horizontal="left" vertical="center"/>
    </xf>
    <xf numFmtId="0" fontId="21" fillId="0" borderId="21" xfId="1" applyFont="1" applyBorder="1" applyAlignment="1" applyProtection="1">
      <alignment horizontal="left"/>
    </xf>
    <xf numFmtId="0" fontId="19" fillId="0" borderId="21" xfId="1" applyFont="1" applyBorder="1"/>
    <xf numFmtId="0" fontId="12" fillId="0" borderId="22" xfId="1" applyFont="1" applyFill="1" applyBorder="1" applyAlignment="1">
      <alignment horizontal="center"/>
    </xf>
    <xf numFmtId="0" fontId="12" fillId="0" borderId="0" xfId="1" applyFont="1" applyFill="1" applyBorder="1" applyAlignment="1">
      <alignment horizontal="center" vertical="center"/>
    </xf>
    <xf numFmtId="0" fontId="13" fillId="0" borderId="0" xfId="1" quotePrefix="1" applyFont="1" applyFill="1" applyBorder="1" applyAlignment="1">
      <alignment horizontal="left"/>
    </xf>
    <xf numFmtId="0" fontId="19" fillId="0" borderId="0" xfId="1" applyFont="1" applyFill="1" applyBorder="1" applyAlignment="1" applyProtection="1">
      <alignment horizontal="left"/>
    </xf>
    <xf numFmtId="0" fontId="19" fillId="0" borderId="0" xfId="1" applyFont="1" applyFill="1" applyBorder="1" applyProtection="1"/>
    <xf numFmtId="0" fontId="19" fillId="0" borderId="0" xfId="1" applyFont="1" applyFill="1" applyBorder="1"/>
    <xf numFmtId="0" fontId="12" fillId="0" borderId="0" xfId="1" applyFont="1" applyFill="1" applyBorder="1" applyAlignment="1">
      <alignment horizontal="center"/>
    </xf>
    <xf numFmtId="0" fontId="16" fillId="0" borderId="0" xfId="1" applyFont="1" applyFill="1" applyBorder="1" applyAlignment="1" applyProtection="1">
      <alignment horizontal="left" vertical="center"/>
      <protection locked="0"/>
    </xf>
    <xf numFmtId="0" fontId="17" fillId="0" borderId="0" xfId="1" quotePrefix="1" applyFont="1" applyFill="1" applyBorder="1" applyAlignment="1" applyProtection="1">
      <alignment horizontal="left" vertical="center"/>
    </xf>
    <xf numFmtId="0" fontId="17" fillId="0" borderId="0" xfId="1" applyFont="1" applyFill="1" applyBorder="1" applyAlignment="1" applyProtection="1">
      <alignment horizontal="left" vertical="center"/>
    </xf>
    <xf numFmtId="0" fontId="30" fillId="0" borderId="0" xfId="1" quotePrefix="1" applyFont="1" applyFill="1" applyBorder="1" applyAlignment="1" applyProtection="1">
      <alignment horizontal="left" vertical="center"/>
    </xf>
    <xf numFmtId="1" fontId="17" fillId="0" borderId="0" xfId="1" applyNumberFormat="1" applyFont="1" applyFill="1" applyBorder="1" applyAlignment="1" applyProtection="1">
      <alignment horizontal="left" vertical="center"/>
    </xf>
    <xf numFmtId="0" fontId="17" fillId="0" borderId="0" xfId="1" quotePrefix="1" applyFont="1" applyFill="1" applyBorder="1" applyAlignment="1" applyProtection="1">
      <alignment horizontal="right" vertical="center"/>
    </xf>
    <xf numFmtId="0" fontId="17" fillId="0" borderId="0" xfId="1" applyFont="1" applyFill="1" applyBorder="1" applyProtection="1">
      <protection locked="0"/>
    </xf>
    <xf numFmtId="0" fontId="19" fillId="0" borderId="0" xfId="1" quotePrefix="1" applyFont="1" applyFill="1" applyBorder="1" applyAlignment="1" applyProtection="1">
      <alignment horizontal="left" vertical="center"/>
      <protection locked="0"/>
    </xf>
    <xf numFmtId="0" fontId="19" fillId="0" borderId="0" xfId="1" applyFont="1" applyFill="1" applyBorder="1" applyProtection="1">
      <protection locked="0"/>
    </xf>
    <xf numFmtId="0" fontId="13" fillId="0" borderId="0" xfId="1" applyFont="1" applyFill="1" applyBorder="1" applyProtection="1">
      <protection locked="0"/>
    </xf>
    <xf numFmtId="0" fontId="13" fillId="0" borderId="0" xfId="1" applyFont="1" applyFill="1" applyBorder="1"/>
    <xf numFmtId="0" fontId="19" fillId="0" borderId="16" xfId="1" applyFont="1" applyFill="1" applyBorder="1" applyAlignment="1" applyProtection="1">
      <alignment horizontal="left" vertical="center"/>
    </xf>
    <xf numFmtId="0" fontId="19" fillId="0" borderId="17" xfId="1" applyFont="1" applyFill="1" applyBorder="1" applyAlignment="1" applyProtection="1">
      <alignment horizontal="center" vertical="center"/>
    </xf>
    <xf numFmtId="0" fontId="19" fillId="0" borderId="17" xfId="1" applyFont="1" applyFill="1" applyBorder="1" applyAlignment="1">
      <alignment vertical="center"/>
    </xf>
    <xf numFmtId="0" fontId="11" fillId="0" borderId="17" xfId="1" applyFill="1" applyBorder="1"/>
    <xf numFmtId="0" fontId="19" fillId="0" borderId="18" xfId="1" applyFont="1" applyFill="1" applyBorder="1" applyAlignment="1">
      <alignment vertical="center"/>
    </xf>
    <xf numFmtId="0" fontId="19" fillId="0" borderId="0" xfId="1" quotePrefix="1" applyFont="1" applyFill="1" applyBorder="1" applyAlignment="1" applyProtection="1">
      <alignment horizontal="left" vertical="center"/>
    </xf>
    <xf numFmtId="0" fontId="19" fillId="0" borderId="0" xfId="1" applyFont="1" applyFill="1" applyBorder="1" applyAlignment="1">
      <alignment vertical="center"/>
    </xf>
    <xf numFmtId="0" fontId="19" fillId="0" borderId="0" xfId="1" applyFont="1" applyFill="1" applyBorder="1" applyAlignment="1" applyProtection="1">
      <alignment horizontal="left" vertical="center"/>
    </xf>
    <xf numFmtId="0" fontId="19" fillId="0" borderId="16" xfId="1" applyFont="1" applyFill="1" applyBorder="1" applyAlignment="1">
      <alignment vertical="center"/>
    </xf>
    <xf numFmtId="0" fontId="19" fillId="0" borderId="20" xfId="1" applyFont="1" applyFill="1" applyBorder="1" applyAlignment="1" applyProtection="1">
      <alignment vertical="center"/>
    </xf>
    <xf numFmtId="0" fontId="19" fillId="0" borderId="23" xfId="1" applyFont="1" applyFill="1" applyBorder="1" applyAlignment="1">
      <alignment vertical="center"/>
    </xf>
    <xf numFmtId="0" fontId="19" fillId="0" borderId="0" xfId="1" applyFont="1" applyFill="1" applyBorder="1" applyAlignment="1" applyProtection="1">
      <alignment vertical="center"/>
    </xf>
    <xf numFmtId="0" fontId="19" fillId="0" borderId="20" xfId="1" applyFont="1" applyFill="1" applyBorder="1" applyAlignment="1">
      <alignment vertical="center"/>
    </xf>
    <xf numFmtId="0" fontId="19" fillId="0" borderId="0" xfId="1" applyFont="1" applyFill="1" applyBorder="1" applyAlignment="1">
      <alignment horizontal="center" vertical="center"/>
    </xf>
    <xf numFmtId="0" fontId="19" fillId="0" borderId="20" xfId="1" applyFont="1" applyFill="1" applyBorder="1" applyAlignment="1" applyProtection="1">
      <alignment horizontal="left" vertical="center"/>
    </xf>
    <xf numFmtId="0" fontId="19" fillId="0" borderId="23" xfId="1" applyFont="1" applyFill="1" applyBorder="1" applyAlignment="1" applyProtection="1">
      <alignment vertical="center"/>
    </xf>
    <xf numFmtId="0" fontId="19" fillId="0" borderId="48" xfId="1" quotePrefix="1" applyFont="1" applyFill="1" applyBorder="1" applyAlignment="1" applyProtection="1">
      <alignment horizontal="left" vertical="center"/>
    </xf>
    <xf numFmtId="0" fontId="19" fillId="0" borderId="21" xfId="1" applyFont="1" applyFill="1" applyBorder="1" applyAlignment="1" applyProtection="1">
      <alignment vertical="center"/>
    </xf>
    <xf numFmtId="0" fontId="19" fillId="0" borderId="21" xfId="1" applyFont="1" applyFill="1" applyBorder="1" applyAlignment="1" applyProtection="1">
      <alignment horizontal="center" vertical="center"/>
    </xf>
    <xf numFmtId="0" fontId="19" fillId="0" borderId="22" xfId="1" quotePrefix="1" applyFont="1" applyFill="1" applyBorder="1" applyAlignment="1" applyProtection="1">
      <alignment horizontal="left" vertical="center"/>
    </xf>
    <xf numFmtId="0" fontId="21" fillId="0" borderId="0" xfId="1" applyFont="1" applyFill="1" applyBorder="1"/>
    <xf numFmtId="0" fontId="19" fillId="0" borderId="23" xfId="1" applyFont="1" applyFill="1" applyBorder="1" applyAlignment="1" applyProtection="1">
      <alignment horizontal="center" vertical="center"/>
    </xf>
    <xf numFmtId="1" fontId="17" fillId="0" borderId="0" xfId="1" applyNumberFormat="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9" fillId="0" borderId="0" xfId="1" applyFont="1" applyFill="1" applyBorder="1" applyAlignment="1" applyProtection="1">
      <alignment horizontal="center" vertical="center"/>
      <protection locked="0"/>
    </xf>
    <xf numFmtId="0" fontId="21" fillId="0" borderId="0" xfId="1" quotePrefix="1" applyFont="1" applyBorder="1" applyAlignment="1" applyProtection="1">
      <alignment horizontal="center" vertical="center"/>
    </xf>
    <xf numFmtId="0" fontId="19" fillId="0" borderId="0" xfId="1" applyFont="1" applyFill="1" applyBorder="1" applyAlignment="1" applyProtection="1">
      <alignment vertical="center"/>
      <protection locked="0"/>
    </xf>
    <xf numFmtId="0" fontId="21" fillId="0" borderId="23" xfId="1" applyFont="1" applyBorder="1" applyAlignment="1" applyProtection="1">
      <alignment horizontal="center" vertical="center"/>
    </xf>
    <xf numFmtId="178" fontId="19" fillId="0" borderId="0" xfId="1" applyNumberFormat="1" applyFont="1" applyFill="1" applyBorder="1" applyAlignment="1" applyProtection="1">
      <alignment horizontal="left" vertical="center"/>
    </xf>
    <xf numFmtId="178" fontId="17" fillId="0" borderId="0" xfId="1" applyNumberFormat="1" applyFont="1" applyFill="1" applyBorder="1" applyAlignment="1" applyProtection="1">
      <alignment horizontal="center" vertical="center"/>
    </xf>
    <xf numFmtId="0" fontId="21" fillId="0" borderId="23" xfId="1" quotePrefix="1" applyFont="1" applyBorder="1" applyAlignment="1" applyProtection="1">
      <alignment horizontal="center" vertical="center"/>
    </xf>
    <xf numFmtId="1" fontId="17" fillId="0" borderId="16" xfId="1" applyNumberFormat="1" applyFont="1" applyFill="1" applyBorder="1" applyAlignment="1" applyProtection="1">
      <alignment horizontal="center" vertical="center"/>
    </xf>
    <xf numFmtId="0" fontId="19" fillId="0" borderId="17" xfId="1" applyFont="1" applyFill="1" applyBorder="1" applyAlignment="1" applyProtection="1">
      <alignment horizontal="right" vertical="center"/>
    </xf>
    <xf numFmtId="0" fontId="19" fillId="0" borderId="17" xfId="1" applyFont="1" applyFill="1" applyBorder="1" applyAlignment="1" applyProtection="1">
      <alignment vertical="center"/>
    </xf>
    <xf numFmtId="0" fontId="31" fillId="0" borderId="17" xfId="1" applyFont="1" applyFill="1" applyBorder="1" applyAlignment="1" applyProtection="1">
      <alignment vertical="center"/>
      <protection locked="0"/>
    </xf>
    <xf numFmtId="0" fontId="19" fillId="0" borderId="18" xfId="1" applyFont="1" applyFill="1" applyBorder="1" applyAlignment="1" applyProtection="1">
      <alignment horizontal="center" vertical="center"/>
    </xf>
    <xf numFmtId="0" fontId="22" fillId="0" borderId="23" xfId="1" applyFont="1" applyFill="1" applyBorder="1" applyAlignment="1" applyProtection="1">
      <alignment horizontal="center" vertical="center"/>
    </xf>
    <xf numFmtId="0" fontId="19" fillId="0" borderId="0" xfId="1" quotePrefix="1" applyFont="1" applyFill="1" applyBorder="1" applyAlignment="1" applyProtection="1">
      <alignment horizontal="center" vertical="center"/>
    </xf>
    <xf numFmtId="1" fontId="17" fillId="0" borderId="20" xfId="1" applyNumberFormat="1" applyFont="1" applyFill="1" applyBorder="1" applyAlignment="1" applyProtection="1">
      <alignment horizontal="center" vertical="center"/>
    </xf>
    <xf numFmtId="0" fontId="19" fillId="0" borderId="0" xfId="1" applyFont="1" applyFill="1" applyBorder="1" applyAlignment="1" applyProtection="1">
      <alignment horizontal="right" vertical="center"/>
    </xf>
    <xf numFmtId="0" fontId="31" fillId="0" borderId="0" xfId="1" applyFont="1" applyFill="1" applyBorder="1" applyAlignment="1" applyProtection="1">
      <alignment horizontal="right" vertical="center"/>
      <protection locked="0"/>
    </xf>
    <xf numFmtId="0" fontId="17" fillId="0" borderId="0" xfId="1" applyFont="1" applyFill="1" applyBorder="1" applyAlignment="1" applyProtection="1">
      <alignment horizontal="center" vertical="center"/>
      <protection locked="0"/>
    </xf>
    <xf numFmtId="0" fontId="31" fillId="0" borderId="0" xfId="1" applyFont="1" applyFill="1" applyBorder="1" applyAlignment="1" applyProtection="1">
      <alignment horizontal="center" vertical="center"/>
      <protection locked="0"/>
    </xf>
    <xf numFmtId="0" fontId="19" fillId="0" borderId="0" xfId="1" applyFont="1" applyFill="1" applyBorder="1" applyAlignment="1" applyProtection="1">
      <alignment horizontal="left" vertical="center"/>
      <protection locked="0"/>
    </xf>
    <xf numFmtId="0" fontId="31" fillId="0" borderId="0" xfId="1" applyFont="1" applyFill="1" applyBorder="1" applyAlignment="1" applyProtection="1">
      <alignment vertical="center"/>
      <protection locked="0"/>
    </xf>
    <xf numFmtId="178" fontId="31" fillId="0" borderId="0" xfId="1" applyNumberFormat="1" applyFont="1" applyFill="1" applyBorder="1" applyAlignment="1" applyProtection="1">
      <alignment vertical="center"/>
      <protection locked="0"/>
    </xf>
    <xf numFmtId="178" fontId="31" fillId="0" borderId="0" xfId="1" applyNumberFormat="1" applyFont="1" applyFill="1" applyBorder="1" applyAlignment="1" applyProtection="1">
      <alignment horizontal="right" vertical="center"/>
      <protection locked="0"/>
    </xf>
    <xf numFmtId="0" fontId="19" fillId="0" borderId="20" xfId="1" applyFont="1" applyBorder="1" applyAlignment="1" applyProtection="1">
      <alignment horizontal="left" vertical="center"/>
    </xf>
    <xf numFmtId="0" fontId="22" fillId="0" borderId="22" xfId="1" applyFont="1" applyBorder="1" applyAlignment="1" applyProtection="1">
      <alignment horizontal="center" vertical="center"/>
    </xf>
    <xf numFmtId="178" fontId="17" fillId="0" borderId="20" xfId="1" applyNumberFormat="1" applyFont="1" applyFill="1" applyBorder="1" applyAlignment="1" applyProtection="1">
      <alignment horizontal="center" vertical="center"/>
    </xf>
    <xf numFmtId="0" fontId="19" fillId="0" borderId="20" xfId="1" applyFont="1" applyFill="1" applyBorder="1" applyAlignment="1" applyProtection="1">
      <alignment horizontal="left" vertical="center"/>
      <protection locked="0"/>
    </xf>
    <xf numFmtId="0" fontId="19" fillId="0" borderId="23" xfId="1" applyFont="1" applyFill="1" applyBorder="1" applyAlignment="1" applyProtection="1">
      <alignment vertical="center"/>
      <protection locked="0"/>
    </xf>
    <xf numFmtId="0" fontId="19" fillId="0" borderId="48" xfId="1" applyFont="1" applyFill="1" applyBorder="1" applyAlignment="1" applyProtection="1">
      <alignment horizontal="left" vertical="center"/>
    </xf>
    <xf numFmtId="0" fontId="19" fillId="0" borderId="21" xfId="1" quotePrefix="1" applyFont="1" applyFill="1" applyBorder="1" applyAlignment="1" applyProtection="1">
      <alignment horizontal="left" vertical="center"/>
    </xf>
    <xf numFmtId="0" fontId="19" fillId="0" borderId="21" xfId="1" applyFont="1" applyFill="1" applyBorder="1" applyAlignment="1" applyProtection="1">
      <alignment vertical="center"/>
      <protection locked="0"/>
    </xf>
    <xf numFmtId="0" fontId="21" fillId="0" borderId="22" xfId="1" applyFont="1" applyFill="1" applyBorder="1" applyAlignment="1" applyProtection="1">
      <alignment horizontal="center" vertical="center"/>
      <protection locked="0"/>
    </xf>
    <xf numFmtId="0" fontId="34" fillId="0" borderId="0" xfId="1" applyFont="1" applyFill="1" applyBorder="1" applyAlignment="1" applyProtection="1">
      <alignment horizontal="center" vertical="center"/>
      <protection locked="0"/>
    </xf>
    <xf numFmtId="178" fontId="22" fillId="0" borderId="0" xfId="1" applyNumberFormat="1" applyFont="1" applyFill="1" applyBorder="1" applyAlignment="1" applyProtection="1">
      <alignment horizontal="center" vertical="center"/>
    </xf>
    <xf numFmtId="178" fontId="19" fillId="0" borderId="0" xfId="1" applyNumberFormat="1" applyFont="1" applyFill="1" applyBorder="1" applyAlignment="1" applyProtection="1">
      <alignment horizontal="right" vertical="center"/>
      <protection locked="0"/>
    </xf>
    <xf numFmtId="178" fontId="34" fillId="0" borderId="0" xfId="1" applyNumberFormat="1" applyFont="1" applyFill="1" applyBorder="1" applyAlignment="1" applyProtection="1">
      <alignment horizontal="center" vertical="center"/>
      <protection locked="0"/>
    </xf>
    <xf numFmtId="178" fontId="35" fillId="0" borderId="0" xfId="1" applyNumberFormat="1" applyFont="1" applyFill="1" applyBorder="1" applyAlignment="1" applyProtection="1">
      <alignment horizontal="right" vertical="center"/>
    </xf>
    <xf numFmtId="0" fontId="19" fillId="0" borderId="23" xfId="1" applyFont="1" applyFill="1" applyBorder="1" applyAlignment="1" applyProtection="1">
      <alignment horizontal="left" vertical="center"/>
    </xf>
    <xf numFmtId="178" fontId="19" fillId="0" borderId="0" xfId="1" applyNumberFormat="1" applyFont="1" applyFill="1" applyBorder="1" applyAlignment="1" applyProtection="1">
      <alignment horizontal="center" vertical="center"/>
    </xf>
    <xf numFmtId="178" fontId="19" fillId="0" borderId="0" xfId="1" quotePrefix="1" applyNumberFormat="1" applyFont="1" applyFill="1" applyBorder="1" applyAlignment="1" applyProtection="1">
      <alignment horizontal="left" vertical="center"/>
      <protection locked="0"/>
    </xf>
    <xf numFmtId="178" fontId="19" fillId="0" borderId="0" xfId="1" applyNumberFormat="1" applyFont="1" applyFill="1" applyBorder="1" applyAlignment="1">
      <alignment horizontal="right" vertical="center"/>
    </xf>
    <xf numFmtId="0" fontId="19" fillId="0" borderId="23" xfId="1" applyFont="1" applyFill="1" applyBorder="1" applyAlignment="1">
      <alignment horizontal="center" vertical="center"/>
    </xf>
    <xf numFmtId="0" fontId="19" fillId="0" borderId="48" xfId="1" applyFont="1" applyFill="1" applyBorder="1" applyAlignment="1" applyProtection="1">
      <alignment vertical="center"/>
    </xf>
    <xf numFmtId="0" fontId="19" fillId="0" borderId="21" xfId="1" applyFont="1" applyFill="1" applyBorder="1" applyAlignment="1" applyProtection="1">
      <alignment horizontal="right" vertical="center"/>
    </xf>
    <xf numFmtId="178" fontId="31" fillId="0" borderId="21" xfId="1" applyNumberFormat="1" applyFont="1" applyFill="1" applyBorder="1" applyAlignment="1" applyProtection="1">
      <alignment horizontal="right" vertical="center"/>
      <protection locked="0"/>
    </xf>
    <xf numFmtId="0" fontId="19" fillId="0" borderId="21" xfId="1" applyFont="1" applyFill="1" applyBorder="1" applyAlignment="1">
      <alignment vertical="center"/>
    </xf>
    <xf numFmtId="0" fontId="19" fillId="0" borderId="22" xfId="1" applyFont="1" applyFill="1" applyBorder="1" applyAlignment="1" applyProtection="1">
      <alignment horizontal="center" vertical="center"/>
    </xf>
    <xf numFmtId="178" fontId="31" fillId="0" borderId="0" xfId="1" applyNumberFormat="1" applyFont="1" applyFill="1" applyBorder="1" applyAlignment="1" applyProtection="1">
      <alignment horizontal="right" vertical="center"/>
    </xf>
    <xf numFmtId="178" fontId="19" fillId="0" borderId="0" xfId="1" applyNumberFormat="1" applyFont="1" applyFill="1" applyBorder="1" applyAlignment="1" applyProtection="1">
      <alignment horizontal="center" vertical="center"/>
      <protection locked="0"/>
    </xf>
    <xf numFmtId="178" fontId="17" fillId="0" borderId="0" xfId="1" applyNumberFormat="1" applyFont="1" applyFill="1" applyBorder="1" applyAlignment="1" applyProtection="1">
      <alignment horizontal="right" vertical="center"/>
    </xf>
    <xf numFmtId="0" fontId="17" fillId="0" borderId="0" xfId="1" applyFont="1" applyFill="1" applyBorder="1" applyAlignment="1" applyProtection="1">
      <alignment vertical="center"/>
    </xf>
    <xf numFmtId="0" fontId="22" fillId="0" borderId="0" xfId="1" applyFont="1" applyFill="1" applyBorder="1" applyAlignment="1" applyProtection="1">
      <alignment horizontal="center" vertical="center"/>
      <protection locked="0"/>
    </xf>
    <xf numFmtId="0" fontId="25" fillId="0" borderId="0" xfId="1" applyFont="1" applyFill="1" applyBorder="1" applyAlignment="1" applyProtection="1">
      <alignment vertical="center"/>
    </xf>
    <xf numFmtId="0" fontId="35" fillId="0" borderId="0" xfId="1" applyFont="1" applyFill="1" applyBorder="1" applyAlignment="1" applyProtection="1">
      <alignment horizontal="center" vertical="center"/>
    </xf>
    <xf numFmtId="0" fontId="25" fillId="0" borderId="0" xfId="1" applyFont="1" applyFill="1" applyBorder="1" applyAlignment="1" applyProtection="1">
      <alignment vertical="center"/>
      <protection locked="0"/>
    </xf>
    <xf numFmtId="0" fontId="25" fillId="0" borderId="0" xfId="1" quotePrefix="1" applyFont="1" applyFill="1" applyBorder="1" applyAlignment="1" applyProtection="1">
      <alignment horizontal="left" vertical="center"/>
      <protection locked="0"/>
    </xf>
    <xf numFmtId="0" fontId="22" fillId="0" borderId="0" xfId="1" applyFont="1" applyFill="1" applyBorder="1" applyAlignment="1" applyProtection="1">
      <alignment vertical="center"/>
    </xf>
    <xf numFmtId="1" fontId="17" fillId="0" borderId="0" xfId="1" applyNumberFormat="1" applyFont="1" applyFill="1" applyBorder="1" applyAlignment="1">
      <alignment horizontal="center" vertical="center"/>
    </xf>
    <xf numFmtId="0" fontId="20" fillId="0" borderId="0" xfId="1" applyFont="1" applyFill="1" applyBorder="1"/>
    <xf numFmtId="0" fontId="17" fillId="0" borderId="0" xfId="1" applyFont="1" applyFill="1" applyBorder="1" applyAlignment="1" applyProtection="1">
      <alignment vertical="center"/>
      <protection locked="0"/>
    </xf>
    <xf numFmtId="0" fontId="19" fillId="0" borderId="0" xfId="1" applyFont="1" applyFill="1" applyBorder="1" applyAlignment="1" applyProtection="1">
      <alignment horizontal="right" vertical="center"/>
      <protection locked="0"/>
    </xf>
    <xf numFmtId="0" fontId="13" fillId="0" borderId="0" xfId="1" applyFont="1" applyFill="1" applyBorder="1" applyAlignment="1">
      <alignment horizontal="justify" vertical="center"/>
    </xf>
    <xf numFmtId="0" fontId="19" fillId="0" borderId="0" xfId="1" applyFont="1" applyFill="1" applyBorder="1" applyAlignment="1" applyProtection="1">
      <alignment horizontal="justify" vertical="center"/>
    </xf>
    <xf numFmtId="0" fontId="19" fillId="0" borderId="0" xfId="1" applyFont="1" applyFill="1" applyBorder="1" applyAlignment="1" applyProtection="1">
      <alignment horizontal="justify" vertical="center"/>
      <protection locked="0"/>
    </xf>
    <xf numFmtId="0" fontId="19" fillId="0" borderId="0" xfId="1" applyFont="1" applyFill="1" applyBorder="1" applyAlignment="1">
      <alignment horizontal="justify" vertical="center"/>
    </xf>
    <xf numFmtId="0" fontId="13" fillId="0" borderId="0" xfId="1" applyFont="1" applyFill="1" applyBorder="1" applyAlignment="1">
      <alignment vertical="center"/>
    </xf>
    <xf numFmtId="0" fontId="11" fillId="0" borderId="0" xfId="1" applyFill="1" applyBorder="1" applyAlignment="1">
      <alignment vertical="center"/>
    </xf>
    <xf numFmtId="0" fontId="16" fillId="0" borderId="0" xfId="1" applyFont="1" applyFill="1" applyBorder="1" applyProtection="1"/>
    <xf numFmtId="0" fontId="15" fillId="0" borderId="0" xfId="1" applyFont="1" applyFill="1" applyBorder="1" applyAlignment="1" applyProtection="1">
      <alignment horizontal="left" vertical="center"/>
    </xf>
    <xf numFmtId="0" fontId="36" fillId="0" borderId="0" xfId="1" applyFont="1" applyFill="1" applyBorder="1" applyAlignment="1" applyProtection="1">
      <alignment horizontal="left" vertical="center"/>
    </xf>
    <xf numFmtId="0" fontId="17" fillId="0" borderId="0" xfId="1" applyFont="1" applyFill="1" applyBorder="1" applyAlignment="1">
      <alignment vertical="center"/>
    </xf>
    <xf numFmtId="0" fontId="21" fillId="0" borderId="0" xfId="1" applyFont="1" applyFill="1" applyBorder="1" applyProtection="1"/>
    <xf numFmtId="178" fontId="31" fillId="0" borderId="0" xfId="1" applyNumberFormat="1" applyFont="1" applyFill="1" applyBorder="1" applyAlignment="1" applyProtection="1">
      <alignment horizontal="center" vertical="center"/>
      <protection locked="0"/>
    </xf>
    <xf numFmtId="178" fontId="22" fillId="0" borderId="0" xfId="1" applyNumberFormat="1" applyFont="1" applyFill="1" applyBorder="1" applyAlignment="1" applyProtection="1">
      <alignment horizontal="center" vertical="center"/>
      <protection locked="0"/>
    </xf>
    <xf numFmtId="0" fontId="21" fillId="0" borderId="0" xfId="1" quotePrefix="1" applyFont="1" applyFill="1" applyBorder="1" applyAlignment="1" applyProtection="1">
      <alignment horizontal="left"/>
    </xf>
    <xf numFmtId="0" fontId="13" fillId="0" borderId="0" xfId="1" quotePrefix="1" applyFont="1" applyFill="1" applyBorder="1" applyAlignment="1" applyProtection="1">
      <alignment horizontal="left"/>
    </xf>
    <xf numFmtId="0" fontId="16" fillId="0" borderId="0" xfId="1" applyFont="1" applyFill="1" applyBorder="1" applyAlignment="1" applyProtection="1">
      <alignment horizontal="left" vertical="center"/>
    </xf>
    <xf numFmtId="0" fontId="13" fillId="0" borderId="0" xfId="1" applyFont="1" applyFill="1" applyBorder="1" applyProtection="1"/>
    <xf numFmtId="0" fontId="12" fillId="0" borderId="0" xfId="1" quotePrefix="1" applyFont="1" applyFill="1" applyBorder="1" applyAlignment="1" applyProtection="1">
      <alignment horizontal="left" vertical="center"/>
    </xf>
    <xf numFmtId="0" fontId="17" fillId="0" borderId="0" xfId="1" quotePrefix="1" applyFont="1" applyFill="1" applyBorder="1" applyAlignment="1">
      <alignment horizontal="left" vertical="center"/>
    </xf>
    <xf numFmtId="0" fontId="17" fillId="0" borderId="0" xfId="1" applyFont="1" applyFill="1" applyBorder="1" applyAlignment="1">
      <alignment horizontal="center" vertical="center"/>
    </xf>
    <xf numFmtId="0" fontId="34" fillId="0" borderId="0" xfId="1" applyFont="1" applyFill="1" applyBorder="1" applyAlignment="1">
      <alignment vertical="center"/>
    </xf>
    <xf numFmtId="0" fontId="12" fillId="0" borderId="0" xfId="1" applyFont="1" applyFill="1" applyBorder="1" applyAlignment="1" applyProtection="1">
      <alignment vertical="center"/>
      <protection locked="0"/>
    </xf>
    <xf numFmtId="178" fontId="19" fillId="0" borderId="0" xfId="1" applyNumberFormat="1" applyFont="1" applyFill="1" applyBorder="1" applyAlignment="1" applyProtection="1">
      <alignment horizontal="right" vertical="center"/>
    </xf>
    <xf numFmtId="0" fontId="19" fillId="0" borderId="0" xfId="1" quotePrefix="1" applyFont="1" applyFill="1" applyBorder="1" applyAlignment="1">
      <alignment horizontal="left" vertical="center"/>
    </xf>
    <xf numFmtId="0" fontId="37" fillId="0" borderId="0" xfId="1" applyFont="1" applyFill="1" applyBorder="1" applyAlignment="1" applyProtection="1">
      <alignment vertical="center"/>
    </xf>
    <xf numFmtId="0" fontId="37" fillId="0" borderId="0" xfId="1" quotePrefix="1" applyFont="1" applyFill="1" applyBorder="1" applyAlignment="1" applyProtection="1">
      <alignment horizontal="left" vertical="center"/>
    </xf>
    <xf numFmtId="0" fontId="37" fillId="0" borderId="0" xfId="1" applyFont="1" applyFill="1" applyBorder="1" applyAlignment="1" applyProtection="1">
      <alignment horizontal="left" vertical="center"/>
    </xf>
    <xf numFmtId="0" fontId="38" fillId="0" borderId="0" xfId="1" applyFont="1" applyFill="1" applyBorder="1" applyAlignment="1" applyProtection="1">
      <alignment horizontal="center" vertical="center"/>
    </xf>
    <xf numFmtId="0" fontId="38" fillId="0" borderId="0" xfId="1" applyFont="1" applyFill="1" applyBorder="1" applyAlignment="1" applyProtection="1">
      <alignment vertical="center"/>
      <protection locked="0"/>
    </xf>
    <xf numFmtId="0" fontId="38" fillId="0" borderId="0" xfId="1" applyFont="1" applyFill="1" applyBorder="1" applyAlignment="1" applyProtection="1">
      <alignment horizontal="center" vertical="center"/>
      <protection locked="0"/>
    </xf>
    <xf numFmtId="0" fontId="21" fillId="0" borderId="0" xfId="1" applyFont="1" applyFill="1" applyBorder="1" applyAlignment="1" applyProtection="1">
      <alignment horizontal="justify" vertical="center"/>
    </xf>
    <xf numFmtId="0" fontId="21" fillId="0" borderId="0" xfId="1" applyFont="1" applyFill="1" applyBorder="1" applyAlignment="1" applyProtection="1">
      <alignment vertical="center"/>
    </xf>
    <xf numFmtId="0" fontId="21" fillId="0" borderId="0" xfId="1" applyFont="1" applyFill="1" applyBorder="1" applyAlignment="1">
      <alignment vertical="center"/>
    </xf>
    <xf numFmtId="0" fontId="12" fillId="0" borderId="0" xfId="1" applyFont="1" applyAlignment="1">
      <alignment horizontal="center"/>
    </xf>
    <xf numFmtId="0" fontId="12" fillId="0" borderId="16" xfId="1" applyFont="1" applyBorder="1" applyAlignment="1" applyProtection="1">
      <alignment horizontal="center" vertical="center"/>
    </xf>
    <xf numFmtId="0" fontId="13" fillId="2" borderId="16" xfId="1" quotePrefix="1" applyFont="1" applyFill="1" applyBorder="1" applyAlignment="1" applyProtection="1">
      <alignment horizontal="left"/>
    </xf>
    <xf numFmtId="0" fontId="19" fillId="2" borderId="17" xfId="1" applyFont="1" applyFill="1" applyBorder="1" applyAlignment="1" applyProtection="1">
      <alignment horizontal="left"/>
    </xf>
    <xf numFmtId="0" fontId="19" fillId="2" borderId="17" xfId="1" applyFont="1" applyFill="1" applyBorder="1" applyProtection="1"/>
    <xf numFmtId="0" fontId="19" fillId="2" borderId="18" xfId="1" applyFont="1" applyFill="1" applyBorder="1" applyProtection="1"/>
    <xf numFmtId="0" fontId="12" fillId="0" borderId="20" xfId="1" applyFont="1" applyBorder="1" applyAlignment="1" applyProtection="1">
      <alignment horizontal="center" vertical="center"/>
    </xf>
    <xf numFmtId="0" fontId="16" fillId="2" borderId="20" xfId="1" applyFont="1" applyFill="1" applyBorder="1" applyAlignment="1" applyProtection="1">
      <alignment horizontal="left" vertical="center"/>
    </xf>
    <xf numFmtId="0" fontId="30" fillId="2" borderId="0" xfId="1" quotePrefix="1" applyFont="1" applyFill="1" applyBorder="1" applyAlignment="1" applyProtection="1">
      <alignment horizontal="left" vertical="center"/>
    </xf>
    <xf numFmtId="0" fontId="17" fillId="2" borderId="0" xfId="1" applyFont="1" applyFill="1" applyBorder="1" applyProtection="1"/>
    <xf numFmtId="0" fontId="39" fillId="2" borderId="0" xfId="1" applyFont="1" applyFill="1" applyBorder="1" applyAlignment="1" applyProtection="1">
      <alignment horizontal="center" vertical="center"/>
    </xf>
    <xf numFmtId="0" fontId="19" fillId="2" borderId="0" xfId="1" quotePrefix="1" applyFont="1" applyFill="1" applyBorder="1" applyAlignment="1" applyProtection="1">
      <alignment horizontal="left" vertical="center"/>
    </xf>
    <xf numFmtId="0" fontId="19" fillId="2" borderId="23" xfId="1" applyFont="1" applyFill="1" applyBorder="1" applyProtection="1"/>
    <xf numFmtId="0" fontId="13" fillId="2" borderId="48" xfId="1" applyFont="1" applyFill="1" applyBorder="1" applyProtection="1"/>
    <xf numFmtId="0" fontId="19" fillId="2" borderId="21" xfId="1" applyFont="1" applyFill="1" applyBorder="1" applyProtection="1"/>
    <xf numFmtId="0" fontId="19" fillId="2" borderId="0" xfId="1" applyFont="1" applyFill="1" applyBorder="1" applyProtection="1"/>
    <xf numFmtId="0" fontId="19" fillId="2" borderId="0" xfId="1" applyFont="1" applyFill="1" applyBorder="1" applyAlignment="1" applyProtection="1">
      <alignment vertical="center"/>
    </xf>
    <xf numFmtId="0" fontId="19" fillId="2" borderId="0" xfId="1" applyFont="1" applyFill="1" applyBorder="1" applyAlignment="1" applyProtection="1">
      <alignment horizontal="left" vertical="center"/>
    </xf>
    <xf numFmtId="0" fontId="19" fillId="2" borderId="23" xfId="1" applyFont="1" applyFill="1" applyBorder="1" applyAlignment="1" applyProtection="1">
      <alignment vertical="center"/>
    </xf>
    <xf numFmtId="0" fontId="13" fillId="0" borderId="48" xfId="1" applyFont="1" applyBorder="1" applyProtection="1"/>
    <xf numFmtId="0" fontId="19" fillId="0" borderId="21" xfId="1" applyFont="1" applyBorder="1" applyAlignment="1" applyProtection="1">
      <alignment vertical="center"/>
    </xf>
    <xf numFmtId="0" fontId="19" fillId="2" borderId="21" xfId="1" applyFont="1" applyFill="1" applyBorder="1" applyAlignment="1" applyProtection="1">
      <alignment vertical="center"/>
    </xf>
    <xf numFmtId="0" fontId="19" fillId="2" borderId="21" xfId="1" applyFont="1" applyFill="1" applyBorder="1" applyAlignment="1" applyProtection="1">
      <alignment horizontal="center" vertical="center"/>
    </xf>
    <xf numFmtId="0" fontId="19" fillId="2" borderId="22" xfId="1" applyFont="1" applyFill="1" applyBorder="1" applyAlignment="1" applyProtection="1">
      <alignment vertical="center"/>
    </xf>
    <xf numFmtId="0" fontId="20" fillId="2" borderId="48" xfId="1" applyFont="1" applyFill="1" applyBorder="1"/>
    <xf numFmtId="0" fontId="13" fillId="0" borderId="54" xfId="1" applyFont="1" applyFill="1" applyBorder="1"/>
    <xf numFmtId="0" fontId="20" fillId="0" borderId="20" xfId="1" applyFont="1" applyFill="1" applyBorder="1"/>
    <xf numFmtId="0" fontId="17" fillId="0" borderId="36" xfId="1" applyFont="1" applyFill="1" applyBorder="1" applyAlignment="1" applyProtection="1">
      <alignment vertical="center"/>
    </xf>
    <xf numFmtId="0" fontId="20" fillId="2" borderId="26" xfId="1" applyFont="1" applyFill="1" applyBorder="1"/>
    <xf numFmtId="0" fontId="19" fillId="0" borderId="33" xfId="1" quotePrefix="1" applyFont="1" applyFill="1" applyBorder="1" applyAlignment="1" applyProtection="1">
      <alignment horizontal="left" vertical="center"/>
    </xf>
    <xf numFmtId="0" fontId="19" fillId="0" borderId="33" xfId="1" applyFont="1" applyFill="1" applyBorder="1" applyAlignment="1" applyProtection="1">
      <alignment vertical="center"/>
    </xf>
    <xf numFmtId="0" fontId="19" fillId="0" borderId="53" xfId="1" applyFont="1" applyFill="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33" xfId="1" applyFont="1" applyBorder="1" applyAlignment="1">
      <alignment horizontal="center" vertical="center"/>
    </xf>
    <xf numFmtId="0" fontId="11" fillId="0" borderId="0" xfId="1" applyAlignment="1">
      <alignment horizontal="right"/>
    </xf>
    <xf numFmtId="0" fontId="19" fillId="0" borderId="12" xfId="1" quotePrefix="1" applyFont="1" applyFill="1" applyBorder="1" applyAlignment="1" applyProtection="1">
      <alignment horizontal="left" vertical="center"/>
    </xf>
    <xf numFmtId="0" fontId="25" fillId="0" borderId="12" xfId="1" applyFont="1" applyFill="1" applyBorder="1" applyAlignment="1" applyProtection="1">
      <alignment vertical="center"/>
    </xf>
    <xf numFmtId="0" fontId="19" fillId="0" borderId="12" xfId="1" applyFont="1" applyFill="1" applyBorder="1" applyAlignment="1" applyProtection="1">
      <alignment vertical="center"/>
    </xf>
    <xf numFmtId="0" fontId="19" fillId="0" borderId="12" xfId="1" applyFont="1" applyFill="1" applyBorder="1" applyAlignment="1" applyProtection="1">
      <alignment horizontal="right" vertical="center"/>
    </xf>
    <xf numFmtId="1" fontId="17" fillId="0" borderId="55" xfId="1" applyNumberFormat="1" applyFont="1" applyBorder="1" applyAlignment="1" applyProtection="1">
      <alignment horizontal="center" vertical="center"/>
    </xf>
    <xf numFmtId="1" fontId="17" fillId="0" borderId="37" xfId="1" applyNumberFormat="1" applyFont="1" applyBorder="1" applyAlignment="1" applyProtection="1">
      <alignment horizontal="center" vertical="center"/>
    </xf>
    <xf numFmtId="1" fontId="17" fillId="0" borderId="46" xfId="1" applyNumberFormat="1" applyFont="1" applyBorder="1" applyAlignment="1" applyProtection="1">
      <alignment horizontal="center" vertical="center"/>
    </xf>
    <xf numFmtId="0" fontId="19" fillId="0" borderId="77" xfId="1" applyFont="1" applyBorder="1" applyAlignment="1">
      <alignment horizontal="center" vertical="center"/>
    </xf>
    <xf numFmtId="1" fontId="17" fillId="0" borderId="2" xfId="1" applyNumberFormat="1" applyFont="1" applyBorder="1" applyAlignment="1" applyProtection="1">
      <alignment horizontal="center" vertical="center"/>
    </xf>
    <xf numFmtId="0" fontId="19" fillId="0" borderId="37" xfId="1" applyFont="1" applyFill="1" applyBorder="1" applyAlignment="1">
      <alignment horizontal="center" vertical="center"/>
    </xf>
    <xf numFmtId="0" fontId="17" fillId="0" borderId="12" xfId="1" applyFont="1" applyFill="1" applyBorder="1" applyAlignment="1" applyProtection="1">
      <alignment vertical="center"/>
    </xf>
    <xf numFmtId="0" fontId="19" fillId="0" borderId="36" xfId="1" applyFont="1" applyFill="1" applyBorder="1" applyAlignment="1" applyProtection="1">
      <alignment horizontal="center" vertical="center"/>
    </xf>
    <xf numFmtId="0" fontId="19" fillId="0" borderId="37" xfId="1" applyFont="1" applyFill="1" applyBorder="1" applyAlignment="1" applyProtection="1">
      <alignment horizontal="center" vertical="center"/>
    </xf>
    <xf numFmtId="0" fontId="31" fillId="0" borderId="37" xfId="1" applyFont="1" applyFill="1" applyBorder="1" applyAlignment="1" applyProtection="1">
      <alignment horizontal="center" vertical="center"/>
    </xf>
    <xf numFmtId="1" fontId="17" fillId="0" borderId="38" xfId="1" applyNumberFormat="1" applyFont="1" applyBorder="1" applyAlignment="1" applyProtection="1">
      <alignment horizontal="center" vertical="center"/>
    </xf>
    <xf numFmtId="1" fontId="17" fillId="0" borderId="52" xfId="1" applyNumberFormat="1" applyFont="1" applyBorder="1" applyAlignment="1" applyProtection="1">
      <alignment horizontal="center" vertical="center"/>
    </xf>
    <xf numFmtId="0" fontId="17" fillId="0" borderId="12" xfId="1" applyFont="1" applyFill="1" applyBorder="1" applyAlignment="1" applyProtection="1">
      <alignment horizontal="left" vertical="center"/>
    </xf>
    <xf numFmtId="0" fontId="19" fillId="0" borderId="2" xfId="1" quotePrefix="1" applyFont="1" applyFill="1" applyBorder="1" applyAlignment="1" applyProtection="1">
      <alignment horizontal="left" vertical="center"/>
    </xf>
    <xf numFmtId="0" fontId="19" fillId="0" borderId="36" xfId="1" applyFont="1" applyFill="1" applyBorder="1" applyAlignment="1" applyProtection="1">
      <alignment vertical="center"/>
    </xf>
    <xf numFmtId="2" fontId="19" fillId="0" borderId="0" xfId="1" applyNumberFormat="1" applyFont="1" applyFill="1" applyBorder="1" applyAlignment="1" applyProtection="1">
      <alignment horizontal="center" vertical="center"/>
      <protection locked="0"/>
    </xf>
    <xf numFmtId="2" fontId="19" fillId="0" borderId="12" xfId="1" applyNumberFormat="1" applyFont="1" applyFill="1" applyBorder="1" applyAlignment="1" applyProtection="1">
      <alignment horizontal="center" vertical="center"/>
      <protection locked="0"/>
    </xf>
    <xf numFmtId="2" fontId="19" fillId="0" borderId="23" xfId="1" applyNumberFormat="1" applyFont="1" applyFill="1" applyBorder="1" applyAlignment="1" applyProtection="1">
      <alignment horizontal="center" vertical="center"/>
      <protection locked="0"/>
    </xf>
    <xf numFmtId="2" fontId="19" fillId="0" borderId="2" xfId="1" applyNumberFormat="1" applyFont="1" applyFill="1" applyBorder="1" applyAlignment="1" applyProtection="1">
      <alignment horizontal="center" vertical="center"/>
      <protection locked="0"/>
    </xf>
    <xf numFmtId="0" fontId="19" fillId="0" borderId="12" xfId="1" applyFont="1" applyFill="1" applyBorder="1" applyAlignment="1" applyProtection="1">
      <alignment vertical="center"/>
      <protection locked="0"/>
    </xf>
    <xf numFmtId="0" fontId="17" fillId="0" borderId="36" xfId="1" applyFont="1" applyFill="1" applyBorder="1" applyAlignment="1" applyProtection="1">
      <alignment horizontal="center" vertical="center"/>
      <protection locked="0"/>
    </xf>
    <xf numFmtId="178" fontId="17" fillId="0" borderId="12" xfId="1" applyNumberFormat="1" applyFont="1" applyFill="1" applyBorder="1" applyAlignment="1" applyProtection="1">
      <alignment horizontal="right" vertical="center"/>
    </xf>
    <xf numFmtId="0" fontId="19" fillId="0" borderId="12" xfId="1" applyFont="1" applyFill="1" applyBorder="1" applyAlignment="1" applyProtection="1">
      <alignment horizontal="center" vertical="center"/>
      <protection locked="0"/>
    </xf>
    <xf numFmtId="0" fontId="17" fillId="0" borderId="12" xfId="1" applyFont="1" applyFill="1" applyBorder="1" applyAlignment="1">
      <alignment horizontal="center" vertical="center"/>
    </xf>
    <xf numFmtId="0" fontId="19" fillId="0" borderId="36" xfId="1" applyFont="1" applyFill="1" applyBorder="1" applyAlignment="1" applyProtection="1">
      <alignment horizontal="center" vertical="center"/>
      <protection locked="0"/>
    </xf>
    <xf numFmtId="0" fontId="13" fillId="0" borderId="55" xfId="1" applyFont="1" applyFill="1" applyBorder="1"/>
    <xf numFmtId="0" fontId="19" fillId="0" borderId="0" xfId="1" applyFont="1" applyBorder="1" applyProtection="1"/>
    <xf numFmtId="0" fontId="11" fillId="0" borderId="0" xfId="1" applyBorder="1" applyProtection="1"/>
    <xf numFmtId="0" fontId="19" fillId="0" borderId="55" xfId="1" quotePrefix="1" applyFont="1" applyFill="1" applyBorder="1" applyAlignment="1" applyProtection="1">
      <alignment horizontal="center" vertical="center"/>
    </xf>
    <xf numFmtId="0" fontId="13" fillId="0" borderId="48" xfId="1" applyFont="1" applyFill="1" applyBorder="1"/>
    <xf numFmtId="0" fontId="19" fillId="0" borderId="20" xfId="1" quotePrefix="1" applyFont="1" applyFill="1" applyBorder="1" applyAlignment="1" applyProtection="1">
      <alignment horizontal="center" vertical="center"/>
    </xf>
    <xf numFmtId="0" fontId="13" fillId="0" borderId="55" xfId="1" applyFont="1" applyFill="1" applyBorder="1" applyProtection="1"/>
    <xf numFmtId="0" fontId="39" fillId="0" borderId="79" xfId="1" applyFont="1" applyBorder="1" applyAlignment="1" applyProtection="1">
      <alignment horizontal="center"/>
    </xf>
    <xf numFmtId="178" fontId="35" fillId="0" borderId="12" xfId="1" applyNumberFormat="1" applyFont="1" applyFill="1" applyBorder="1" applyAlignment="1" applyProtection="1">
      <alignment horizontal="right" vertical="center"/>
    </xf>
    <xf numFmtId="178" fontId="19" fillId="0" borderId="36" xfId="1" applyNumberFormat="1" applyFont="1" applyFill="1" applyBorder="1" applyAlignment="1" applyProtection="1">
      <alignment horizontal="center" vertical="center"/>
    </xf>
    <xf numFmtId="0" fontId="19" fillId="0" borderId="2" xfId="1" applyFont="1" applyFill="1" applyBorder="1" applyAlignment="1" applyProtection="1">
      <alignment horizontal="center" vertical="center"/>
      <protection locked="0"/>
    </xf>
    <xf numFmtId="0" fontId="17" fillId="0" borderId="2" xfId="1" applyFont="1" applyFill="1" applyBorder="1" applyAlignment="1" applyProtection="1">
      <alignment vertical="center"/>
    </xf>
    <xf numFmtId="0" fontId="19" fillId="0" borderId="2" xfId="1" applyFont="1" applyFill="1" applyBorder="1" applyAlignment="1" applyProtection="1">
      <alignment vertical="center"/>
      <protection locked="0"/>
    </xf>
    <xf numFmtId="0" fontId="17" fillId="0" borderId="12" xfId="1" applyFont="1" applyFill="1" applyBorder="1" applyAlignment="1">
      <alignment vertical="center"/>
    </xf>
    <xf numFmtId="0" fontId="19" fillId="0" borderId="36" xfId="1" quotePrefix="1" applyFont="1" applyFill="1" applyBorder="1" applyAlignment="1" applyProtection="1">
      <alignment horizontal="center" vertical="center"/>
      <protection locked="0"/>
    </xf>
    <xf numFmtId="0" fontId="13" fillId="2" borderId="26" xfId="1" applyFont="1" applyFill="1" applyBorder="1" applyProtection="1"/>
    <xf numFmtId="0" fontId="21" fillId="0" borderId="30" xfId="1" applyFont="1" applyBorder="1" applyProtection="1"/>
    <xf numFmtId="0" fontId="17" fillId="0" borderId="51" xfId="1" applyFont="1" applyFill="1" applyBorder="1" applyAlignment="1" applyProtection="1">
      <alignment horizontal="center" vertical="center"/>
    </xf>
    <xf numFmtId="0" fontId="11" fillId="0" borderId="0" xfId="1" applyAlignment="1">
      <alignment vertical="center"/>
    </xf>
    <xf numFmtId="0" fontId="19" fillId="0" borderId="36" xfId="1" applyFont="1" applyBorder="1" applyAlignment="1" applyProtection="1">
      <alignment vertical="center"/>
    </xf>
    <xf numFmtId="0" fontId="19" fillId="0" borderId="37" xfId="1" applyFont="1" applyFill="1" applyBorder="1" applyAlignment="1" applyProtection="1">
      <alignment horizontal="center" vertical="center"/>
      <protection locked="0"/>
    </xf>
    <xf numFmtId="0" fontId="19" fillId="0" borderId="12" xfId="2" applyFont="1" applyBorder="1" applyAlignment="1" applyProtection="1">
      <alignment vertical="center"/>
    </xf>
    <xf numFmtId="0" fontId="19" fillId="0" borderId="55" xfId="2" applyFont="1" applyBorder="1" applyAlignment="1" applyProtection="1">
      <alignment horizontal="center" vertical="center"/>
    </xf>
    <xf numFmtId="0" fontId="13" fillId="0" borderId="30" xfId="1" applyFont="1" applyBorder="1" applyAlignment="1" applyProtection="1">
      <alignment horizontal="justify" vertical="center"/>
    </xf>
    <xf numFmtId="0" fontId="19" fillId="0" borderId="12" xfId="1" applyFont="1" applyBorder="1" applyAlignment="1" applyProtection="1">
      <alignment horizontal="justify" vertical="center"/>
    </xf>
    <xf numFmtId="0" fontId="19" fillId="0" borderId="36" xfId="1" applyFont="1" applyBorder="1" applyAlignment="1" applyProtection="1">
      <alignment horizontal="justify" vertical="center"/>
    </xf>
    <xf numFmtId="0" fontId="19" fillId="0" borderId="12" xfId="2" applyFont="1" applyBorder="1" applyAlignment="1" applyProtection="1">
      <alignment horizontal="left" vertical="center"/>
    </xf>
    <xf numFmtId="0" fontId="13" fillId="0" borderId="30" xfId="1" applyFont="1" applyBorder="1" applyAlignment="1" applyProtection="1">
      <alignment vertical="center"/>
    </xf>
    <xf numFmtId="0" fontId="19" fillId="0" borderId="2" xfId="2" applyFont="1" applyFill="1" applyBorder="1" applyAlignment="1" applyProtection="1">
      <alignment horizontal="center" vertical="center"/>
      <protection locked="0"/>
    </xf>
    <xf numFmtId="0" fontId="19" fillId="0" borderId="36" xfId="1" applyFont="1" applyBorder="1" applyAlignment="1" applyProtection="1">
      <alignment horizontal="center" vertical="center"/>
    </xf>
    <xf numFmtId="0" fontId="13" fillId="0" borderId="20" xfId="1" applyFont="1" applyBorder="1" applyAlignment="1" applyProtection="1">
      <alignment vertical="center"/>
    </xf>
    <xf numFmtId="0" fontId="16" fillId="2" borderId="26" xfId="1" applyFont="1" applyFill="1" applyBorder="1" applyProtection="1"/>
    <xf numFmtId="0" fontId="16" fillId="0" borderId="30" xfId="1" applyFont="1" applyBorder="1" applyProtection="1"/>
    <xf numFmtId="0" fontId="17" fillId="0" borderId="12" xfId="1" applyFont="1" applyBorder="1" applyAlignment="1" applyProtection="1">
      <alignment horizontal="center" vertical="center"/>
    </xf>
    <xf numFmtId="0" fontId="36" fillId="0" borderId="12" xfId="1" applyFont="1" applyBorder="1" applyAlignment="1" applyProtection="1">
      <alignment horizontal="left" vertical="center"/>
    </xf>
    <xf numFmtId="0" fontId="17" fillId="0" borderId="12" xfId="1" applyFont="1" applyBorder="1" applyAlignment="1">
      <alignment vertical="center"/>
    </xf>
    <xf numFmtId="0" fontId="17" fillId="0" borderId="36" xfId="1" applyFont="1" applyBorder="1" applyAlignment="1">
      <alignment vertical="center"/>
    </xf>
    <xf numFmtId="0" fontId="19" fillId="0" borderId="53" xfId="1" applyFont="1" applyFill="1" applyBorder="1" applyAlignment="1">
      <alignment vertical="center"/>
    </xf>
    <xf numFmtId="0" fontId="21" fillId="0" borderId="30" xfId="1" applyFont="1" applyFill="1" applyBorder="1" applyProtection="1"/>
    <xf numFmtId="0" fontId="19" fillId="0" borderId="37" xfId="1" applyFont="1" applyBorder="1" applyAlignment="1" applyProtection="1">
      <alignment horizontal="left" vertical="center" wrapText="1"/>
      <protection locked="0"/>
    </xf>
    <xf numFmtId="0" fontId="21" fillId="0" borderId="20" xfId="1" applyFont="1" applyFill="1" applyBorder="1" applyProtection="1"/>
    <xf numFmtId="0" fontId="19" fillId="0" borderId="52" xfId="1" applyFont="1" applyBorder="1" applyAlignment="1" applyProtection="1">
      <alignment horizontal="left" vertical="center" wrapText="1"/>
      <protection locked="0"/>
    </xf>
    <xf numFmtId="0" fontId="21" fillId="0" borderId="26" xfId="1" applyFont="1" applyBorder="1" applyAlignment="1">
      <alignment vertical="center"/>
    </xf>
    <xf numFmtId="0" fontId="11" fillId="0" borderId="81" xfId="1" applyBorder="1" applyProtection="1">
      <protection locked="0"/>
    </xf>
    <xf numFmtId="0" fontId="11" fillId="0" borderId="60" xfId="1" applyBorder="1"/>
    <xf numFmtId="0" fontId="11" fillId="0" borderId="50" xfId="1" applyBorder="1" applyProtection="1">
      <protection locked="0"/>
    </xf>
    <xf numFmtId="0" fontId="12" fillId="0" borderId="48" xfId="1" applyFont="1" applyBorder="1" applyAlignment="1">
      <alignment horizontal="center" vertical="center"/>
    </xf>
    <xf numFmtId="0" fontId="19" fillId="2" borderId="16" xfId="1" applyFont="1" applyFill="1" applyBorder="1" applyProtection="1"/>
    <xf numFmtId="0" fontId="19" fillId="0" borderId="0" xfId="1" applyFont="1" applyBorder="1"/>
    <xf numFmtId="0" fontId="19" fillId="2" borderId="20" xfId="1" quotePrefix="1" applyFont="1" applyFill="1" applyBorder="1" applyAlignment="1" applyProtection="1">
      <alignment horizontal="left" vertical="center"/>
    </xf>
    <xf numFmtId="0" fontId="19" fillId="2" borderId="20" xfId="1" applyFont="1" applyFill="1" applyBorder="1" applyAlignment="1" applyProtection="1">
      <alignment horizontal="left" vertical="center"/>
    </xf>
    <xf numFmtId="0" fontId="19" fillId="2" borderId="48" xfId="1" applyFont="1" applyFill="1" applyBorder="1" applyAlignment="1" applyProtection="1">
      <alignment vertical="center"/>
    </xf>
    <xf numFmtId="0" fontId="19" fillId="0" borderId="30" xfId="1" applyFont="1" applyFill="1" applyBorder="1" applyAlignment="1" applyProtection="1">
      <alignment vertical="center"/>
    </xf>
    <xf numFmtId="0" fontId="19" fillId="0" borderId="30" xfId="1" applyFont="1" applyFill="1" applyBorder="1" applyAlignment="1" applyProtection="1">
      <alignment horizontal="left" vertical="center"/>
    </xf>
    <xf numFmtId="0" fontId="21" fillId="2" borderId="26" xfId="1" applyFont="1" applyFill="1" applyBorder="1" applyProtection="1"/>
    <xf numFmtId="0" fontId="39" fillId="0" borderId="41" xfId="1" applyFont="1" applyBorder="1" applyAlignment="1" applyProtection="1">
      <alignment horizontal="center"/>
    </xf>
    <xf numFmtId="0" fontId="39" fillId="0" borderId="8" xfId="1" applyFont="1" applyBorder="1" applyAlignment="1" applyProtection="1">
      <alignment horizontal="center"/>
    </xf>
    <xf numFmtId="0" fontId="19" fillId="0" borderId="2" xfId="1" applyFont="1" applyFill="1" applyBorder="1" applyAlignment="1" applyProtection="1">
      <alignment horizontal="left"/>
    </xf>
    <xf numFmtId="0" fontId="19" fillId="0" borderId="36" xfId="1" applyFont="1" applyFill="1" applyBorder="1" applyAlignment="1" applyProtection="1">
      <alignment vertical="center"/>
      <protection locked="0"/>
    </xf>
    <xf numFmtId="0" fontId="19" fillId="0" borderId="37" xfId="1" applyFont="1" applyFill="1" applyBorder="1" applyAlignment="1" applyProtection="1">
      <alignment horizontal="left" vertical="center"/>
    </xf>
    <xf numFmtId="0" fontId="12" fillId="0" borderId="24" xfId="1" applyFont="1" applyBorder="1" applyAlignment="1" applyProtection="1">
      <alignment horizontal="center" vertical="center"/>
    </xf>
    <xf numFmtId="0" fontId="25" fillId="0" borderId="36" xfId="1" applyFont="1" applyFill="1" applyBorder="1" applyAlignment="1" applyProtection="1">
      <alignment vertical="center"/>
    </xf>
    <xf numFmtId="0" fontId="19" fillId="0" borderId="36" xfId="2" applyFont="1" applyFill="1" applyBorder="1" applyAlignment="1" applyProtection="1">
      <alignment horizontal="center" vertical="center"/>
      <protection locked="0"/>
    </xf>
    <xf numFmtId="0" fontId="25" fillId="0" borderId="51" xfId="1" applyFont="1" applyFill="1" applyBorder="1" applyAlignment="1" applyProtection="1">
      <alignment horizontal="center" vertical="center"/>
      <protection locked="0"/>
    </xf>
    <xf numFmtId="0" fontId="19" fillId="0" borderId="51" xfId="1" applyFont="1" applyFill="1" applyBorder="1" applyAlignment="1" applyProtection="1">
      <alignment horizontal="center" vertical="center"/>
      <protection locked="0"/>
    </xf>
    <xf numFmtId="0" fontId="19" fillId="0" borderId="2" xfId="1" applyFont="1" applyFill="1" applyBorder="1" applyAlignment="1" applyProtection="1">
      <alignment horizontal="left" vertical="center"/>
    </xf>
    <xf numFmtId="0" fontId="25" fillId="0" borderId="2" xfId="1" applyFont="1" applyFill="1" applyBorder="1" applyAlignment="1" applyProtection="1">
      <alignment vertical="center"/>
    </xf>
    <xf numFmtId="0" fontId="19" fillId="0" borderId="36" xfId="1" applyFont="1" applyFill="1" applyBorder="1" applyAlignment="1" applyProtection="1">
      <alignment horizontal="left" vertical="center"/>
      <protection locked="0"/>
    </xf>
    <xf numFmtId="0" fontId="16" fillId="0" borderId="30" xfId="1" applyFont="1" applyFill="1" applyBorder="1" applyProtection="1"/>
    <xf numFmtId="0" fontId="15" fillId="0" borderId="25" xfId="1" applyFont="1" applyBorder="1" applyAlignment="1">
      <alignment horizontal="left"/>
    </xf>
    <xf numFmtId="0" fontId="19" fillId="0" borderId="12" xfId="1" applyFont="1" applyBorder="1" applyAlignment="1" applyProtection="1">
      <alignment horizontal="right" vertical="center"/>
    </xf>
    <xf numFmtId="0" fontId="11" fillId="0" borderId="29" xfId="1" applyFill="1" applyBorder="1"/>
    <xf numFmtId="0" fontId="21" fillId="0" borderId="20" xfId="1" applyFont="1" applyBorder="1" applyProtection="1"/>
    <xf numFmtId="0" fontId="19" fillId="0" borderId="88" xfId="1" applyFont="1" applyBorder="1" applyAlignment="1" applyProtection="1">
      <alignment horizontal="center" vertical="center"/>
    </xf>
    <xf numFmtId="0" fontId="19" fillId="0" borderId="53" xfId="1" applyFont="1" applyBorder="1" applyAlignment="1" applyProtection="1">
      <alignment horizontal="center" vertical="center"/>
    </xf>
    <xf numFmtId="0" fontId="21" fillId="0" borderId="30" xfId="1" applyFont="1" applyBorder="1" applyAlignment="1" applyProtection="1">
      <alignment horizontal="justify" vertical="center"/>
    </xf>
    <xf numFmtId="0" fontId="21" fillId="0" borderId="54" xfId="1" applyFont="1" applyFill="1" applyBorder="1" applyProtection="1"/>
    <xf numFmtId="0" fontId="17" fillId="0" borderId="56" xfId="1" applyFont="1" applyFill="1" applyBorder="1" applyAlignment="1" applyProtection="1">
      <alignment horizontal="center" vertical="center"/>
    </xf>
    <xf numFmtId="0" fontId="21" fillId="0" borderId="30" xfId="1" applyFont="1" applyBorder="1" applyAlignment="1" applyProtection="1">
      <alignment vertical="center"/>
    </xf>
    <xf numFmtId="0" fontId="39" fillId="0" borderId="53" xfId="1" applyFont="1" applyBorder="1" applyAlignment="1" applyProtection="1">
      <alignment horizontal="center"/>
    </xf>
    <xf numFmtId="0" fontId="21" fillId="0" borderId="20" xfId="1" applyFont="1" applyBorder="1" applyAlignment="1" applyProtection="1">
      <alignment vertical="center"/>
    </xf>
    <xf numFmtId="0" fontId="39" fillId="0" borderId="52" xfId="1" applyFont="1" applyBorder="1" applyAlignment="1" applyProtection="1">
      <alignment horizontal="center"/>
    </xf>
    <xf numFmtId="0" fontId="21" fillId="0" borderId="87" xfId="1" applyFont="1" applyBorder="1" applyAlignment="1" applyProtection="1">
      <alignment vertical="center"/>
    </xf>
    <xf numFmtId="0" fontId="39" fillId="0" borderId="50" xfId="1" applyFont="1" applyBorder="1" applyAlignment="1" applyProtection="1">
      <alignment horizontal="center"/>
    </xf>
    <xf numFmtId="0" fontId="21" fillId="0" borderId="48" xfId="1" applyFont="1" applyBorder="1" applyAlignment="1" applyProtection="1">
      <alignment vertical="center"/>
    </xf>
    <xf numFmtId="0" fontId="17" fillId="0" borderId="51" xfId="1" applyFont="1" applyBorder="1" applyAlignment="1" applyProtection="1">
      <alignment vertical="center"/>
    </xf>
    <xf numFmtId="0" fontId="17" fillId="0" borderId="56" xfId="1" applyFont="1" applyBorder="1" applyAlignment="1" applyProtection="1">
      <alignment vertical="center"/>
    </xf>
    <xf numFmtId="0" fontId="13" fillId="0" borderId="55" xfId="1" applyFont="1" applyBorder="1" applyProtection="1"/>
    <xf numFmtId="0" fontId="21" fillId="0" borderId="7" xfId="1" applyFont="1" applyBorder="1" applyAlignment="1" applyProtection="1">
      <alignment vertical="center"/>
    </xf>
    <xf numFmtId="0" fontId="21" fillId="0" borderId="61" xfId="1" applyFont="1" applyBorder="1" applyAlignment="1" applyProtection="1">
      <alignment horizontal="left"/>
    </xf>
    <xf numFmtId="0" fontId="21" fillId="0" borderId="61" xfId="1" quotePrefix="1" applyFont="1" applyBorder="1" applyAlignment="1" applyProtection="1">
      <alignment horizontal="left" vertical="center"/>
    </xf>
    <xf numFmtId="0" fontId="16" fillId="0" borderId="0" xfId="1" applyFont="1" applyBorder="1" applyAlignment="1" applyProtection="1">
      <alignment horizontal="left"/>
    </xf>
    <xf numFmtId="0" fontId="21" fillId="0" borderId="21" xfId="1" applyFont="1" applyBorder="1" applyProtection="1"/>
    <xf numFmtId="0" fontId="21" fillId="0" borderId="67" xfId="1" applyFont="1" applyBorder="1" applyAlignment="1" applyProtection="1">
      <alignment horizontal="left"/>
    </xf>
    <xf numFmtId="0" fontId="21" fillId="0" borderId="0" xfId="1" applyFont="1" applyBorder="1" applyAlignment="1">
      <alignment horizontal="left"/>
    </xf>
    <xf numFmtId="0" fontId="12" fillId="0" borderId="48" xfId="1" applyFont="1" applyBorder="1" applyAlignment="1" applyProtection="1">
      <alignment horizontal="center"/>
    </xf>
    <xf numFmtId="0" fontId="11" fillId="0" borderId="21" xfId="1" applyBorder="1" applyProtection="1"/>
    <xf numFmtId="0" fontId="17" fillId="0" borderId="90" xfId="1" applyFont="1" applyBorder="1" applyAlignment="1" applyProtection="1">
      <alignment horizontal="left" vertical="center"/>
    </xf>
    <xf numFmtId="0" fontId="19" fillId="0" borderId="21" xfId="1" applyFont="1" applyBorder="1" applyProtection="1"/>
    <xf numFmtId="0" fontId="12" fillId="0" borderId="22" xfId="1" applyFont="1" applyFill="1" applyBorder="1" applyAlignment="1" applyProtection="1">
      <alignment horizontal="center"/>
    </xf>
    <xf numFmtId="0" fontId="21" fillId="0" borderId="17" xfId="1" applyFont="1" applyBorder="1" applyAlignment="1" applyProtection="1">
      <alignment horizontal="left"/>
    </xf>
    <xf numFmtId="1" fontId="22" fillId="0" borderId="51" xfId="1" applyNumberFormat="1" applyFont="1" applyFill="1" applyBorder="1" applyAlignment="1" applyProtection="1">
      <alignment horizontal="center" vertical="center"/>
    </xf>
    <xf numFmtId="0" fontId="19" fillId="0" borderId="2" xfId="1" quotePrefix="1" applyFont="1" applyBorder="1" applyAlignment="1" applyProtection="1">
      <alignment horizontal="left" vertical="center"/>
      <protection locked="0"/>
    </xf>
    <xf numFmtId="0" fontId="19" fillId="0" borderId="21" xfId="1" quotePrefix="1" applyFont="1" applyBorder="1" applyAlignment="1" applyProtection="1">
      <alignment horizontal="left" vertical="center"/>
      <protection locked="0"/>
    </xf>
    <xf numFmtId="0" fontId="19" fillId="0" borderId="37" xfId="1" applyFont="1" applyBorder="1" applyAlignment="1" applyProtection="1">
      <alignment horizontal="left" vertical="center"/>
    </xf>
    <xf numFmtId="0" fontId="20" fillId="2" borderId="26" xfId="1" applyFont="1" applyFill="1" applyBorder="1" applyProtection="1"/>
    <xf numFmtId="0" fontId="19" fillId="2" borderId="26" xfId="1" applyFont="1" applyFill="1" applyBorder="1" applyAlignment="1">
      <alignment vertical="center"/>
    </xf>
    <xf numFmtId="0" fontId="19" fillId="2" borderId="27" xfId="1" applyFont="1" applyFill="1" applyBorder="1" applyAlignment="1">
      <alignment vertical="center"/>
    </xf>
    <xf numFmtId="0" fontId="19" fillId="2" borderId="28" xfId="1" applyFont="1" applyFill="1" applyBorder="1" applyAlignment="1">
      <alignment vertical="center"/>
    </xf>
    <xf numFmtId="0" fontId="19" fillId="0" borderId="12" xfId="3" applyFont="1" applyBorder="1" applyAlignment="1" applyProtection="1">
      <alignment vertical="center"/>
    </xf>
    <xf numFmtId="0" fontId="19" fillId="0" borderId="55" xfId="3" applyFont="1" applyBorder="1" applyAlignment="1" applyProtection="1">
      <alignment horizontal="center" vertical="center"/>
    </xf>
    <xf numFmtId="0" fontId="19" fillId="0" borderId="12" xfId="3" applyFont="1" applyBorder="1" applyAlignment="1" applyProtection="1">
      <alignment horizontal="left" vertical="center"/>
    </xf>
    <xf numFmtId="0" fontId="19" fillId="0" borderId="2" xfId="3" applyFont="1" applyFill="1" applyBorder="1" applyAlignment="1" applyProtection="1">
      <alignment horizontal="center" vertical="center"/>
      <protection locked="0"/>
    </xf>
    <xf numFmtId="0" fontId="25" fillId="0" borderId="36" xfId="3" applyFont="1" applyFill="1" applyBorder="1" applyAlignment="1" applyProtection="1">
      <alignment horizontal="center" vertical="center"/>
      <protection locked="0"/>
    </xf>
    <xf numFmtId="0" fontId="17" fillId="0" borderId="60" xfId="1" quotePrefix="1" applyFont="1" applyBorder="1" applyAlignment="1" applyProtection="1">
      <alignment horizontal="left" vertical="center"/>
    </xf>
    <xf numFmtId="0" fontId="17" fillId="0" borderId="90" xfId="1" quotePrefix="1" applyFont="1" applyBorder="1" applyAlignment="1" applyProtection="1">
      <alignment horizontal="left" vertical="center"/>
    </xf>
    <xf numFmtId="0" fontId="41" fillId="0" borderId="1" xfId="0" applyFont="1" applyBorder="1" applyAlignment="1">
      <alignment horizontal="center" vertical="center" wrapText="1"/>
    </xf>
    <xf numFmtId="0" fontId="13" fillId="0" borderId="4" xfId="4" applyFont="1" applyBorder="1" applyAlignment="1" applyProtection="1">
      <alignment vertical="top"/>
      <protection locked="0"/>
    </xf>
    <xf numFmtId="0" fontId="13" fillId="0" borderId="10" xfId="4" quotePrefix="1" applyFont="1" applyBorder="1" applyAlignment="1" applyProtection="1">
      <alignment horizontal="left" vertical="top"/>
    </xf>
    <xf numFmtId="0" fontId="13" fillId="2" borderId="17" xfId="1" applyFont="1" applyFill="1" applyBorder="1" applyAlignment="1">
      <alignment horizontal="left"/>
    </xf>
    <xf numFmtId="0" fontId="17" fillId="2" borderId="26" xfId="1" quotePrefix="1" applyFont="1" applyFill="1" applyBorder="1" applyAlignment="1" applyProtection="1">
      <alignment horizontal="center" vertical="center"/>
    </xf>
    <xf numFmtId="0" fontId="19" fillId="0" borderId="2" xfId="1" quotePrefix="1" applyFont="1" applyBorder="1" applyAlignment="1" applyProtection="1">
      <alignment horizontal="left" vertical="center"/>
    </xf>
    <xf numFmtId="0" fontId="19" fillId="0" borderId="12" xfId="1" applyFont="1" applyBorder="1" applyAlignment="1" applyProtection="1">
      <alignment vertical="center"/>
    </xf>
    <xf numFmtId="0" fontId="19" fillId="0" borderId="34" xfId="1" applyFont="1" applyBorder="1" applyAlignment="1">
      <alignment horizontal="center"/>
    </xf>
    <xf numFmtId="0" fontId="19" fillId="0" borderId="39" xfId="1" applyFont="1" applyBorder="1" applyAlignment="1">
      <alignment horizontal="center"/>
    </xf>
    <xf numFmtId="0" fontId="19" fillId="0" borderId="8" xfId="1" applyFont="1" applyFill="1" applyBorder="1" applyAlignment="1" applyProtection="1">
      <alignment horizontal="center" vertical="center"/>
    </xf>
    <xf numFmtId="0" fontId="19" fillId="0" borderId="2" xfId="1" applyFont="1" applyBorder="1" applyAlignment="1" applyProtection="1">
      <alignment horizontal="left" vertical="center" wrapText="1"/>
    </xf>
    <xf numFmtId="0" fontId="19" fillId="0" borderId="2" xfId="1" applyFont="1" applyBorder="1" applyAlignment="1" applyProtection="1">
      <alignment horizontal="left" vertical="center"/>
    </xf>
    <xf numFmtId="0" fontId="19" fillId="0" borderId="0" xfId="1" applyFont="1" applyFill="1" applyBorder="1" applyAlignment="1" applyProtection="1">
      <alignment horizontal="center" vertical="center"/>
      <protection locked="0"/>
    </xf>
    <xf numFmtId="0" fontId="19" fillId="0" borderId="12" xfId="1" applyFont="1" applyFill="1" applyBorder="1" applyAlignment="1" applyProtection="1">
      <alignment horizontal="left" vertical="center"/>
    </xf>
    <xf numFmtId="0" fontId="19" fillId="0" borderId="35" xfId="1" applyFont="1" applyBorder="1" applyAlignment="1" applyProtection="1">
      <alignment horizontal="center" vertical="center"/>
    </xf>
    <xf numFmtId="0" fontId="19" fillId="0" borderId="21" xfId="1" applyFont="1" applyBorder="1" applyAlignment="1" applyProtection="1">
      <alignment horizontal="left" vertical="center"/>
    </xf>
    <xf numFmtId="0" fontId="19" fillId="0" borderId="21" xfId="1" quotePrefix="1" applyFont="1" applyBorder="1" applyAlignment="1" applyProtection="1">
      <alignment horizontal="left" vertical="center"/>
    </xf>
    <xf numFmtId="0" fontId="19" fillId="0" borderId="0" xfId="1" quotePrefix="1" applyFont="1" applyBorder="1" applyAlignment="1" applyProtection="1">
      <alignment horizontal="left" vertical="center"/>
    </xf>
    <xf numFmtId="0" fontId="19" fillId="0" borderId="12" xfId="1" applyFont="1" applyFill="1" applyBorder="1" applyAlignment="1" applyProtection="1">
      <alignment horizontal="center" vertical="center"/>
    </xf>
    <xf numFmtId="0" fontId="19" fillId="0" borderId="2" xfId="1" applyFont="1" applyFill="1" applyBorder="1" applyAlignment="1" applyProtection="1">
      <alignment horizontal="center" vertical="center"/>
    </xf>
    <xf numFmtId="0" fontId="19" fillId="0" borderId="30" xfId="1" applyFont="1" applyBorder="1" applyAlignment="1">
      <alignment horizontal="center" vertical="center"/>
    </xf>
    <xf numFmtId="0" fontId="21" fillId="0" borderId="21" xfId="1" applyFont="1" applyBorder="1" applyAlignment="1" applyProtection="1">
      <alignment horizontal="left"/>
    </xf>
    <xf numFmtId="0" fontId="19" fillId="0" borderId="51" xfId="1" applyFont="1" applyFill="1" applyBorder="1" applyAlignment="1" applyProtection="1">
      <alignment horizontal="center" vertical="center"/>
    </xf>
    <xf numFmtId="1" fontId="19" fillId="0" borderId="2" xfId="1" applyNumberFormat="1" applyFont="1" applyBorder="1" applyAlignment="1" applyProtection="1">
      <alignment horizontal="center" vertical="center"/>
      <protection locked="0"/>
    </xf>
    <xf numFmtId="0" fontId="19" fillId="0" borderId="0" xfId="1" applyFont="1" applyFill="1" applyBorder="1" applyAlignment="1" applyProtection="1">
      <alignment horizontal="center" vertical="center"/>
    </xf>
    <xf numFmtId="0" fontId="19" fillId="0" borderId="23" xfId="1" applyFont="1" applyFill="1" applyBorder="1" applyAlignment="1" applyProtection="1">
      <alignment horizontal="center" vertical="center"/>
    </xf>
    <xf numFmtId="0" fontId="4" fillId="0" borderId="1" xfId="0" applyFont="1" applyBorder="1" applyAlignment="1">
      <alignment horizontal="center" wrapText="1"/>
    </xf>
    <xf numFmtId="177" fontId="4" fillId="0" borderId="1" xfId="0" applyNumberFormat="1" applyFont="1" applyBorder="1" applyAlignment="1">
      <alignment horizontal="center" wrapText="1"/>
    </xf>
    <xf numFmtId="0" fontId="4" fillId="0" borderId="1" xfId="0" applyFont="1" applyBorder="1" applyAlignment="1">
      <alignment horizontal="center"/>
    </xf>
    <xf numFmtId="0" fontId="3" fillId="0" borderId="1" xfId="0" applyFont="1" applyBorder="1" applyAlignment="1">
      <alignment horizontal="center"/>
    </xf>
    <xf numFmtId="0" fontId="11" fillId="0" borderId="29" xfId="1" applyFont="1" applyBorder="1"/>
    <xf numFmtId="0" fontId="19" fillId="0" borderId="2" xfId="4" quotePrefix="1" applyFont="1" applyBorder="1" applyAlignment="1" applyProtection="1">
      <alignment horizontal="left" vertical="center"/>
      <protection locked="0"/>
    </xf>
    <xf numFmtId="0" fontId="19" fillId="0" borderId="21" xfId="4" quotePrefix="1" applyFont="1" applyBorder="1" applyAlignment="1" applyProtection="1">
      <alignment horizontal="left" vertical="center"/>
      <protection locked="0"/>
    </xf>
    <xf numFmtId="0" fontId="9" fillId="0" borderId="1" xfId="0" applyFont="1" applyBorder="1" applyAlignment="1">
      <alignment horizontal="center" wrapText="1"/>
    </xf>
    <xf numFmtId="177" fontId="9" fillId="0" borderId="1" xfId="0" applyNumberFormat="1" applyFont="1" applyBorder="1" applyAlignment="1">
      <alignment horizontal="center" wrapText="1"/>
    </xf>
    <xf numFmtId="0" fontId="9" fillId="0" borderId="1" xfId="0" applyFont="1" applyBorder="1" applyAlignment="1">
      <alignment horizontal="center"/>
    </xf>
    <xf numFmtId="0" fontId="7" fillId="0" borderId="1" xfId="0" applyFont="1" applyBorder="1" applyAlignment="1">
      <alignment horizontal="left" wrapText="1"/>
    </xf>
    <xf numFmtId="0" fontId="7" fillId="0" borderId="0" xfId="0" applyFont="1" applyBorder="1" applyAlignment="1">
      <alignment horizontal="left" wrapText="1"/>
    </xf>
    <xf numFmtId="0" fontId="9" fillId="0" borderId="9" xfId="0" applyFont="1" applyBorder="1" applyAlignment="1">
      <alignment horizontal="left"/>
    </xf>
    <xf numFmtId="0" fontId="10" fillId="0" borderId="9" xfId="0" applyFont="1" applyBorder="1" applyAlignment="1">
      <alignment horizontal="left"/>
    </xf>
    <xf numFmtId="0" fontId="9" fillId="0" borderId="7" xfId="0" applyFont="1" applyBorder="1" applyAlignment="1"/>
    <xf numFmtId="0" fontId="10" fillId="0" borderId="2" xfId="0" applyFont="1" applyBorder="1" applyAlignment="1"/>
    <xf numFmtId="0" fontId="10" fillId="0" borderId="3" xfId="0" applyFont="1" applyBorder="1" applyAlignment="1"/>
    <xf numFmtId="0" fontId="1" fillId="0" borderId="14"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3" fillId="0" borderId="2" xfId="0" applyFont="1" applyBorder="1" applyAlignment="1"/>
    <xf numFmtId="0" fontId="3" fillId="0" borderId="14" xfId="0" applyFont="1" applyBorder="1"/>
    <xf numFmtId="0" fontId="3" fillId="0" borderId="13" xfId="0" applyFont="1" applyBorder="1"/>
    <xf numFmtId="0" fontId="3" fillId="0" borderId="11" xfId="0" applyFont="1" applyBorder="1"/>
    <xf numFmtId="0" fontId="3" fillId="0" borderId="10" xfId="0" applyFont="1" applyBorder="1"/>
    <xf numFmtId="0" fontId="3" fillId="0" borderId="5" xfId="0" applyFont="1" applyBorder="1"/>
    <xf numFmtId="0" fontId="3" fillId="0" borderId="4" xfId="0" applyFont="1" applyBorder="1"/>
    <xf numFmtId="0" fontId="3" fillId="0" borderId="6" xfId="0" applyFont="1" applyBorder="1"/>
    <xf numFmtId="0" fontId="3" fillId="0" borderId="15" xfId="0" applyFont="1" applyBorder="1"/>
    <xf numFmtId="0" fontId="3" fillId="0" borderId="9" xfId="0" applyFont="1" applyBorder="1"/>
    <xf numFmtId="0" fontId="9" fillId="0" borderId="7"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42" fillId="0" borderId="7" xfId="0" applyFont="1" applyBorder="1" applyAlignment="1">
      <alignment horizontal="left" vertical="center" wrapText="1"/>
    </xf>
    <xf numFmtId="0" fontId="42" fillId="0" borderId="2" xfId="0" applyFont="1" applyBorder="1" applyAlignment="1">
      <alignment horizontal="left"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0" xfId="0" applyFont="1" applyAlignment="1">
      <alignment horizontal="center" vertical="center" wrapText="1"/>
    </xf>
    <xf numFmtId="0" fontId="43" fillId="0" borderId="10"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4" xfId="0" applyFont="1" applyBorder="1" applyAlignment="1">
      <alignment horizontal="center" vertical="center" wrapText="1"/>
    </xf>
    <xf numFmtId="0" fontId="8" fillId="0" borderId="0" xfId="0" applyFont="1" applyBorder="1" applyAlignment="1">
      <alignment horizontal="center" vertical="center"/>
    </xf>
    <xf numFmtId="0" fontId="13" fillId="2" borderId="17" xfId="1" applyFont="1" applyFill="1" applyBorder="1" applyAlignment="1">
      <alignment horizontal="left"/>
    </xf>
    <xf numFmtId="0" fontId="13" fillId="2" borderId="18" xfId="1" applyFont="1" applyFill="1" applyBorder="1" applyAlignment="1">
      <alignment horizontal="left"/>
    </xf>
    <xf numFmtId="0" fontId="11" fillId="0" borderId="19" xfId="1" applyBorder="1" applyAlignment="1">
      <alignment horizontal="center" vertical="center" textRotation="90"/>
    </xf>
    <xf numFmtId="0" fontId="11" fillId="0" borderId="24" xfId="1" applyBorder="1" applyAlignment="1">
      <alignment horizontal="center" vertical="center" textRotation="90"/>
    </xf>
    <xf numFmtId="0" fontId="11" fillId="0" borderId="29" xfId="1" applyBorder="1" applyAlignment="1">
      <alignment horizontal="center" vertical="center" textRotation="90"/>
    </xf>
    <xf numFmtId="1" fontId="17" fillId="0" borderId="21" xfId="1" applyNumberFormat="1" applyFont="1" applyFill="1" applyBorder="1" applyAlignment="1" applyProtection="1">
      <alignment horizontal="left" vertical="center" wrapText="1"/>
      <protection locked="0"/>
    </xf>
    <xf numFmtId="1" fontId="17" fillId="0" borderId="22" xfId="1" applyNumberFormat="1" applyFont="1" applyFill="1" applyBorder="1" applyAlignment="1" applyProtection="1">
      <alignment horizontal="left" vertical="center" wrapText="1"/>
      <protection locked="0"/>
    </xf>
    <xf numFmtId="1" fontId="17" fillId="0" borderId="0" xfId="1" quotePrefix="1" applyNumberFormat="1" applyFont="1" applyFill="1" applyBorder="1" applyAlignment="1">
      <alignment horizontal="center" vertical="center"/>
    </xf>
    <xf numFmtId="0" fontId="19" fillId="0" borderId="27" xfId="1" applyFont="1" applyFill="1" applyBorder="1" applyAlignment="1">
      <alignment horizontal="left"/>
    </xf>
    <xf numFmtId="0" fontId="19" fillId="0" borderId="28" xfId="1" applyFont="1" applyFill="1" applyBorder="1" applyAlignment="1">
      <alignment horizontal="left"/>
    </xf>
    <xf numFmtId="0" fontId="20" fillId="0" borderId="21" xfId="1" applyFont="1" applyFill="1" applyBorder="1" applyAlignment="1">
      <alignment horizontal="center" vertical="top"/>
    </xf>
    <xf numFmtId="0" fontId="19" fillId="0" borderId="34" xfId="1" applyFont="1" applyFill="1" applyBorder="1" applyAlignment="1" applyProtection="1">
      <alignment horizontal="left" vertical="center"/>
      <protection locked="0"/>
    </xf>
    <xf numFmtId="0" fontId="19" fillId="0" borderId="35" xfId="1" applyFont="1" applyFill="1" applyBorder="1" applyAlignment="1" applyProtection="1">
      <alignment horizontal="left" vertical="center"/>
      <protection locked="0"/>
    </xf>
    <xf numFmtId="0" fontId="19" fillId="0" borderId="34" xfId="1" applyFont="1" applyBorder="1" applyAlignment="1" applyProtection="1">
      <alignment horizontal="left" vertical="center"/>
    </xf>
    <xf numFmtId="0" fontId="19" fillId="0" borderId="34" xfId="1" applyFont="1" applyBorder="1" applyAlignment="1" applyProtection="1">
      <alignment horizontal="left" vertical="center"/>
      <protection locked="0"/>
    </xf>
    <xf numFmtId="0" fontId="19" fillId="0" borderId="35" xfId="1" applyFont="1" applyBorder="1" applyAlignment="1" applyProtection="1">
      <alignment horizontal="left" vertical="center"/>
      <protection locked="0"/>
    </xf>
    <xf numFmtId="0" fontId="17" fillId="2" borderId="26" xfId="1" quotePrefix="1" applyFont="1" applyFill="1" applyBorder="1" applyAlignment="1" applyProtection="1">
      <alignment horizontal="center" vertical="center"/>
    </xf>
    <xf numFmtId="0" fontId="17" fillId="2" borderId="27" xfId="1" quotePrefix="1" applyFont="1" applyFill="1" applyBorder="1" applyAlignment="1" applyProtection="1">
      <alignment horizontal="center" vertical="center"/>
    </xf>
    <xf numFmtId="0" fontId="17" fillId="2" borderId="28" xfId="1" quotePrefix="1" applyFont="1" applyFill="1" applyBorder="1" applyAlignment="1" applyProtection="1">
      <alignment horizontal="center" vertical="center"/>
    </xf>
    <xf numFmtId="0" fontId="19" fillId="0" borderId="17" xfId="1" quotePrefix="1" applyFont="1" applyBorder="1" applyAlignment="1" applyProtection="1">
      <alignment horizontal="left" vertical="center"/>
    </xf>
    <xf numFmtId="0" fontId="22" fillId="0" borderId="31" xfId="1" applyFont="1" applyFill="1" applyBorder="1" applyAlignment="1" applyProtection="1">
      <alignment horizontal="left" vertical="center"/>
      <protection locked="0"/>
    </xf>
    <xf numFmtId="0" fontId="22" fillId="0" borderId="32" xfId="1" applyFont="1" applyFill="1" applyBorder="1" applyAlignment="1" applyProtection="1">
      <alignment horizontal="left" vertical="center"/>
      <protection locked="0"/>
    </xf>
    <xf numFmtId="0" fontId="19" fillId="0" borderId="31" xfId="1" applyFont="1" applyFill="1" applyBorder="1" applyAlignment="1" applyProtection="1">
      <alignment horizontal="left" vertical="center"/>
    </xf>
    <xf numFmtId="0" fontId="19" fillId="0" borderId="34" xfId="1" applyFont="1" applyFill="1" applyBorder="1" applyAlignment="1" applyProtection="1">
      <alignment horizontal="left" vertical="center" wrapText="1"/>
      <protection locked="0"/>
    </xf>
    <xf numFmtId="178" fontId="19" fillId="0" borderId="34" xfId="1" applyNumberFormat="1" applyFont="1" applyBorder="1" applyAlignment="1" applyProtection="1">
      <alignment horizontal="right" vertical="center"/>
      <protection locked="0"/>
    </xf>
    <xf numFmtId="0" fontId="19" fillId="0" borderId="2" xfId="1" quotePrefix="1" applyFont="1" applyBorder="1" applyAlignment="1" applyProtection="1">
      <alignment horizontal="left" vertical="center"/>
    </xf>
    <xf numFmtId="0" fontId="19" fillId="0" borderId="8" xfId="1" applyFont="1" applyBorder="1" applyAlignment="1" applyProtection="1">
      <alignment vertical="center"/>
    </xf>
    <xf numFmtId="0" fontId="19" fillId="0" borderId="12" xfId="1" applyFont="1" applyBorder="1" applyAlignment="1" applyProtection="1">
      <alignment vertical="center"/>
    </xf>
    <xf numFmtId="0" fontId="19" fillId="0" borderId="34" xfId="1" applyFont="1" applyBorder="1" applyAlignment="1">
      <alignment horizontal="center"/>
    </xf>
    <xf numFmtId="0" fontId="19" fillId="0" borderId="39" xfId="1" applyFont="1" applyBorder="1" applyAlignment="1">
      <alignment horizontal="center"/>
    </xf>
    <xf numFmtId="0" fontId="19" fillId="0" borderId="33" xfId="1" quotePrefix="1" applyFont="1" applyBorder="1" applyAlignment="1" applyProtection="1">
      <alignment horizontal="left" vertical="center"/>
    </xf>
    <xf numFmtId="0" fontId="11" fillId="0" borderId="35" xfId="1" applyBorder="1" applyAlignment="1"/>
    <xf numFmtId="0" fontId="19" fillId="0" borderId="34" xfId="1" quotePrefix="1" applyFont="1" applyBorder="1" applyAlignment="1" applyProtection="1">
      <alignment horizontal="left" vertical="center"/>
    </xf>
    <xf numFmtId="0" fontId="19" fillId="0" borderId="34" xfId="1" applyFont="1" applyBorder="1" applyAlignment="1" applyProtection="1">
      <alignment horizontal="center" vertical="center"/>
    </xf>
    <xf numFmtId="0" fontId="19" fillId="0" borderId="43" xfId="1" quotePrefix="1" applyFont="1" applyBorder="1" applyAlignment="1" applyProtection="1">
      <alignment horizontal="left" vertical="center"/>
    </xf>
    <xf numFmtId="0" fontId="19" fillId="0" borderId="44" xfId="1" quotePrefix="1" applyFont="1" applyBorder="1" applyAlignment="1" applyProtection="1">
      <alignment horizontal="left" vertical="center"/>
    </xf>
    <xf numFmtId="178" fontId="19" fillId="4" borderId="34" xfId="1" applyNumberFormat="1" applyFont="1" applyFill="1" applyBorder="1" applyAlignment="1" applyProtection="1">
      <alignment horizontal="right" vertical="center"/>
      <protection locked="0"/>
    </xf>
    <xf numFmtId="178" fontId="22" fillId="4" borderId="34" xfId="1" applyNumberFormat="1" applyFont="1" applyFill="1" applyBorder="1" applyAlignment="1" applyProtection="1">
      <alignment horizontal="right" vertical="center"/>
      <protection locked="0"/>
    </xf>
    <xf numFmtId="0" fontId="19" fillId="0" borderId="8" xfId="1" applyFont="1" applyBorder="1" applyAlignment="1" applyProtection="1">
      <alignment horizontal="left" vertical="center" wrapText="1"/>
    </xf>
    <xf numFmtId="0" fontId="11" fillId="0" borderId="8" xfId="1" applyBorder="1" applyAlignment="1">
      <alignment horizontal="left" vertical="center"/>
    </xf>
    <xf numFmtId="0" fontId="11" fillId="0" borderId="12" xfId="1" applyBorder="1" applyAlignment="1">
      <alignment horizontal="left" vertical="center"/>
    </xf>
    <xf numFmtId="0" fontId="19" fillId="0" borderId="8" xfId="1" applyFont="1" applyFill="1" applyBorder="1" applyAlignment="1" applyProtection="1">
      <alignment horizontal="center" vertical="center"/>
    </xf>
    <xf numFmtId="0" fontId="11" fillId="0" borderId="33" xfId="1" applyBorder="1" applyAlignment="1">
      <alignment horizontal="center" vertical="center"/>
    </xf>
    <xf numFmtId="178" fontId="19" fillId="0" borderId="8" xfId="1" applyNumberFormat="1" applyFont="1" applyBorder="1" applyAlignment="1" applyProtection="1">
      <alignment vertical="center"/>
      <protection locked="0"/>
    </xf>
    <xf numFmtId="0" fontId="11" fillId="0" borderId="33" xfId="1" applyBorder="1" applyAlignment="1">
      <alignment vertical="center"/>
    </xf>
    <xf numFmtId="0" fontId="21" fillId="0" borderId="52" xfId="1" applyFont="1" applyBorder="1" applyAlignment="1" applyProtection="1">
      <alignment horizontal="center" vertical="center"/>
    </xf>
    <xf numFmtId="0" fontId="21" fillId="0" borderId="53" xfId="1" applyFont="1" applyBorder="1" applyAlignment="1">
      <alignment vertical="center"/>
    </xf>
    <xf numFmtId="0" fontId="19" fillId="0" borderId="2" xfId="1" applyFont="1" applyBorder="1" applyAlignment="1" applyProtection="1">
      <alignment horizontal="left" vertical="center" wrapText="1"/>
    </xf>
    <xf numFmtId="0" fontId="19" fillId="0" borderId="2" xfId="1" applyFont="1" applyBorder="1" applyAlignment="1" applyProtection="1">
      <alignment horizontal="left" vertical="center"/>
    </xf>
    <xf numFmtId="0" fontId="19" fillId="0" borderId="41" xfId="1" applyFont="1" applyBorder="1" applyAlignment="1" applyProtection="1">
      <alignment horizontal="left" vertical="center" wrapText="1"/>
    </xf>
    <xf numFmtId="0" fontId="19" fillId="0" borderId="41" xfId="1" applyFont="1" applyBorder="1" applyAlignment="1" applyProtection="1">
      <alignment horizontal="left" vertical="center"/>
    </xf>
    <xf numFmtId="0" fontId="19" fillId="0" borderId="43" xfId="1" applyFont="1" applyBorder="1" applyAlignment="1">
      <alignment horizontal="center"/>
    </xf>
    <xf numFmtId="0" fontId="19" fillId="0" borderId="0" xfId="1" applyFont="1" applyFill="1" applyBorder="1" applyAlignment="1" applyProtection="1">
      <alignment horizontal="center" vertical="center"/>
      <protection locked="0"/>
    </xf>
    <xf numFmtId="0" fontId="19" fillId="0" borderId="23" xfId="1" applyFont="1" applyFill="1" applyBorder="1" applyAlignment="1" applyProtection="1">
      <alignment horizontal="center" vertical="center"/>
      <protection locked="0"/>
    </xf>
    <xf numFmtId="0" fontId="19" fillId="0" borderId="21" xfId="1" applyFont="1" applyFill="1" applyBorder="1" applyAlignment="1" applyProtection="1">
      <alignment horizontal="center" vertical="center"/>
      <protection locked="0"/>
    </xf>
    <xf numFmtId="0" fontId="19" fillId="0" borderId="22" xfId="1" applyFont="1" applyFill="1" applyBorder="1" applyAlignment="1" applyProtection="1">
      <alignment horizontal="center" vertical="center"/>
      <protection locked="0"/>
    </xf>
    <xf numFmtId="0" fontId="19" fillId="0" borderId="49" xfId="1" applyFont="1" applyBorder="1" applyAlignment="1">
      <alignment horizontal="center"/>
    </xf>
    <xf numFmtId="0" fontId="19" fillId="0" borderId="50" xfId="1" applyFont="1" applyBorder="1" applyAlignment="1">
      <alignment horizontal="center"/>
    </xf>
    <xf numFmtId="0" fontId="19" fillId="0" borderId="51" xfId="1" applyFont="1" applyBorder="1" applyAlignment="1" applyProtection="1">
      <alignment horizontal="left" vertical="center"/>
    </xf>
    <xf numFmtId="0" fontId="17" fillId="2" borderId="26" xfId="1" applyFont="1" applyFill="1" applyBorder="1" applyAlignment="1">
      <alignment horizontal="center"/>
    </xf>
    <xf numFmtId="0" fontId="17" fillId="2" borderId="27" xfId="1" applyFont="1" applyFill="1" applyBorder="1" applyAlignment="1">
      <alignment horizontal="center"/>
    </xf>
    <xf numFmtId="0" fontId="17" fillId="2" borderId="28" xfId="1" applyFont="1" applyFill="1" applyBorder="1" applyAlignment="1">
      <alignment horizontal="center"/>
    </xf>
    <xf numFmtId="0" fontId="19" fillId="0" borderId="12" xfId="1" applyFont="1" applyFill="1" applyBorder="1" applyAlignment="1" applyProtection="1">
      <alignment horizontal="left" vertical="center"/>
    </xf>
    <xf numFmtId="0" fontId="22" fillId="0" borderId="12" xfId="1" applyFont="1" applyBorder="1" applyAlignment="1" applyProtection="1">
      <alignment horizontal="left" vertical="center"/>
    </xf>
    <xf numFmtId="0" fontId="22" fillId="0" borderId="12" xfId="1" quotePrefix="1" applyFont="1" applyBorder="1" applyAlignment="1" applyProtection="1">
      <alignment horizontal="center" vertical="center"/>
    </xf>
    <xf numFmtId="0" fontId="22" fillId="0" borderId="36" xfId="1" quotePrefix="1" applyFont="1" applyBorder="1" applyAlignment="1" applyProtection="1">
      <alignment horizontal="center" vertical="center"/>
    </xf>
    <xf numFmtId="0" fontId="19" fillId="0" borderId="2" xfId="1" applyFont="1" applyFill="1" applyBorder="1" applyAlignment="1" applyProtection="1">
      <alignment horizontal="left" vertical="center"/>
    </xf>
    <xf numFmtId="0" fontId="19" fillId="0" borderId="43" xfId="1" applyFont="1" applyFill="1" applyBorder="1" applyAlignment="1" applyProtection="1">
      <alignment horizontal="left" vertical="center"/>
    </xf>
    <xf numFmtId="0" fontId="19" fillId="0" borderId="8" xfId="1" applyFont="1" applyBorder="1" applyAlignment="1" applyProtection="1">
      <alignment horizontal="left" vertical="top"/>
    </xf>
    <xf numFmtId="0" fontId="19" fillId="0" borderId="52" xfId="1" applyFont="1" applyBorder="1" applyAlignment="1" applyProtection="1">
      <alignment horizontal="left" vertical="top"/>
    </xf>
    <xf numFmtId="0" fontId="19" fillId="0" borderId="21" xfId="1" applyFont="1" applyBorder="1" applyAlignment="1" applyProtection="1">
      <alignment horizontal="left" vertical="top"/>
      <protection locked="0"/>
    </xf>
    <xf numFmtId="0" fontId="19" fillId="0" borderId="22" xfId="1" applyFont="1" applyBorder="1" applyAlignment="1" applyProtection="1">
      <alignment horizontal="left" vertical="top"/>
      <protection locked="0"/>
    </xf>
    <xf numFmtId="0" fontId="11" fillId="0" borderId="49" xfId="1" applyBorder="1" applyAlignment="1">
      <alignment horizontal="center"/>
    </xf>
    <xf numFmtId="0" fontId="11" fillId="0" borderId="50" xfId="1" applyBorder="1" applyAlignment="1">
      <alignment horizontal="center"/>
    </xf>
    <xf numFmtId="0" fontId="17" fillId="2" borderId="21" xfId="1" applyFont="1" applyFill="1" applyBorder="1" applyAlignment="1" applyProtection="1">
      <alignment horizontal="center" vertical="center"/>
    </xf>
    <xf numFmtId="0" fontId="17" fillId="2" borderId="22" xfId="1" applyFont="1" applyFill="1" applyBorder="1" applyAlignment="1" applyProtection="1">
      <alignment horizontal="center" vertical="center"/>
    </xf>
    <xf numFmtId="0" fontId="17" fillId="1" borderId="26" xfId="1" applyFont="1" applyFill="1" applyBorder="1" applyAlignment="1" applyProtection="1">
      <alignment horizontal="center" vertical="center"/>
    </xf>
    <xf numFmtId="0" fontId="17" fillId="1" borderId="27"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19" fillId="0" borderId="35" xfId="1" applyFont="1" applyBorder="1" applyAlignment="1" applyProtection="1">
      <alignment horizontal="center" vertical="center"/>
    </xf>
    <xf numFmtId="0" fontId="22" fillId="0" borderId="2" xfId="1" quotePrefix="1" applyFont="1" applyBorder="1" applyAlignment="1" applyProtection="1">
      <alignment horizontal="left" vertical="center"/>
    </xf>
    <xf numFmtId="0" fontId="22" fillId="0" borderId="2" xfId="1" quotePrefix="1" applyFont="1" applyBorder="1" applyAlignment="1" applyProtection="1">
      <alignment horizontal="center" vertical="center"/>
    </xf>
    <xf numFmtId="0" fontId="22" fillId="0" borderId="37" xfId="1" quotePrefix="1" applyFont="1" applyBorder="1" applyAlignment="1" applyProtection="1">
      <alignment horizontal="center" vertical="center"/>
    </xf>
    <xf numFmtId="0" fontId="19" fillId="0" borderId="12" xfId="1" applyFont="1" applyBorder="1" applyAlignment="1" applyProtection="1">
      <alignment horizontal="left" vertical="center"/>
      <protection locked="0"/>
    </xf>
    <xf numFmtId="0" fontId="19" fillId="0" borderId="36" xfId="1" applyFont="1" applyBorder="1" applyAlignment="1" applyProtection="1">
      <alignment horizontal="left" vertical="center"/>
      <protection locked="0"/>
    </xf>
    <xf numFmtId="0" fontId="22" fillId="0" borderId="2" xfId="1" applyFont="1" applyBorder="1" applyAlignment="1" applyProtection="1">
      <alignment horizontal="center" vertical="center"/>
    </xf>
    <xf numFmtId="0" fontId="22" fillId="0" borderId="37" xfId="1" applyFont="1" applyBorder="1" applyAlignment="1" applyProtection="1">
      <alignment horizontal="center" vertical="center"/>
    </xf>
    <xf numFmtId="0" fontId="19" fillId="0" borderId="51" xfId="1" quotePrefix="1" applyFont="1" applyBorder="1" applyAlignment="1" applyProtection="1">
      <alignment horizontal="left" vertical="center"/>
    </xf>
    <xf numFmtId="0" fontId="19" fillId="0" borderId="21" xfId="1" applyFont="1" applyBorder="1" applyAlignment="1" applyProtection="1">
      <alignment horizontal="left" vertical="center"/>
    </xf>
    <xf numFmtId="0" fontId="19" fillId="0" borderId="21" xfId="1" quotePrefix="1" applyFont="1" applyBorder="1" applyAlignment="1" applyProtection="1">
      <alignment horizontal="left" vertical="center"/>
    </xf>
    <xf numFmtId="0" fontId="19" fillId="0" borderId="49" xfId="1" applyFont="1" applyBorder="1" applyAlignment="1" applyProtection="1">
      <alignment horizontal="left" vertical="center"/>
    </xf>
    <xf numFmtId="0" fontId="19" fillId="0" borderId="49" xfId="1" quotePrefix="1" applyFont="1" applyBorder="1" applyAlignment="1" applyProtection="1">
      <alignment horizontal="left" vertical="center"/>
    </xf>
    <xf numFmtId="0" fontId="19" fillId="0" borderId="17" xfId="1" applyFont="1" applyBorder="1" applyAlignment="1" applyProtection="1">
      <alignment horizontal="left" vertical="center"/>
    </xf>
    <xf numFmtId="0" fontId="19" fillId="0" borderId="0" xfId="1" applyFont="1" applyBorder="1" applyAlignment="1" applyProtection="1">
      <alignment horizontal="left" vertical="center"/>
    </xf>
    <xf numFmtId="0" fontId="19" fillId="0" borderId="0" xfId="1" quotePrefix="1" applyFont="1" applyBorder="1" applyAlignment="1" applyProtection="1">
      <alignment horizontal="left" vertical="center"/>
    </xf>
    <xf numFmtId="0" fontId="17" fillId="2" borderId="26" xfId="1" applyFont="1" applyFill="1" applyBorder="1" applyAlignment="1" applyProtection="1">
      <alignment horizontal="center" vertical="center"/>
    </xf>
    <xf numFmtId="0" fontId="17" fillId="2" borderId="27" xfId="1" applyFont="1" applyFill="1" applyBorder="1" applyAlignment="1" applyProtection="1">
      <alignment horizontal="center" vertical="center"/>
    </xf>
    <xf numFmtId="0" fontId="17" fillId="2" borderId="28" xfId="1" applyFont="1" applyFill="1" applyBorder="1" applyAlignment="1" applyProtection="1">
      <alignment horizontal="center" vertical="center"/>
    </xf>
    <xf numFmtId="0" fontId="19" fillId="0" borderId="2" xfId="1" applyFont="1" applyBorder="1" applyAlignment="1" applyProtection="1">
      <alignment horizontal="left" vertical="center"/>
      <protection locked="0"/>
    </xf>
    <xf numFmtId="0" fontId="15" fillId="0" borderId="2" xfId="1" applyFont="1" applyBorder="1" applyAlignment="1" applyProtection="1">
      <alignment horizontal="left" vertical="center"/>
    </xf>
    <xf numFmtId="0" fontId="27" fillId="0" borderId="11" xfId="4" applyFont="1" applyBorder="1" applyAlignment="1" applyProtection="1">
      <alignment horizontal="center"/>
      <protection locked="0"/>
    </xf>
    <xf numFmtId="0" fontId="27" fillId="0" borderId="10" xfId="4" applyFont="1" applyBorder="1" applyAlignment="1" applyProtection="1">
      <alignment horizontal="center"/>
      <protection locked="0"/>
    </xf>
    <xf numFmtId="0" fontId="27" fillId="0" borderId="5" xfId="4" applyFont="1" applyBorder="1" applyAlignment="1" applyProtection="1">
      <alignment horizontal="center"/>
      <protection locked="0"/>
    </xf>
    <xf numFmtId="0" fontId="27" fillId="0" borderId="4" xfId="4" applyFont="1" applyBorder="1" applyAlignment="1" applyProtection="1">
      <alignment horizontal="center"/>
      <protection locked="0"/>
    </xf>
    <xf numFmtId="0" fontId="27" fillId="0" borderId="62" xfId="1" applyFont="1" applyBorder="1" applyAlignment="1" applyProtection="1">
      <alignment horizontal="center"/>
      <protection locked="0"/>
    </xf>
    <xf numFmtId="0" fontId="27" fillId="0" borderId="63" xfId="1" applyFont="1" applyBorder="1" applyAlignment="1" applyProtection="1">
      <alignment horizontal="center"/>
      <protection locked="0"/>
    </xf>
    <xf numFmtId="0" fontId="13" fillId="0" borderId="13" xfId="1" quotePrefix="1" applyFont="1" applyBorder="1" applyAlignment="1" applyProtection="1">
      <alignment horizontal="left" vertical="center"/>
    </xf>
    <xf numFmtId="0" fontId="13" fillId="0" borderId="4" xfId="1" quotePrefix="1" applyFont="1" applyBorder="1" applyAlignment="1" applyProtection="1">
      <alignment horizontal="left" vertical="center"/>
    </xf>
    <xf numFmtId="0" fontId="13" fillId="0" borderId="14"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14" fontId="23" fillId="0" borderId="7" xfId="1" applyNumberFormat="1" applyFont="1" applyBorder="1" applyAlignment="1" applyProtection="1">
      <alignment horizontal="center"/>
      <protection locked="0"/>
    </xf>
    <xf numFmtId="0" fontId="23" fillId="0" borderId="3" xfId="1" applyFont="1" applyBorder="1" applyAlignment="1" applyProtection="1">
      <alignment horizontal="center"/>
      <protection locked="0"/>
    </xf>
    <xf numFmtId="14" fontId="23" fillId="0" borderId="7" xfId="4" applyNumberFormat="1" applyFont="1" applyBorder="1" applyAlignment="1" applyProtection="1">
      <alignment horizontal="center" wrapText="1"/>
      <protection locked="0"/>
    </xf>
    <xf numFmtId="14" fontId="23" fillId="0" borderId="3" xfId="4" applyNumberFormat="1" applyFont="1" applyBorder="1" applyAlignment="1" applyProtection="1">
      <alignment horizontal="center" wrapText="1"/>
      <protection locked="0"/>
    </xf>
    <xf numFmtId="0" fontId="15" fillId="0" borderId="49" xfId="1" quotePrefix="1" applyFont="1" applyBorder="1" applyAlignment="1" applyProtection="1">
      <alignment horizontal="left" vertical="center"/>
    </xf>
    <xf numFmtId="0" fontId="15" fillId="0" borderId="50" xfId="1" quotePrefix="1" applyFont="1" applyBorder="1" applyAlignment="1" applyProtection="1">
      <alignment horizontal="left" vertical="center"/>
    </xf>
    <xf numFmtId="0" fontId="13" fillId="0" borderId="10" xfId="1" applyFont="1" applyBorder="1" applyAlignment="1" applyProtection="1">
      <alignment horizontal="left" vertical="center"/>
    </xf>
    <xf numFmtId="0" fontId="13" fillId="0" borderId="4" xfId="1" applyFont="1" applyBorder="1" applyAlignment="1" applyProtection="1">
      <alignment horizontal="left" vertical="center"/>
    </xf>
    <xf numFmtId="0" fontId="13" fillId="0" borderId="57" xfId="1" applyFont="1" applyBorder="1" applyAlignment="1" applyProtection="1">
      <alignment horizontal="center" vertical="center"/>
      <protection locked="0"/>
    </xf>
    <xf numFmtId="0" fontId="13" fillId="0" borderId="17" xfId="1" applyFont="1" applyBorder="1" applyAlignment="1" applyProtection="1">
      <alignment horizontal="center" vertical="center"/>
      <protection locked="0"/>
    </xf>
    <xf numFmtId="0" fontId="13" fillId="0" borderId="58" xfId="1" applyFont="1" applyBorder="1" applyAlignment="1" applyProtection="1">
      <alignment horizontal="center" vertical="center"/>
      <protection locked="0"/>
    </xf>
    <xf numFmtId="178" fontId="19" fillId="0" borderId="5" xfId="1" applyNumberFormat="1" applyFont="1" applyBorder="1" applyAlignment="1">
      <alignment horizontal="center"/>
    </xf>
    <xf numFmtId="178" fontId="19" fillId="0" borderId="4" xfId="1" applyNumberFormat="1" applyFont="1" applyBorder="1" applyAlignment="1">
      <alignment horizontal="center"/>
    </xf>
    <xf numFmtId="178" fontId="19" fillId="0" borderId="60" xfId="1" applyNumberFormat="1" applyFont="1" applyBorder="1" applyAlignment="1">
      <alignment horizontal="center"/>
    </xf>
    <xf numFmtId="178" fontId="19" fillId="0" borderId="61" xfId="1" applyNumberFormat="1" applyFont="1" applyBorder="1" applyAlignment="1">
      <alignment horizontal="center"/>
    </xf>
    <xf numFmtId="0" fontId="19" fillId="0" borderId="12" xfId="4" applyFont="1" applyBorder="1" applyAlignment="1">
      <alignment horizontal="center"/>
    </xf>
    <xf numFmtId="0" fontId="19" fillId="0" borderId="4" xfId="4" applyFont="1" applyBorder="1" applyAlignment="1">
      <alignment horizontal="center"/>
    </xf>
    <xf numFmtId="0" fontId="13" fillId="0" borderId="1" xfId="1" applyFont="1" applyBorder="1" applyAlignment="1" applyProtection="1">
      <alignment horizontal="center" vertical="top"/>
    </xf>
    <xf numFmtId="0" fontId="27" fillId="0" borderId="11" xfId="1" applyFont="1" applyBorder="1" applyAlignment="1" applyProtection="1">
      <alignment horizontal="center"/>
      <protection locked="0"/>
    </xf>
    <xf numFmtId="0" fontId="27" fillId="0" borderId="10" xfId="1" applyFont="1" applyBorder="1" applyAlignment="1" applyProtection="1">
      <alignment horizontal="center"/>
      <protection locked="0"/>
    </xf>
    <xf numFmtId="0" fontId="27" fillId="0" borderId="5" xfId="1" applyFont="1" applyBorder="1" applyAlignment="1" applyProtection="1">
      <alignment horizontal="center"/>
      <protection locked="0"/>
    </xf>
    <xf numFmtId="0" fontId="27" fillId="0" borderId="4" xfId="1" applyFont="1" applyBorder="1" applyAlignment="1" applyProtection="1">
      <alignment horizontal="center"/>
      <protection locked="0"/>
    </xf>
    <xf numFmtId="0" fontId="27" fillId="0" borderId="6" xfId="1" applyFont="1" applyBorder="1" applyAlignment="1" applyProtection="1">
      <alignment horizontal="center"/>
      <protection locked="0"/>
    </xf>
    <xf numFmtId="0" fontId="27" fillId="0" borderId="9" xfId="1" applyFont="1" applyBorder="1" applyAlignment="1" applyProtection="1">
      <alignment horizontal="center"/>
      <protection locked="0"/>
    </xf>
    <xf numFmtId="0" fontId="27" fillId="0" borderId="14" xfId="1" applyFont="1" applyBorder="1" applyAlignment="1" applyProtection="1">
      <alignment horizontal="center"/>
      <protection locked="0"/>
    </xf>
    <xf numFmtId="0" fontId="27" fillId="0" borderId="13" xfId="1" applyFont="1" applyBorder="1" applyAlignment="1" applyProtection="1">
      <alignment horizontal="center"/>
      <protection locked="0"/>
    </xf>
    <xf numFmtId="0" fontId="21" fillId="0" borderId="49" xfId="1" applyFont="1" applyBorder="1" applyAlignment="1" applyProtection="1">
      <alignment horizontal="left"/>
      <protection locked="0"/>
    </xf>
    <xf numFmtId="0" fontId="21" fillId="0" borderId="65" xfId="1" applyFont="1" applyBorder="1" applyAlignment="1" applyProtection="1">
      <alignment horizontal="left"/>
      <protection locked="0"/>
    </xf>
    <xf numFmtId="0" fontId="21" fillId="0" borderId="66" xfId="1" applyFont="1" applyBorder="1" applyAlignment="1" applyProtection="1">
      <alignment horizontal="left"/>
    </xf>
    <xf numFmtId="0" fontId="21" fillId="0" borderId="65" xfId="1" applyFont="1" applyBorder="1" applyAlignment="1" applyProtection="1">
      <alignment horizontal="left"/>
    </xf>
    <xf numFmtId="0" fontId="29" fillId="0" borderId="21" xfId="1" applyFont="1" applyBorder="1" applyAlignment="1" applyProtection="1">
      <alignment horizontal="left" wrapText="1"/>
      <protection locked="0"/>
    </xf>
    <xf numFmtId="0" fontId="23" fillId="0" borderId="21" xfId="1" applyFont="1" applyBorder="1" applyAlignment="1">
      <alignment wrapText="1"/>
    </xf>
    <xf numFmtId="0" fontId="23" fillId="0" borderId="67" xfId="1" applyFont="1" applyBorder="1" applyAlignment="1">
      <alignment wrapText="1"/>
    </xf>
    <xf numFmtId="0" fontId="13" fillId="0" borderId="13" xfId="1" applyFont="1" applyBorder="1" applyAlignment="1" applyProtection="1">
      <alignment horizontal="left" vertical="center"/>
    </xf>
    <xf numFmtId="0" fontId="21" fillId="0" borderId="5" xfId="1" applyFont="1" applyBorder="1" applyAlignment="1" applyProtection="1">
      <alignment horizontal="center"/>
      <protection locked="0"/>
    </xf>
    <xf numFmtId="0" fontId="21" fillId="0" borderId="4" xfId="1" applyFont="1" applyBorder="1" applyAlignment="1" applyProtection="1">
      <alignment horizontal="center"/>
      <protection locked="0"/>
    </xf>
    <xf numFmtId="0" fontId="21" fillId="0" borderId="7" xfId="1" applyFont="1" applyBorder="1" applyAlignment="1" applyProtection="1">
      <alignment horizontal="center"/>
      <protection locked="0"/>
    </xf>
    <xf numFmtId="0" fontId="21" fillId="0" borderId="3" xfId="1" applyFont="1" applyBorder="1" applyAlignment="1" applyProtection="1">
      <alignment horizontal="center"/>
      <protection locked="0"/>
    </xf>
    <xf numFmtId="0" fontId="11" fillId="0" borderId="2" xfId="1" applyFont="1" applyBorder="1" applyAlignment="1" applyProtection="1">
      <alignment horizontal="left"/>
      <protection locked="0"/>
    </xf>
    <xf numFmtId="0" fontId="21" fillId="0" borderId="2" xfId="1" applyFont="1" applyBorder="1" applyAlignment="1" applyProtection="1">
      <alignment horizontal="left"/>
      <protection locked="0"/>
    </xf>
    <xf numFmtId="0" fontId="21" fillId="0" borderId="3" xfId="1" applyFont="1" applyBorder="1" applyAlignment="1" applyProtection="1">
      <alignment horizontal="left"/>
      <protection locked="0"/>
    </xf>
    <xf numFmtId="0" fontId="21" fillId="0" borderId="7" xfId="1" quotePrefix="1" applyFont="1" applyBorder="1" applyAlignment="1" applyProtection="1">
      <alignment horizontal="left" vertical="center"/>
    </xf>
    <xf numFmtId="0" fontId="21" fillId="0" borderId="3" xfId="1" quotePrefix="1" applyFont="1" applyBorder="1" applyAlignment="1" applyProtection="1">
      <alignment horizontal="left" vertical="center"/>
    </xf>
    <xf numFmtId="0" fontId="16" fillId="0" borderId="2" xfId="1" applyFont="1" applyBorder="1" applyAlignment="1" applyProtection="1">
      <alignment horizontal="left" wrapText="1"/>
    </xf>
    <xf numFmtId="0" fontId="11" fillId="0" borderId="2" xfId="1" applyBorder="1" applyAlignment="1">
      <alignment wrapText="1"/>
    </xf>
    <xf numFmtId="0" fontId="11" fillId="0" borderId="3" xfId="1" applyBorder="1" applyAlignment="1">
      <alignment wrapText="1"/>
    </xf>
    <xf numFmtId="0" fontId="19" fillId="0" borderId="51" xfId="1" applyFont="1" applyFill="1" applyBorder="1" applyAlignment="1" applyProtection="1">
      <alignment horizontal="left" vertical="center"/>
    </xf>
    <xf numFmtId="0" fontId="19" fillId="0" borderId="70" xfId="1" applyFont="1" applyFill="1" applyBorder="1" applyAlignment="1" applyProtection="1">
      <alignment horizontal="left" vertical="center"/>
    </xf>
    <xf numFmtId="0" fontId="19" fillId="0" borderId="71" xfId="1" applyFont="1" applyFill="1" applyBorder="1" applyAlignment="1" applyProtection="1">
      <alignment horizontal="center" vertical="center"/>
    </xf>
    <xf numFmtId="0" fontId="19" fillId="0" borderId="31" xfId="1" applyFont="1" applyFill="1" applyBorder="1" applyAlignment="1" applyProtection="1">
      <alignment horizontal="center" vertical="center"/>
    </xf>
    <xf numFmtId="0" fontId="19" fillId="0" borderId="32" xfId="1" applyFont="1" applyFill="1" applyBorder="1" applyAlignment="1" applyProtection="1">
      <alignment horizontal="center" vertical="center"/>
    </xf>
    <xf numFmtId="1" fontId="17" fillId="0" borderId="0" xfId="1" applyNumberFormat="1" applyFont="1" applyFill="1" applyBorder="1" applyAlignment="1" applyProtection="1">
      <alignment horizontal="left" vertical="center" wrapText="1"/>
    </xf>
    <xf numFmtId="1" fontId="17" fillId="0" borderId="23" xfId="1" applyNumberFormat="1" applyFont="1" applyFill="1" applyBorder="1" applyAlignment="1" applyProtection="1">
      <alignment horizontal="left" vertical="center" wrapText="1"/>
    </xf>
    <xf numFmtId="0" fontId="11" fillId="0" borderId="21" xfId="1" applyBorder="1" applyAlignment="1">
      <alignment wrapText="1"/>
    </xf>
    <xf numFmtId="0" fontId="11" fillId="0" borderId="22" xfId="1" applyBorder="1" applyAlignment="1">
      <alignment wrapText="1"/>
    </xf>
    <xf numFmtId="1" fontId="17" fillId="0" borderId="0" xfId="1" applyNumberFormat="1" applyFont="1" applyFill="1" applyBorder="1" applyAlignment="1" applyProtection="1">
      <alignment horizontal="center" wrapText="1"/>
    </xf>
    <xf numFmtId="0" fontId="17" fillId="0" borderId="0" xfId="1" applyFont="1" applyFill="1" applyBorder="1" applyAlignment="1" applyProtection="1">
      <alignment horizontal="center" wrapText="1"/>
    </xf>
    <xf numFmtId="0" fontId="22" fillId="0" borderId="51" xfId="1" applyFont="1" applyFill="1" applyBorder="1" applyAlignment="1" applyProtection="1">
      <alignment horizontal="left" vertical="center"/>
    </xf>
    <xf numFmtId="0" fontId="22" fillId="0" borderId="56" xfId="1" applyFont="1" applyFill="1" applyBorder="1" applyAlignment="1" applyProtection="1">
      <alignment horizontal="left" vertical="center"/>
    </xf>
    <xf numFmtId="0" fontId="19" fillId="0" borderId="21" xfId="1" applyFont="1" applyFill="1" applyBorder="1" applyAlignment="1" applyProtection="1">
      <alignment horizontal="left" vertical="center"/>
    </xf>
    <xf numFmtId="0" fontId="19" fillId="0" borderId="22" xfId="1" applyFont="1" applyFill="1" applyBorder="1" applyAlignment="1" applyProtection="1">
      <alignment horizontal="left" vertical="center"/>
    </xf>
    <xf numFmtId="1" fontId="19" fillId="0" borderId="75" xfId="1" applyNumberFormat="1" applyFont="1" applyBorder="1" applyAlignment="1" applyProtection="1">
      <alignment horizontal="center" vertical="center"/>
    </xf>
    <xf numFmtId="1" fontId="19" fillId="0" borderId="33" xfId="1" applyNumberFormat="1" applyFont="1" applyBorder="1" applyAlignment="1" applyProtection="1">
      <alignment horizontal="center" vertical="center"/>
    </xf>
    <xf numFmtId="1" fontId="19" fillId="0" borderId="76" xfId="1" applyNumberFormat="1" applyFont="1" applyBorder="1" applyAlignment="1" applyProtection="1">
      <alignment horizontal="center" vertical="center"/>
    </xf>
    <xf numFmtId="1" fontId="19" fillId="0" borderId="33" xfId="1" applyNumberFormat="1" applyFont="1" applyBorder="1" applyAlignment="1" applyProtection="1">
      <alignment horizontal="center" vertical="center"/>
      <protection locked="0"/>
    </xf>
    <xf numFmtId="0" fontId="19" fillId="0" borderId="33" xfId="1" applyFont="1" applyBorder="1" applyAlignment="1" applyProtection="1">
      <alignment horizontal="center" vertical="center"/>
      <protection locked="0"/>
    </xf>
    <xf numFmtId="0" fontId="19" fillId="0" borderId="53" xfId="1" applyFont="1" applyBorder="1" applyAlignment="1" applyProtection="1">
      <alignment horizontal="center" vertical="center"/>
      <protection locked="0"/>
    </xf>
    <xf numFmtId="0" fontId="19" fillId="0" borderId="12" xfId="1" quotePrefix="1" applyFont="1" applyFill="1" applyBorder="1" applyAlignment="1" applyProtection="1">
      <alignment horizontal="left" vertical="center"/>
    </xf>
    <xf numFmtId="182" fontId="19" fillId="0" borderId="72" xfId="1" applyNumberFormat="1" applyFont="1" applyFill="1" applyBorder="1" applyAlignment="1" applyProtection="1">
      <alignment horizontal="center" vertical="center"/>
      <protection locked="0"/>
    </xf>
    <xf numFmtId="182" fontId="19" fillId="0" borderId="73" xfId="1" applyNumberFormat="1" applyFont="1" applyFill="1" applyBorder="1" applyAlignment="1" applyProtection="1">
      <alignment horizontal="center" vertical="center"/>
      <protection locked="0"/>
    </xf>
    <xf numFmtId="182" fontId="19" fillId="0" borderId="74" xfId="1" applyNumberFormat="1" applyFont="1" applyFill="1" applyBorder="1" applyAlignment="1" applyProtection="1">
      <alignment horizontal="center" vertical="center"/>
      <protection locked="0"/>
    </xf>
    <xf numFmtId="182" fontId="19" fillId="0" borderId="12" xfId="1" applyNumberFormat="1" applyFont="1" applyFill="1" applyBorder="1" applyAlignment="1" applyProtection="1">
      <alignment horizontal="center" vertical="center"/>
      <protection locked="0"/>
    </xf>
    <xf numFmtId="182" fontId="19" fillId="0" borderId="36" xfId="1" applyNumberFormat="1" applyFont="1" applyFill="1" applyBorder="1" applyAlignment="1" applyProtection="1">
      <alignment horizontal="center" vertical="center"/>
      <protection locked="0"/>
    </xf>
    <xf numFmtId="178" fontId="19" fillId="0" borderId="34" xfId="1" applyNumberFormat="1" applyFont="1" applyBorder="1" applyAlignment="1" applyProtection="1">
      <alignment horizontal="center" vertical="center"/>
    </xf>
    <xf numFmtId="0" fontId="19" fillId="0" borderId="2" xfId="1" applyFont="1" applyFill="1" applyBorder="1" applyAlignment="1" applyProtection="1">
      <alignment horizontal="center" vertical="center"/>
      <protection locked="0"/>
    </xf>
    <xf numFmtId="0" fontId="31" fillId="0" borderId="2" xfId="1" applyFont="1" applyFill="1" applyBorder="1" applyAlignment="1" applyProtection="1">
      <alignment horizontal="center" vertical="center"/>
      <protection locked="0"/>
    </xf>
    <xf numFmtId="0" fontId="19" fillId="0" borderId="55"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37" xfId="1" applyFont="1" applyFill="1" applyBorder="1" applyAlignment="1">
      <alignment horizontal="center" vertical="center"/>
    </xf>
    <xf numFmtId="0" fontId="19" fillId="0" borderId="37" xfId="1" applyFont="1" applyFill="1" applyBorder="1" applyAlignment="1" applyProtection="1">
      <alignment horizontal="center" vertical="center"/>
      <protection locked="0"/>
    </xf>
    <xf numFmtId="0" fontId="19" fillId="0" borderId="46" xfId="1" applyFont="1" applyBorder="1" applyAlignment="1" applyProtection="1">
      <alignment horizontal="center" vertical="center"/>
      <protection locked="0"/>
    </xf>
    <xf numFmtId="0" fontId="19" fillId="0" borderId="30" xfId="1" applyFont="1" applyFill="1" applyBorder="1" applyAlignment="1" applyProtection="1">
      <alignment horizontal="center" vertical="center"/>
    </xf>
    <xf numFmtId="0" fontId="19" fillId="0" borderId="12" xfId="1" applyFont="1" applyFill="1" applyBorder="1" applyAlignment="1" applyProtection="1">
      <alignment horizontal="center" vertical="center"/>
    </xf>
    <xf numFmtId="0" fontId="19" fillId="0" borderId="36" xfId="1" applyFont="1" applyFill="1" applyBorder="1" applyAlignment="1" applyProtection="1">
      <alignment horizontal="center" vertical="center"/>
    </xf>
    <xf numFmtId="0" fontId="19" fillId="0" borderId="12" xfId="1" applyFont="1" applyFill="1" applyBorder="1" applyAlignment="1" applyProtection="1">
      <alignment horizontal="center" vertical="center"/>
      <protection locked="0"/>
    </xf>
    <xf numFmtId="0" fontId="19" fillId="0" borderId="36" xfId="1" applyFont="1" applyFill="1" applyBorder="1" applyAlignment="1" applyProtection="1">
      <alignment horizontal="center" vertical="center"/>
      <protection locked="0"/>
    </xf>
    <xf numFmtId="0" fontId="19" fillId="0" borderId="55" xfId="1" applyFont="1" applyFill="1" applyBorder="1" applyAlignment="1" applyProtection="1">
      <alignment horizontal="center" vertical="center"/>
    </xf>
    <xf numFmtId="0" fontId="19" fillId="0" borderId="2" xfId="1" applyFont="1" applyFill="1" applyBorder="1" applyAlignment="1" applyProtection="1">
      <alignment horizontal="center" vertical="center"/>
    </xf>
    <xf numFmtId="0" fontId="19" fillId="0" borderId="37" xfId="1" applyFont="1" applyFill="1" applyBorder="1" applyAlignment="1" applyProtection="1">
      <alignment horizontal="center" vertical="center"/>
    </xf>
    <xf numFmtId="1" fontId="19" fillId="0" borderId="43" xfId="1" applyNumberFormat="1" applyFont="1" applyBorder="1" applyAlignment="1" applyProtection="1">
      <alignment horizontal="center" vertical="center"/>
    </xf>
    <xf numFmtId="0" fontId="19" fillId="0" borderId="78" xfId="1" applyFont="1" applyFill="1" applyBorder="1" applyAlignment="1" applyProtection="1">
      <alignment horizontal="center" vertical="center"/>
    </xf>
    <xf numFmtId="0" fontId="19" fillId="0" borderId="2" xfId="1" quotePrefix="1" applyFont="1" applyFill="1" applyBorder="1" applyAlignment="1" applyProtection="1">
      <alignment horizontal="center" vertical="center"/>
    </xf>
    <xf numFmtId="0" fontId="19" fillId="0" borderId="37" xfId="1" quotePrefix="1" applyFont="1" applyFill="1" applyBorder="1" applyAlignment="1" applyProtection="1">
      <alignment horizontal="center" vertical="center"/>
    </xf>
    <xf numFmtId="0" fontId="19" fillId="0" borderId="12" xfId="1" quotePrefix="1" applyFont="1" applyFill="1" applyBorder="1" applyAlignment="1" applyProtection="1">
      <alignment horizontal="center" vertical="center"/>
      <protection locked="0"/>
    </xf>
    <xf numFmtId="0" fontId="19" fillId="0" borderId="36" xfId="1" quotePrefix="1" applyFont="1" applyFill="1" applyBorder="1" applyAlignment="1" applyProtection="1">
      <alignment horizontal="center" vertical="center"/>
      <protection locked="0"/>
    </xf>
    <xf numFmtId="0" fontId="40" fillId="0" borderId="12" xfId="1" applyFont="1" applyFill="1" applyBorder="1" applyAlignment="1" applyProtection="1">
      <alignment horizontal="center" vertical="center"/>
      <protection locked="0"/>
    </xf>
    <xf numFmtId="0" fontId="40" fillId="0" borderId="12" xfId="1" quotePrefix="1" applyFont="1" applyFill="1" applyBorder="1" applyAlignment="1" applyProtection="1">
      <alignment horizontal="center" vertical="center"/>
      <protection locked="0"/>
    </xf>
    <xf numFmtId="0" fontId="40" fillId="0" borderId="36" xfId="1" quotePrefix="1" applyFont="1" applyFill="1" applyBorder="1" applyAlignment="1" applyProtection="1">
      <alignment horizontal="center" vertical="center"/>
      <protection locked="0"/>
    </xf>
    <xf numFmtId="178" fontId="19" fillId="0" borderId="2" xfId="1" quotePrefix="1" applyNumberFormat="1" applyFont="1" applyFill="1" applyBorder="1" applyAlignment="1" applyProtection="1">
      <alignment horizontal="center" vertical="center"/>
    </xf>
    <xf numFmtId="0" fontId="19" fillId="0" borderId="8" xfId="1" quotePrefix="1" applyFont="1" applyFill="1" applyBorder="1" applyAlignment="1" applyProtection="1">
      <alignment horizontal="center" vertical="center"/>
      <protection locked="0"/>
    </xf>
    <xf numFmtId="0" fontId="19" fillId="0" borderId="52" xfId="1" quotePrefix="1" applyFont="1" applyFill="1" applyBorder="1" applyAlignment="1" applyProtection="1">
      <alignment horizontal="center" vertical="center"/>
      <protection locked="0"/>
    </xf>
    <xf numFmtId="0" fontId="19" fillId="0" borderId="49" xfId="1" quotePrefix="1" applyFont="1" applyFill="1" applyBorder="1" applyAlignment="1" applyProtection="1">
      <alignment horizontal="left" vertical="center"/>
    </xf>
    <xf numFmtId="178" fontId="19" fillId="0" borderId="21" xfId="1" quotePrefix="1" applyNumberFormat="1" applyFont="1" applyFill="1" applyBorder="1" applyAlignment="1" applyProtection="1">
      <alignment horizontal="center" vertical="center"/>
    </xf>
    <xf numFmtId="0" fontId="19" fillId="0" borderId="49" xfId="1" quotePrefix="1" applyFont="1" applyFill="1" applyBorder="1" applyAlignment="1" applyProtection="1">
      <alignment horizontal="center" vertical="center"/>
      <protection locked="0"/>
    </xf>
    <xf numFmtId="0" fontId="19" fillId="0" borderId="50" xfId="1" quotePrefix="1" applyFont="1" applyFill="1" applyBorder="1" applyAlignment="1" applyProtection="1">
      <alignment horizontal="center" vertical="center"/>
      <protection locked="0"/>
    </xf>
    <xf numFmtId="0" fontId="19" fillId="0" borderId="2" xfId="1" quotePrefix="1" applyFont="1" applyFill="1" applyBorder="1" applyAlignment="1" applyProtection="1">
      <alignment horizontal="left" vertical="center"/>
    </xf>
    <xf numFmtId="0" fontId="19" fillId="0" borderId="38" xfId="1" applyFont="1" applyFill="1" applyBorder="1" applyAlignment="1" applyProtection="1">
      <alignment horizontal="center" vertical="center"/>
    </xf>
    <xf numFmtId="0" fontId="19" fillId="0" borderId="52" xfId="1" applyFont="1" applyFill="1" applyBorder="1" applyAlignment="1" applyProtection="1">
      <alignment horizontal="center" vertical="center"/>
    </xf>
    <xf numFmtId="0" fontId="19" fillId="0" borderId="80" xfId="1" applyFont="1" applyFill="1" applyBorder="1" applyAlignment="1" applyProtection="1">
      <alignment horizontal="center" vertical="center"/>
    </xf>
    <xf numFmtId="0" fontId="19" fillId="0" borderId="34" xfId="1" applyFont="1" applyFill="1" applyBorder="1" applyAlignment="1" applyProtection="1">
      <alignment horizontal="center" vertical="center"/>
    </xf>
    <xf numFmtId="0" fontId="19" fillId="0" borderId="2" xfId="1" quotePrefix="1" applyFont="1" applyFill="1" applyBorder="1" applyAlignment="1" applyProtection="1">
      <alignment horizontal="left" vertical="center" wrapText="1"/>
    </xf>
    <xf numFmtId="0" fontId="17" fillId="0" borderId="51" xfId="1" quotePrefix="1" applyFont="1" applyBorder="1" applyAlignment="1" applyProtection="1">
      <alignment horizontal="left" vertical="center"/>
    </xf>
    <xf numFmtId="0" fontId="22" fillId="0" borderId="54" xfId="1" applyFont="1" applyFill="1" applyBorder="1" applyAlignment="1" applyProtection="1">
      <alignment horizontal="center" vertical="center"/>
      <protection locked="0"/>
    </xf>
    <xf numFmtId="0" fontId="22" fillId="0" borderId="51" xfId="1" applyFont="1" applyFill="1" applyBorder="1" applyAlignment="1" applyProtection="1">
      <alignment horizontal="center" vertical="center"/>
      <protection locked="0"/>
    </xf>
    <xf numFmtId="0" fontId="22" fillId="0" borderId="56" xfId="1" applyFont="1" applyFill="1" applyBorder="1" applyAlignment="1" applyProtection="1">
      <alignment horizontal="center" vertical="center"/>
      <protection locked="0"/>
    </xf>
    <xf numFmtId="0" fontId="19" fillId="0" borderId="55" xfId="1" applyFont="1" applyBorder="1" applyAlignment="1" applyProtection="1">
      <alignment horizontal="center" vertical="center"/>
    </xf>
    <xf numFmtId="0" fontId="19" fillId="0" borderId="2" xfId="1" applyFont="1" applyBorder="1" applyAlignment="1" applyProtection="1">
      <alignment horizontal="center" vertical="center"/>
    </xf>
    <xf numFmtId="0" fontId="19" fillId="0" borderId="37" xfId="1" applyFont="1" applyBorder="1" applyAlignment="1" applyProtection="1">
      <alignment horizontal="center" vertical="center"/>
    </xf>
    <xf numFmtId="0" fontId="19" fillId="0" borderId="2" xfId="1" applyFont="1" applyBorder="1" applyAlignment="1" applyProtection="1">
      <alignment horizontal="center" vertical="center"/>
      <protection locked="0"/>
    </xf>
    <xf numFmtId="0" fontId="19" fillId="0" borderId="37" xfId="1" applyFont="1" applyBorder="1" applyAlignment="1" applyProtection="1">
      <alignment horizontal="center" vertical="center"/>
      <protection locked="0"/>
    </xf>
    <xf numFmtId="0" fontId="19" fillId="0" borderId="30" xfId="1" applyFont="1" applyBorder="1" applyAlignment="1">
      <alignment horizontal="center" vertical="center"/>
    </xf>
    <xf numFmtId="0" fontId="19" fillId="0" borderId="12" xfId="1" applyFont="1" applyBorder="1" applyAlignment="1">
      <alignment horizontal="center" vertical="center"/>
    </xf>
    <xf numFmtId="0" fontId="19" fillId="0" borderId="36" xfId="1" applyFont="1" applyBorder="1" applyAlignment="1">
      <alignment horizontal="center" vertical="center"/>
    </xf>
    <xf numFmtId="0" fontId="19" fillId="0" borderId="51" xfId="1" applyFont="1" applyBorder="1" applyAlignment="1" applyProtection="1">
      <alignment horizontal="center" vertical="center"/>
      <protection locked="0"/>
    </xf>
    <xf numFmtId="0" fontId="19" fillId="0" borderId="56" xfId="1" applyFont="1" applyBorder="1" applyAlignment="1" applyProtection="1">
      <alignment horizontal="center" vertical="center"/>
      <protection locked="0"/>
    </xf>
    <xf numFmtId="0" fontId="19" fillId="0" borderId="55" xfId="1" applyFont="1" applyBorder="1" applyAlignment="1">
      <alignment horizontal="center" vertical="center"/>
    </xf>
    <xf numFmtId="0" fontId="19" fillId="0" borderId="2" xfId="1" applyFont="1" applyBorder="1" applyAlignment="1">
      <alignment horizontal="center" vertical="center"/>
    </xf>
    <xf numFmtId="0" fontId="19" fillId="0" borderId="37" xfId="1" applyFont="1" applyBorder="1" applyAlignment="1">
      <alignment horizontal="center" vertical="center"/>
    </xf>
    <xf numFmtId="0" fontId="17" fillId="0" borderId="26" xfId="1" quotePrefix="1" applyFont="1" applyBorder="1" applyAlignment="1" applyProtection="1">
      <alignment horizontal="left" vertical="center"/>
    </xf>
    <xf numFmtId="0" fontId="17" fillId="0" borderId="27" xfId="1" quotePrefix="1" applyFont="1" applyBorder="1" applyAlignment="1" applyProtection="1">
      <alignment horizontal="left" vertical="center"/>
    </xf>
    <xf numFmtId="0" fontId="17" fillId="0" borderId="28" xfId="1" quotePrefix="1" applyFont="1" applyBorder="1" applyAlignment="1" applyProtection="1">
      <alignment horizontal="left" vertical="center"/>
    </xf>
    <xf numFmtId="0" fontId="21" fillId="0" borderId="51" xfId="1" applyFont="1" applyFill="1" applyBorder="1" applyAlignment="1">
      <alignment horizontal="left"/>
    </xf>
    <xf numFmtId="0" fontId="21" fillId="0" borderId="61" xfId="1" applyFont="1" applyFill="1" applyBorder="1" applyAlignment="1">
      <alignment horizontal="left"/>
    </xf>
    <xf numFmtId="0" fontId="21" fillId="0" borderId="60" xfId="1" quotePrefix="1" applyFont="1" applyBorder="1" applyAlignment="1" applyProtection="1">
      <alignment horizontal="left" vertical="center"/>
    </xf>
    <xf numFmtId="0" fontId="21" fillId="0" borderId="51" xfId="1" quotePrefix="1" applyFont="1" applyBorder="1" applyAlignment="1" applyProtection="1">
      <alignment horizontal="left" vertical="center"/>
    </xf>
    <xf numFmtId="0" fontId="21" fillId="0" borderId="61" xfId="1" quotePrefix="1" applyFont="1" applyBorder="1" applyAlignment="1" applyProtection="1">
      <alignment horizontal="left" vertical="center"/>
    </xf>
    <xf numFmtId="0" fontId="16" fillId="0" borderId="51" xfId="1" applyFont="1" applyFill="1" applyBorder="1" applyAlignment="1" applyProtection="1">
      <alignment horizontal="left"/>
    </xf>
    <xf numFmtId="0" fontId="16" fillId="0" borderId="56" xfId="1" applyFont="1" applyFill="1" applyBorder="1" applyAlignment="1" applyProtection="1">
      <alignment horizontal="left"/>
    </xf>
    <xf numFmtId="0" fontId="21" fillId="0" borderId="21" xfId="1" applyFont="1" applyFill="1" applyBorder="1" applyAlignment="1">
      <alignment horizontal="left"/>
    </xf>
    <xf numFmtId="0" fontId="21" fillId="0" borderId="67" xfId="1" applyFont="1" applyFill="1" applyBorder="1" applyAlignment="1">
      <alignment horizontal="left"/>
    </xf>
    <xf numFmtId="0" fontId="21" fillId="0" borderId="69" xfId="1" applyFont="1" applyBorder="1" applyAlignment="1" applyProtection="1">
      <alignment horizontal="left"/>
    </xf>
    <xf numFmtId="0" fontId="21" fillId="0" borderId="21" xfId="1" applyFont="1" applyBorder="1" applyAlignment="1" applyProtection="1">
      <alignment horizontal="left"/>
    </xf>
    <xf numFmtId="0" fontId="21" fillId="0" borderId="67" xfId="1" applyFont="1" applyBorder="1" applyAlignment="1" applyProtection="1">
      <alignment horizontal="left"/>
    </xf>
    <xf numFmtId="0" fontId="29" fillId="0" borderId="21" xfId="1" applyFont="1" applyFill="1" applyBorder="1" applyAlignment="1">
      <alignment horizontal="left"/>
    </xf>
    <xf numFmtId="0" fontId="29" fillId="0" borderId="22" xfId="1" applyFont="1" applyFill="1" applyBorder="1" applyAlignment="1">
      <alignment horizontal="left"/>
    </xf>
    <xf numFmtId="0" fontId="19" fillId="0" borderId="51" xfId="1" applyFont="1" applyBorder="1" applyAlignment="1" applyProtection="1">
      <alignment horizontal="left" vertical="center" wrapText="1"/>
    </xf>
    <xf numFmtId="0" fontId="19" fillId="0" borderId="56" xfId="1" applyFont="1" applyBorder="1" applyAlignment="1" applyProtection="1">
      <alignment horizontal="left" vertical="center" wrapText="1"/>
    </xf>
    <xf numFmtId="0" fontId="19" fillId="0" borderId="37" xfId="1" applyFont="1" applyBorder="1" applyAlignment="1" applyProtection="1">
      <alignment horizontal="left" vertical="center" wrapText="1"/>
    </xf>
    <xf numFmtId="0" fontId="19" fillId="0" borderId="49" xfId="1" applyFont="1" applyBorder="1" applyAlignment="1" applyProtection="1">
      <alignment horizontal="left" vertical="center" wrapText="1"/>
    </xf>
    <xf numFmtId="0" fontId="19" fillId="0" borderId="50" xfId="1" applyFont="1" applyBorder="1" applyAlignment="1" applyProtection="1">
      <alignment horizontal="left" vertical="center" wrapText="1"/>
    </xf>
    <xf numFmtId="0" fontId="19" fillId="0" borderId="27" xfId="1" applyFont="1" applyBorder="1" applyAlignment="1">
      <alignment horizontal="left" vertical="center"/>
    </xf>
    <xf numFmtId="0" fontId="19" fillId="0" borderId="28" xfId="1" applyFont="1" applyBorder="1" applyAlignment="1">
      <alignment horizontal="left" vertical="center"/>
    </xf>
    <xf numFmtId="0" fontId="17" fillId="0" borderId="16" xfId="1" quotePrefix="1" applyFont="1" applyBorder="1" applyAlignment="1" applyProtection="1">
      <alignment horizontal="left" vertical="center"/>
    </xf>
    <xf numFmtId="0" fontId="17" fillId="0" borderId="17" xfId="1" quotePrefix="1" applyFont="1" applyBorder="1" applyAlignment="1" applyProtection="1">
      <alignment horizontal="left" vertical="center"/>
    </xf>
    <xf numFmtId="0" fontId="17" fillId="0" borderId="18" xfId="1" quotePrefix="1" applyFont="1" applyBorder="1" applyAlignment="1" applyProtection="1">
      <alignment horizontal="left" vertical="center"/>
    </xf>
    <xf numFmtId="0" fontId="11" fillId="0" borderId="19" xfId="1" applyBorder="1" applyAlignment="1" applyProtection="1">
      <alignment horizontal="center" vertical="center" textRotation="90"/>
    </xf>
    <xf numFmtId="0" fontId="11" fillId="0" borderId="24" xfId="1" applyBorder="1" applyAlignment="1" applyProtection="1">
      <alignment horizontal="center" vertical="center" textRotation="90"/>
    </xf>
    <xf numFmtId="0" fontId="11" fillId="0" borderId="29" xfId="1" applyBorder="1" applyAlignment="1" applyProtection="1">
      <alignment horizontal="center" vertical="center" textRotation="90"/>
    </xf>
    <xf numFmtId="1" fontId="17" fillId="0" borderId="0" xfId="1" quotePrefix="1" applyNumberFormat="1" applyFont="1" applyFill="1" applyBorder="1" applyAlignment="1" applyProtection="1">
      <alignment horizontal="center" vertical="center"/>
    </xf>
    <xf numFmtId="0" fontId="17" fillId="0" borderId="0" xfId="1" quotePrefix="1" applyFont="1" applyFill="1" applyBorder="1" applyAlignment="1" applyProtection="1">
      <alignment horizontal="center" vertical="center"/>
    </xf>
    <xf numFmtId="0" fontId="17" fillId="0" borderId="23" xfId="1" quotePrefix="1" applyFont="1" applyFill="1" applyBorder="1" applyAlignment="1" applyProtection="1">
      <alignment horizontal="center" vertical="center"/>
    </xf>
    <xf numFmtId="0" fontId="19" fillId="0" borderId="56" xfId="1" applyFont="1" applyFill="1" applyBorder="1" applyAlignment="1" applyProtection="1">
      <alignment horizontal="left" vertical="center"/>
    </xf>
    <xf numFmtId="0" fontId="19" fillId="0" borderId="68" xfId="1" applyFont="1" applyBorder="1" applyAlignment="1" applyProtection="1">
      <alignment horizontal="center" vertical="center"/>
    </xf>
    <xf numFmtId="0" fontId="19" fillId="0" borderId="68" xfId="1" applyFont="1" applyBorder="1" applyAlignment="1" applyProtection="1">
      <alignment horizontal="center" vertical="center"/>
      <protection locked="0"/>
    </xf>
    <xf numFmtId="0" fontId="19" fillId="0" borderId="83" xfId="1" applyFont="1" applyBorder="1" applyAlignment="1" applyProtection="1">
      <alignment horizontal="center" vertical="center"/>
    </xf>
    <xf numFmtId="0" fontId="19" fillId="0" borderId="83" xfId="1" applyFont="1" applyBorder="1" applyAlignment="1" applyProtection="1">
      <alignment horizontal="center" vertical="center"/>
      <protection locked="0"/>
    </xf>
    <xf numFmtId="0" fontId="19" fillId="0" borderId="17" xfId="1" applyFont="1" applyFill="1" applyBorder="1" applyAlignment="1" applyProtection="1">
      <alignment horizontal="left" vertical="center"/>
    </xf>
    <xf numFmtId="0" fontId="19" fillId="0" borderId="82" xfId="1" applyFont="1" applyBorder="1" applyAlignment="1" applyProtection="1">
      <alignment horizontal="center" vertical="center"/>
    </xf>
    <xf numFmtId="0" fontId="19" fillId="0" borderId="82" xfId="1" applyFont="1" applyBorder="1" applyAlignment="1" applyProtection="1">
      <alignment horizontal="center" vertical="center"/>
      <protection locked="0"/>
    </xf>
    <xf numFmtId="0" fontId="19" fillId="0" borderId="8" xfId="1" applyFont="1" applyFill="1" applyBorder="1" applyAlignment="1" applyProtection="1">
      <alignment horizontal="left" vertical="center"/>
    </xf>
    <xf numFmtId="0" fontId="19" fillId="0" borderId="54" xfId="1" quotePrefix="1" applyFont="1" applyFill="1" applyBorder="1" applyAlignment="1" applyProtection="1">
      <alignment horizontal="center" vertical="center"/>
    </xf>
    <xf numFmtId="0" fontId="19" fillId="0" borderId="51" xfId="1" quotePrefix="1" applyFont="1" applyFill="1" applyBorder="1" applyAlignment="1" applyProtection="1">
      <alignment horizontal="center" vertical="center"/>
    </xf>
    <xf numFmtId="0" fontId="19" fillId="0" borderId="56" xfId="1" quotePrefix="1" applyFont="1" applyFill="1" applyBorder="1" applyAlignment="1" applyProtection="1">
      <alignment horizontal="center" vertical="center"/>
    </xf>
    <xf numFmtId="0" fontId="19" fillId="0" borderId="84" xfId="1" applyFont="1" applyBorder="1" applyAlignment="1" applyProtection="1">
      <alignment horizontal="center" vertical="center"/>
    </xf>
    <xf numFmtId="0" fontId="19" fillId="0" borderId="85" xfId="1" applyFont="1" applyBorder="1" applyAlignment="1" applyProtection="1">
      <alignment horizontal="center" vertical="center"/>
    </xf>
    <xf numFmtId="0" fontId="19" fillId="0" borderId="86" xfId="1" applyFont="1" applyBorder="1" applyAlignment="1" applyProtection="1">
      <alignment horizontal="center" vertical="center"/>
    </xf>
    <xf numFmtId="0" fontId="19" fillId="0" borderId="87" xfId="1" applyFont="1" applyFill="1" applyBorder="1" applyAlignment="1" applyProtection="1">
      <alignment horizontal="center" vertical="center"/>
    </xf>
    <xf numFmtId="0" fontId="19" fillId="0" borderId="49" xfId="1" applyFont="1" applyFill="1" applyBorder="1" applyAlignment="1" applyProtection="1">
      <alignment horizontal="center" vertical="center"/>
    </xf>
    <xf numFmtId="0" fontId="19" fillId="0" borderId="50" xfId="1" applyFont="1" applyFill="1" applyBorder="1" applyAlignment="1" applyProtection="1">
      <alignment horizontal="center" vertical="center"/>
    </xf>
    <xf numFmtId="0" fontId="17" fillId="2" borderId="48" xfId="1" applyFont="1" applyFill="1" applyBorder="1" applyAlignment="1" applyProtection="1">
      <alignment horizontal="center" vertical="center"/>
    </xf>
    <xf numFmtId="0" fontId="17" fillId="2" borderId="21" xfId="1" quotePrefix="1" applyFont="1" applyFill="1" applyBorder="1" applyAlignment="1" applyProtection="1">
      <alignment horizontal="center" vertical="center"/>
    </xf>
    <xf numFmtId="0" fontId="17" fillId="2" borderId="22" xfId="1" quotePrefix="1" applyFont="1" applyFill="1" applyBorder="1" applyAlignment="1" applyProtection="1">
      <alignment horizontal="center" vertical="center"/>
    </xf>
    <xf numFmtId="0" fontId="19" fillId="0" borderId="2" xfId="1" applyFont="1" applyFill="1" applyBorder="1" applyAlignment="1" applyProtection="1">
      <alignment horizontal="left"/>
    </xf>
    <xf numFmtId="0" fontId="19" fillId="0" borderId="12" xfId="1" applyFont="1" applyFill="1" applyBorder="1" applyAlignment="1" applyProtection="1">
      <alignment horizontal="left" vertical="center"/>
      <protection locked="0"/>
    </xf>
    <xf numFmtId="0" fontId="19" fillId="0" borderId="36" xfId="1" applyFont="1" applyFill="1" applyBorder="1" applyAlignment="1" applyProtection="1">
      <alignment horizontal="left" vertical="center"/>
      <protection locked="0"/>
    </xf>
    <xf numFmtId="0" fontId="19" fillId="0" borderId="49" xfId="1" applyFont="1" applyFill="1" applyBorder="1" applyAlignment="1" applyProtection="1">
      <alignment horizontal="left" vertical="center"/>
    </xf>
    <xf numFmtId="0" fontId="19" fillId="0" borderId="49" xfId="1" applyFont="1" applyFill="1" applyBorder="1" applyAlignment="1" applyProtection="1">
      <alignment horizontal="center" vertical="center"/>
      <protection locked="0"/>
    </xf>
    <xf numFmtId="0" fontId="19" fillId="0" borderId="50" xfId="1" applyFont="1" applyFill="1" applyBorder="1" applyAlignment="1" applyProtection="1">
      <alignment horizontal="center" vertical="center"/>
      <protection locked="0"/>
    </xf>
    <xf numFmtId="0" fontId="19" fillId="0" borderId="51" xfId="1" quotePrefix="1" applyFont="1" applyFill="1" applyBorder="1" applyAlignment="1" applyProtection="1">
      <alignment horizontal="left" vertical="center"/>
    </xf>
    <xf numFmtId="0" fontId="19" fillId="0" borderId="51" xfId="1" applyFont="1" applyFill="1" applyBorder="1" applyAlignment="1" applyProtection="1">
      <alignment horizontal="center" vertical="center"/>
    </xf>
    <xf numFmtId="0" fontId="19" fillId="0" borderId="56" xfId="1" applyFont="1" applyFill="1" applyBorder="1" applyAlignment="1" applyProtection="1">
      <alignment horizontal="center" vertical="center"/>
    </xf>
    <xf numFmtId="0" fontId="19" fillId="0" borderId="37" xfId="1" quotePrefix="1" applyFont="1" applyFill="1" applyBorder="1" applyAlignment="1" applyProtection="1">
      <alignment horizontal="left" vertical="center"/>
    </xf>
    <xf numFmtId="0" fontId="19" fillId="0" borderId="51" xfId="1" applyFont="1" applyFill="1" applyBorder="1" applyAlignment="1" applyProtection="1">
      <alignment horizontal="center" vertical="center"/>
      <protection locked="0"/>
    </xf>
    <xf numFmtId="0" fontId="19" fillId="0" borderId="56" xfId="1" applyFont="1" applyFill="1" applyBorder="1" applyAlignment="1" applyProtection="1">
      <alignment horizontal="center" vertical="center"/>
      <protection locked="0"/>
    </xf>
    <xf numFmtId="0" fontId="19" fillId="2" borderId="49" xfId="1" applyFont="1" applyFill="1" applyBorder="1" applyAlignment="1" applyProtection="1">
      <alignment horizontal="center" vertical="center"/>
    </xf>
    <xf numFmtId="0" fontId="19" fillId="2" borderId="50" xfId="1" applyFont="1" applyFill="1" applyBorder="1" applyAlignment="1" applyProtection="1">
      <alignment horizontal="center" vertical="center"/>
    </xf>
    <xf numFmtId="0" fontId="19" fillId="2" borderId="12" xfId="1" applyFont="1" applyFill="1" applyBorder="1" applyAlignment="1" applyProtection="1">
      <alignment horizontal="center" vertical="center"/>
    </xf>
    <xf numFmtId="0" fontId="19" fillId="2" borderId="36" xfId="1" applyFont="1" applyFill="1" applyBorder="1" applyAlignment="1" applyProtection="1">
      <alignment horizontal="center" vertical="center"/>
    </xf>
    <xf numFmtId="0" fontId="19" fillId="2" borderId="2" xfId="1" applyFont="1" applyFill="1" applyBorder="1" applyAlignment="1" applyProtection="1">
      <alignment horizontal="center" vertical="center"/>
    </xf>
    <xf numFmtId="0" fontId="19" fillId="2" borderId="37" xfId="1" applyFont="1" applyFill="1" applyBorder="1" applyAlignment="1" applyProtection="1">
      <alignment horizontal="center" vertical="center"/>
    </xf>
    <xf numFmtId="178" fontId="17" fillId="2" borderId="2" xfId="1" applyNumberFormat="1" applyFont="1" applyFill="1" applyBorder="1" applyAlignment="1" applyProtection="1">
      <alignment horizontal="center" vertical="center"/>
    </xf>
    <xf numFmtId="178" fontId="17" fillId="2" borderId="37" xfId="1" applyNumberFormat="1" applyFont="1" applyFill="1" applyBorder="1" applyAlignment="1" applyProtection="1">
      <alignment horizontal="center" vertical="center"/>
    </xf>
    <xf numFmtId="178" fontId="19" fillId="0" borderId="55" xfId="1" applyNumberFormat="1" applyFont="1" applyBorder="1" applyAlignment="1" applyProtection="1">
      <alignment horizontal="center" vertical="center"/>
    </xf>
    <xf numFmtId="178" fontId="19" fillId="0" borderId="2" xfId="1" applyNumberFormat="1" applyFont="1" applyBorder="1" applyAlignment="1" applyProtection="1">
      <alignment horizontal="center" vertical="center"/>
    </xf>
    <xf numFmtId="178" fontId="19" fillId="0" borderId="37" xfId="1" applyNumberFormat="1" applyFont="1" applyBorder="1" applyAlignment="1" applyProtection="1">
      <alignment horizontal="center" vertical="center"/>
    </xf>
    <xf numFmtId="178" fontId="19" fillId="0" borderId="2" xfId="1" applyNumberFormat="1" applyFont="1" applyBorder="1" applyAlignment="1" applyProtection="1">
      <alignment horizontal="center" vertical="center"/>
      <protection locked="0"/>
    </xf>
    <xf numFmtId="178" fontId="19" fillId="0" borderId="37" xfId="1" applyNumberFormat="1" applyFont="1" applyBorder="1" applyAlignment="1" applyProtection="1">
      <alignment horizontal="center" vertical="center"/>
      <protection locked="0"/>
    </xf>
    <xf numFmtId="0" fontId="19" fillId="0" borderId="89" xfId="1" applyFont="1" applyBorder="1" applyAlignment="1" applyProtection="1">
      <alignment horizontal="center" vertical="center"/>
    </xf>
    <xf numFmtId="0" fontId="19" fillId="0" borderId="8" xfId="1" applyFont="1" applyBorder="1" applyAlignment="1" applyProtection="1">
      <alignment horizontal="center" vertical="center"/>
    </xf>
    <xf numFmtId="0" fontId="19" fillId="0" borderId="52" xfId="1" applyFont="1" applyBorder="1" applyAlignment="1" applyProtection="1">
      <alignment horizontal="center" vertical="center"/>
    </xf>
    <xf numFmtId="0" fontId="19" fillId="0" borderId="87" xfId="1" applyFont="1" applyBorder="1" applyAlignment="1" applyProtection="1">
      <alignment horizontal="center" vertical="center"/>
      <protection locked="0"/>
    </xf>
    <xf numFmtId="0" fontId="19" fillId="0" borderId="49" xfId="1" applyFont="1" applyBorder="1" applyAlignment="1" applyProtection="1">
      <alignment horizontal="center" vertical="center"/>
      <protection locked="0"/>
    </xf>
    <xf numFmtId="0" fontId="19" fillId="0" borderId="50" xfId="1" applyFont="1" applyBorder="1" applyAlignment="1" applyProtection="1">
      <alignment horizontal="center" vertical="center"/>
      <protection locked="0"/>
    </xf>
    <xf numFmtId="1" fontId="19" fillId="0" borderId="2" xfId="1" applyNumberFormat="1" applyFont="1" applyBorder="1" applyAlignment="1" applyProtection="1">
      <alignment horizontal="center" vertical="center"/>
      <protection locked="0"/>
    </xf>
    <xf numFmtId="1" fontId="19" fillId="0" borderId="37" xfId="1" applyNumberFormat="1" applyFont="1" applyBorder="1" applyAlignment="1" applyProtection="1">
      <alignment horizontal="center" vertical="center"/>
      <protection locked="0"/>
    </xf>
    <xf numFmtId="0" fontId="19" fillId="0" borderId="8" xfId="1" applyFont="1" applyFill="1" applyBorder="1" applyAlignment="1" applyProtection="1">
      <alignment horizontal="center" vertical="center"/>
      <protection locked="0"/>
    </xf>
    <xf numFmtId="0" fontId="19" fillId="0" borderId="52" xfId="1" applyFont="1" applyFill="1" applyBorder="1" applyAlignment="1" applyProtection="1">
      <alignment horizontal="center" vertical="center"/>
      <protection locked="0"/>
    </xf>
    <xf numFmtId="0" fontId="17" fillId="2" borderId="51" xfId="1" applyFont="1" applyFill="1" applyBorder="1" applyAlignment="1" applyProtection="1">
      <alignment horizontal="center" vertical="center"/>
    </xf>
    <xf numFmtId="0" fontId="17" fillId="2" borderId="56" xfId="1" applyFont="1" applyFill="1" applyBorder="1" applyAlignment="1" applyProtection="1">
      <alignment horizontal="center" vertical="center"/>
    </xf>
    <xf numFmtId="0" fontId="19" fillId="0" borderId="12" xfId="1" applyFont="1" applyBorder="1" applyAlignment="1" applyProtection="1">
      <alignment horizontal="center" vertical="center"/>
      <protection locked="0"/>
    </xf>
    <xf numFmtId="0" fontId="19" fillId="0" borderId="36" xfId="1" applyFont="1" applyBorder="1" applyAlignment="1" applyProtection="1">
      <alignment horizontal="center" vertical="center"/>
      <protection locked="0"/>
    </xf>
    <xf numFmtId="0" fontId="19" fillId="0" borderId="30" xfId="1" applyFont="1" applyBorder="1" applyAlignment="1" applyProtection="1">
      <alignment horizontal="center" vertical="center"/>
      <protection locked="0"/>
    </xf>
    <xf numFmtId="0" fontId="17" fillId="2" borderId="2" xfId="1" applyFont="1" applyFill="1" applyBorder="1" applyAlignment="1" applyProtection="1">
      <alignment horizontal="center" vertical="center"/>
    </xf>
    <xf numFmtId="0" fontId="17" fillId="2" borderId="37" xfId="1" applyFont="1" applyFill="1" applyBorder="1" applyAlignment="1" applyProtection="1">
      <alignment horizontal="center" vertical="center"/>
    </xf>
    <xf numFmtId="0" fontId="19" fillId="0" borderId="8" xfId="1" applyFont="1" applyBorder="1" applyAlignment="1" applyProtection="1">
      <alignment horizontal="left" vertical="center"/>
    </xf>
    <xf numFmtId="0" fontId="19" fillId="0" borderId="20" xfId="1" applyFont="1" applyFill="1" applyBorder="1" applyAlignment="1" applyProtection="1">
      <alignment horizontal="center" vertical="center"/>
    </xf>
    <xf numFmtId="0" fontId="19" fillId="0" borderId="0" xfId="1" applyFont="1" applyFill="1" applyBorder="1" applyAlignment="1" applyProtection="1">
      <alignment horizontal="center" vertical="center"/>
    </xf>
    <xf numFmtId="0" fontId="19" fillId="0" borderId="23" xfId="1" applyFont="1" applyFill="1" applyBorder="1" applyAlignment="1" applyProtection="1">
      <alignment horizontal="center" vertical="center"/>
    </xf>
    <xf numFmtId="0" fontId="19" fillId="0" borderId="8" xfId="1" applyFont="1" applyBorder="1" applyAlignment="1" applyProtection="1">
      <alignment horizontal="center" vertical="center"/>
      <protection locked="0"/>
    </xf>
    <xf numFmtId="0" fontId="19" fillId="0" borderId="52" xfId="1" applyFont="1" applyBorder="1" applyAlignment="1" applyProtection="1">
      <alignment horizontal="center" vertical="center"/>
      <protection locked="0"/>
    </xf>
    <xf numFmtId="0" fontId="19" fillId="0" borderId="55" xfId="1" applyFont="1" applyBorder="1" applyAlignment="1" applyProtection="1">
      <alignment horizontal="center" vertical="center"/>
      <protection locked="0"/>
    </xf>
    <xf numFmtId="0" fontId="19" fillId="0" borderId="2" xfId="1" quotePrefix="1" applyFont="1" applyBorder="1" applyAlignment="1" applyProtection="1">
      <alignment horizontal="center" vertical="center"/>
      <protection locked="0"/>
    </xf>
    <xf numFmtId="0" fontId="19" fillId="0" borderId="37" xfId="1" quotePrefix="1" applyFont="1" applyBorder="1" applyAlignment="1" applyProtection="1">
      <alignment horizontal="center" vertical="center"/>
      <protection locked="0"/>
    </xf>
    <xf numFmtId="0" fontId="19" fillId="0" borderId="87" xfId="1" applyFont="1" applyBorder="1" applyAlignment="1" applyProtection="1">
      <alignment horizontal="center" vertical="center"/>
    </xf>
    <xf numFmtId="0" fontId="19" fillId="0" borderId="50" xfId="1" applyFont="1" applyBorder="1" applyAlignment="1" applyProtection="1">
      <alignment horizontal="center" vertical="center"/>
    </xf>
    <xf numFmtId="0" fontId="19" fillId="0" borderId="49" xfId="1" applyFont="1" applyBorder="1" applyAlignment="1" applyProtection="1">
      <alignment horizontal="center" vertical="center"/>
    </xf>
    <xf numFmtId="0" fontId="21" fillId="0" borderId="51" xfId="1" applyFont="1" applyFill="1" applyBorder="1" applyAlignment="1" applyProtection="1">
      <alignment horizontal="left"/>
    </xf>
    <xf numFmtId="0" fontId="16" fillId="0" borderId="60" xfId="1" applyFont="1" applyFill="1" applyBorder="1" applyAlignment="1" applyProtection="1">
      <alignment horizontal="left"/>
    </xf>
    <xf numFmtId="0" fontId="21" fillId="0" borderId="49" xfId="1" applyFont="1" applyFill="1" applyBorder="1" applyAlignment="1" applyProtection="1">
      <alignment horizontal="left"/>
    </xf>
    <xf numFmtId="0" fontId="21" fillId="0" borderId="49" xfId="1" applyFont="1" applyBorder="1" applyAlignment="1" applyProtection="1">
      <alignment horizontal="left"/>
    </xf>
    <xf numFmtId="0" fontId="29" fillId="0" borderId="66" xfId="1" applyFont="1" applyFill="1" applyBorder="1" applyAlignment="1" applyProtection="1">
      <alignment horizontal="left"/>
    </xf>
    <xf numFmtId="0" fontId="29" fillId="0" borderId="49" xfId="1" applyFont="1" applyFill="1" applyBorder="1" applyAlignment="1" applyProtection="1">
      <alignment horizontal="left"/>
    </xf>
    <xf numFmtId="0" fontId="29" fillId="0" borderId="50" xfId="1" applyFont="1" applyFill="1" applyBorder="1" applyAlignment="1" applyProtection="1">
      <alignment horizontal="left"/>
    </xf>
    <xf numFmtId="0" fontId="19" fillId="0" borderId="2" xfId="1" applyFont="1" applyBorder="1" applyAlignment="1">
      <alignment horizontal="left"/>
    </xf>
    <xf numFmtId="0" fontId="19" fillId="0" borderId="37" xfId="1" applyFont="1" applyBorder="1" applyAlignment="1">
      <alignment horizontal="left"/>
    </xf>
    <xf numFmtId="0" fontId="19" fillId="0" borderId="37" xfId="1" applyFont="1" applyBorder="1" applyAlignment="1" applyProtection="1">
      <alignment horizontal="left" vertical="center"/>
    </xf>
    <xf numFmtId="0" fontId="28" fillId="0" borderId="7" xfId="1" applyFont="1" applyBorder="1" applyAlignment="1" applyProtection="1">
      <alignment horizontal="center"/>
      <protection locked="0"/>
    </xf>
    <xf numFmtId="0" fontId="28" fillId="0" borderId="3" xfId="1" applyFont="1" applyBorder="1" applyAlignment="1" applyProtection="1">
      <alignment horizontal="center"/>
      <protection locked="0"/>
    </xf>
    <xf numFmtId="178" fontId="19" fillId="0" borderId="43" xfId="1" applyNumberFormat="1" applyFont="1" applyBorder="1" applyAlignment="1" applyProtection="1">
      <alignment horizontal="center" vertical="center"/>
    </xf>
    <xf numFmtId="0" fontId="19" fillId="0" borderId="54" xfId="1" applyFont="1" applyFill="1" applyBorder="1" applyAlignment="1" applyProtection="1">
      <alignment horizontal="center" vertical="center"/>
      <protection locked="0"/>
    </xf>
    <xf numFmtId="0" fontId="17" fillId="0" borderId="27" xfId="1" applyFont="1" applyBorder="1" applyAlignment="1" applyProtection="1">
      <alignment horizontal="left" vertical="center"/>
    </xf>
    <xf numFmtId="0" fontId="17" fillId="0" borderId="28" xfId="1" applyFont="1" applyBorder="1" applyAlignment="1" applyProtection="1">
      <alignment horizontal="left" vertical="center"/>
    </xf>
    <xf numFmtId="0" fontId="19" fillId="0" borderId="27" xfId="1" applyFont="1" applyBorder="1" applyAlignment="1" applyProtection="1">
      <alignment horizontal="center" vertical="center"/>
      <protection locked="0"/>
    </xf>
    <xf numFmtId="0" fontId="19" fillId="0" borderId="28" xfId="1" applyFont="1" applyBorder="1" applyAlignment="1" applyProtection="1">
      <alignment horizontal="center" vertical="center"/>
      <protection locked="0"/>
    </xf>
    <xf numFmtId="0" fontId="11" fillId="0" borderId="51" xfId="1" applyFont="1" applyFill="1" applyBorder="1" applyAlignment="1">
      <alignment horizontal="left"/>
    </xf>
    <xf numFmtId="0" fontId="19" fillId="0" borderId="54" xfId="1" applyFont="1" applyFill="1" applyBorder="1" applyAlignment="1" applyProtection="1">
      <alignment horizontal="center" vertical="center"/>
    </xf>
    <xf numFmtId="0" fontId="11" fillId="0" borderId="51" xfId="1" applyFont="1" applyFill="1" applyBorder="1" applyAlignment="1" applyProtection="1">
      <alignment horizontal="left"/>
    </xf>
    <xf numFmtId="0" fontId="19" fillId="0" borderId="38" xfId="1" applyFont="1" applyBorder="1" applyAlignment="1" applyProtection="1">
      <alignment horizontal="center" vertical="center"/>
      <protection locked="0"/>
    </xf>
  </cellXfs>
  <cellStyles count="5">
    <cellStyle name="Normal 2" xfId="1"/>
    <cellStyle name="Normal 2 2" xfId="2"/>
    <cellStyle name="Normal 2 3" xfId="3"/>
    <cellStyle name="Normal 25" xfId="4"/>
    <cellStyle name="常规" xfId="0" builtinId="0"/>
  </cellStyles>
  <dxfs count="73">
    <dxf>
      <font>
        <b/>
        <i val="0"/>
        <condense val="0"/>
        <extend val="0"/>
        <color indexed="12"/>
      </font>
      <fill>
        <patternFill patternType="none">
          <bgColor indexed="65"/>
        </patternFill>
      </fill>
    </dxf>
    <dxf>
      <font>
        <b/>
        <i val="0"/>
        <condense val="0"/>
        <extend val="0"/>
        <color indexed="48"/>
      </font>
      <fill>
        <patternFill patternType="none">
          <bgColor indexed="65"/>
        </patternFill>
      </fill>
    </dxf>
    <dxf>
      <font>
        <condense val="0"/>
        <extend val="0"/>
        <color indexed="10"/>
      </font>
      <fill>
        <patternFill patternType="gray0625">
          <bgColor indexed="10"/>
        </patternFill>
      </fill>
    </dxf>
    <dxf>
      <font>
        <condense val="0"/>
        <extend val="0"/>
        <color auto="1"/>
      </font>
      <fill>
        <patternFill patternType="gray0625">
          <bgColor indexed="10"/>
        </patternFill>
      </fill>
    </dxf>
    <dxf>
      <font>
        <condense val="0"/>
        <extend val="0"/>
        <color auto="1"/>
      </font>
      <fill>
        <patternFill patternType="gray0625">
          <bgColor indexed="10"/>
        </patternFill>
      </fill>
    </dxf>
    <dxf>
      <font>
        <condense val="0"/>
        <extend val="0"/>
        <color auto="1"/>
      </font>
      <fill>
        <patternFill patternType="gray0625">
          <bgColor indexed="10"/>
        </patternFill>
      </fill>
    </dxf>
    <dxf>
      <font>
        <condense val="0"/>
        <extend val="0"/>
        <color indexed="10"/>
      </font>
      <fill>
        <patternFill patternType="gray0625">
          <bgColor indexed="10"/>
        </patternFill>
      </fill>
    </dxf>
    <dxf>
      <font>
        <condense val="0"/>
        <extend val="0"/>
        <color indexed="48"/>
      </font>
    </dxf>
    <dxf>
      <fill>
        <patternFill patternType="gray0625">
          <bgColor indexed="10"/>
        </patternFill>
      </fill>
    </dxf>
    <dxf>
      <font>
        <b/>
        <i val="0"/>
        <condense val="0"/>
        <extend val="0"/>
        <color indexed="48"/>
      </font>
      <fill>
        <patternFill patternType="none">
          <bgColor indexed="65"/>
        </patternFill>
      </fill>
    </dxf>
    <dxf>
      <font>
        <b/>
        <i val="0"/>
        <condense val="0"/>
        <extend val="0"/>
        <color indexed="48"/>
      </font>
    </dxf>
    <dxf>
      <font>
        <condense val="0"/>
        <extend val="0"/>
        <color indexed="48"/>
      </font>
    </dxf>
    <dxf>
      <font>
        <condense val="0"/>
        <extend val="0"/>
        <color indexed="9"/>
      </font>
    </dxf>
    <dxf>
      <font>
        <condense val="0"/>
        <extend val="0"/>
        <color indexed="9"/>
      </font>
    </dxf>
    <dxf>
      <fill>
        <patternFill patternType="gray0625">
          <bgColor indexed="10"/>
        </patternFill>
      </fill>
    </dxf>
    <dxf>
      <font>
        <b/>
        <i val="0"/>
        <condense val="0"/>
        <extend val="0"/>
        <color indexed="48"/>
      </font>
    </dxf>
    <dxf>
      <font>
        <b/>
        <i val="0"/>
        <condense val="0"/>
        <extend val="0"/>
        <color indexed="48"/>
      </font>
    </dxf>
    <dxf>
      <font>
        <b/>
        <i val="0"/>
        <condense val="0"/>
        <extend val="0"/>
        <color indexed="48"/>
      </font>
    </dxf>
    <dxf>
      <font>
        <b/>
        <i val="0"/>
        <condense val="0"/>
        <extend val="0"/>
        <color indexed="48"/>
      </font>
      <fill>
        <patternFill patternType="none">
          <bgColor indexed="65"/>
        </patternFill>
      </fill>
    </dxf>
    <dxf>
      <font>
        <b/>
        <i val="0"/>
        <condense val="0"/>
        <extend val="0"/>
        <color indexed="48"/>
      </font>
      <fill>
        <patternFill patternType="none">
          <bgColor indexed="65"/>
        </patternFill>
      </fill>
    </dxf>
    <dxf>
      <font>
        <b/>
        <i val="0"/>
        <condense val="0"/>
        <extend val="0"/>
        <color indexed="48"/>
      </font>
      <fill>
        <patternFill patternType="none">
          <bgColor indexed="65"/>
        </patternFill>
      </fill>
    </dxf>
    <dxf>
      <font>
        <b/>
        <i val="0"/>
        <condense val="0"/>
        <extend val="0"/>
        <color indexed="48"/>
      </font>
    </dxf>
    <dxf>
      <font>
        <b/>
        <i val="0"/>
        <condense val="0"/>
        <extend val="0"/>
        <color indexed="48"/>
      </font>
      <fill>
        <patternFill patternType="none">
          <bgColor indexed="65"/>
        </patternFill>
      </fill>
    </dxf>
    <dxf>
      <font>
        <condense val="0"/>
        <extend val="0"/>
        <color indexed="48"/>
      </font>
    </dxf>
    <dxf>
      <font>
        <b/>
        <i val="0"/>
        <condense val="0"/>
        <extend val="0"/>
        <color indexed="48"/>
      </font>
    </dxf>
    <dxf>
      <font>
        <b/>
        <i val="0"/>
        <condense val="0"/>
        <extend val="0"/>
        <color indexed="48"/>
      </font>
      <fill>
        <patternFill patternType="none">
          <bgColor indexed="65"/>
        </patternFill>
      </fill>
    </dxf>
    <dxf>
      <font>
        <b/>
        <i val="0"/>
        <condense val="0"/>
        <extend val="0"/>
        <color indexed="48"/>
      </font>
    </dxf>
    <dxf>
      <font>
        <condense val="0"/>
        <extend val="0"/>
        <color indexed="48"/>
      </font>
    </dxf>
    <dxf>
      <fill>
        <patternFill patternType="gray0625">
          <bgColor indexed="10"/>
        </patternFill>
      </fill>
    </dxf>
    <dxf>
      <font>
        <b/>
        <i val="0"/>
        <condense val="0"/>
        <extend val="0"/>
        <color indexed="12"/>
      </font>
      <fill>
        <patternFill patternType="none">
          <bgColor indexed="65"/>
        </patternFill>
      </fill>
    </dxf>
    <dxf>
      <font>
        <b/>
        <i val="0"/>
        <condense val="0"/>
        <extend val="0"/>
        <color indexed="48"/>
      </font>
      <fill>
        <patternFill patternType="none">
          <bgColor indexed="65"/>
        </patternFill>
      </fill>
    </dxf>
    <dxf>
      <font>
        <condense val="0"/>
        <extend val="0"/>
        <color indexed="10"/>
      </font>
      <fill>
        <patternFill patternType="gray0625">
          <bgColor indexed="10"/>
        </patternFill>
      </fill>
    </dxf>
    <dxf>
      <font>
        <b/>
        <i val="0"/>
        <condense val="0"/>
        <extend val="0"/>
        <color indexed="12"/>
      </font>
      <fill>
        <patternFill patternType="none">
          <bgColor indexed="65"/>
        </patternFill>
      </fill>
    </dxf>
    <dxf>
      <font>
        <b/>
        <i val="0"/>
        <condense val="0"/>
        <extend val="0"/>
        <color indexed="48"/>
      </font>
      <fill>
        <patternFill patternType="none">
          <bgColor indexed="65"/>
        </patternFill>
      </fill>
    </dxf>
    <dxf>
      <font>
        <condense val="0"/>
        <extend val="0"/>
        <color indexed="10"/>
      </font>
      <fill>
        <patternFill patternType="gray0625">
          <bgColor indexed="10"/>
        </patternFill>
      </fill>
    </dxf>
    <dxf>
      <font>
        <condense val="0"/>
        <extend val="0"/>
        <color auto="1"/>
      </font>
      <fill>
        <patternFill patternType="gray0625">
          <bgColor indexed="10"/>
        </patternFill>
      </fill>
    </dxf>
    <dxf>
      <font>
        <condense val="0"/>
        <extend val="0"/>
        <color auto="1"/>
      </font>
      <fill>
        <patternFill patternType="gray0625">
          <bgColor indexed="10"/>
        </patternFill>
      </fill>
    </dxf>
    <dxf>
      <font>
        <condense val="0"/>
        <extend val="0"/>
        <color auto="1"/>
      </font>
      <fill>
        <patternFill patternType="gray0625">
          <bgColor indexed="10"/>
        </patternFill>
      </fill>
    </dxf>
    <dxf>
      <font>
        <condense val="0"/>
        <extend val="0"/>
        <color indexed="10"/>
      </font>
      <fill>
        <patternFill patternType="gray0625">
          <bgColor indexed="10"/>
        </patternFill>
      </fill>
    </dxf>
    <dxf>
      <font>
        <condense val="0"/>
        <extend val="0"/>
        <color indexed="48"/>
      </font>
    </dxf>
    <dxf>
      <fill>
        <patternFill patternType="gray0625">
          <bgColor indexed="10"/>
        </patternFill>
      </fill>
    </dxf>
    <dxf>
      <font>
        <b/>
        <i val="0"/>
        <condense val="0"/>
        <extend val="0"/>
        <color indexed="48"/>
      </font>
      <fill>
        <patternFill patternType="none">
          <bgColor indexed="65"/>
        </patternFill>
      </fill>
    </dxf>
    <dxf>
      <font>
        <b/>
        <i val="0"/>
        <condense val="0"/>
        <extend val="0"/>
        <color indexed="48"/>
      </font>
    </dxf>
    <dxf>
      <font>
        <condense val="0"/>
        <extend val="0"/>
        <color indexed="48"/>
      </font>
    </dxf>
    <dxf>
      <font>
        <condense val="0"/>
        <extend val="0"/>
        <color indexed="9"/>
      </font>
    </dxf>
    <dxf>
      <font>
        <condense val="0"/>
        <extend val="0"/>
        <color indexed="9"/>
      </font>
    </dxf>
    <dxf>
      <fill>
        <patternFill patternType="gray0625">
          <bgColor indexed="10"/>
        </patternFill>
      </fill>
    </dxf>
    <dxf>
      <font>
        <b/>
        <i val="0"/>
        <condense val="0"/>
        <extend val="0"/>
        <color indexed="48"/>
      </font>
    </dxf>
    <dxf>
      <fill>
        <patternFill patternType="gray0625">
          <bgColor indexed="10"/>
        </patternFill>
      </fill>
    </dxf>
    <dxf>
      <font>
        <b/>
        <i val="0"/>
        <condense val="0"/>
        <extend val="0"/>
        <color indexed="48"/>
      </font>
    </dxf>
    <dxf>
      <font>
        <b/>
        <i val="0"/>
        <condense val="0"/>
        <extend val="0"/>
        <color indexed="48"/>
      </font>
      <fill>
        <patternFill patternType="none">
          <bgColor indexed="65"/>
        </patternFill>
      </fill>
    </dxf>
    <dxf>
      <font>
        <b/>
        <i val="0"/>
        <condense val="0"/>
        <extend val="0"/>
        <color indexed="48"/>
      </font>
      <fill>
        <patternFill patternType="none">
          <bgColor indexed="65"/>
        </patternFill>
      </fill>
    </dxf>
    <dxf>
      <font>
        <b/>
        <i val="0"/>
        <condense val="0"/>
        <extend val="0"/>
        <color indexed="48"/>
      </font>
      <fill>
        <patternFill patternType="none">
          <bgColor indexed="65"/>
        </patternFill>
      </fill>
    </dxf>
    <dxf>
      <font>
        <b/>
        <i val="0"/>
        <condense val="0"/>
        <extend val="0"/>
        <color indexed="48"/>
      </font>
    </dxf>
    <dxf>
      <font>
        <b/>
        <i val="0"/>
        <condense val="0"/>
        <extend val="0"/>
        <color indexed="48"/>
      </font>
      <fill>
        <patternFill patternType="none">
          <bgColor indexed="65"/>
        </patternFill>
      </fill>
    </dxf>
    <dxf>
      <font>
        <condense val="0"/>
        <extend val="0"/>
        <color indexed="48"/>
      </font>
    </dxf>
    <dxf>
      <font>
        <b/>
        <i val="0"/>
        <condense val="0"/>
        <extend val="0"/>
        <color indexed="48"/>
      </font>
    </dxf>
    <dxf>
      <font>
        <b/>
        <i val="0"/>
        <condense val="0"/>
        <extend val="0"/>
        <color indexed="48"/>
      </font>
      <fill>
        <patternFill patternType="none">
          <bgColor indexed="65"/>
        </patternFill>
      </fill>
    </dxf>
    <dxf>
      <font>
        <b/>
        <i val="0"/>
        <condense val="0"/>
        <extend val="0"/>
        <color indexed="48"/>
      </font>
    </dxf>
    <dxf>
      <font>
        <condense val="0"/>
        <extend val="0"/>
        <color indexed="48"/>
      </font>
    </dxf>
    <dxf>
      <fill>
        <patternFill patternType="gray0625">
          <bgColor indexed="10"/>
        </patternFill>
      </fill>
    </dxf>
    <dxf>
      <font>
        <b/>
        <i val="0"/>
        <condense val="0"/>
        <extend val="0"/>
        <color indexed="48"/>
      </font>
    </dxf>
    <dxf>
      <font>
        <b/>
        <i val="0"/>
        <condense val="0"/>
        <extend val="0"/>
        <color indexed="48"/>
      </font>
      <fill>
        <patternFill patternType="none">
          <bgColor indexed="65"/>
        </patternFill>
      </fill>
    </dxf>
    <dxf>
      <font>
        <b/>
        <i val="0"/>
        <condense val="0"/>
        <extend val="0"/>
        <color indexed="48"/>
      </font>
      <fill>
        <patternFill patternType="none">
          <bgColor indexed="65"/>
        </patternFill>
      </fill>
    </dxf>
    <dxf>
      <font>
        <b/>
        <i val="0"/>
        <condense val="0"/>
        <extend val="0"/>
        <color indexed="48"/>
      </font>
      <fill>
        <patternFill patternType="none">
          <bgColor indexed="65"/>
        </patternFill>
      </fill>
    </dxf>
    <dxf>
      <font>
        <b/>
        <i val="0"/>
        <condense val="0"/>
        <extend val="0"/>
        <color indexed="48"/>
      </font>
    </dxf>
    <dxf>
      <font>
        <b/>
        <i val="0"/>
        <condense val="0"/>
        <extend val="0"/>
        <color indexed="48"/>
      </font>
      <fill>
        <patternFill patternType="none">
          <bgColor indexed="65"/>
        </patternFill>
      </fill>
    </dxf>
    <dxf>
      <font>
        <condense val="0"/>
        <extend val="0"/>
        <color indexed="48"/>
      </font>
    </dxf>
    <dxf>
      <font>
        <b/>
        <i val="0"/>
        <condense val="0"/>
        <extend val="0"/>
        <color indexed="48"/>
      </font>
    </dxf>
    <dxf>
      <font>
        <b/>
        <i val="0"/>
        <condense val="0"/>
        <extend val="0"/>
        <color indexed="48"/>
      </font>
      <fill>
        <patternFill patternType="none">
          <bgColor indexed="65"/>
        </patternFill>
      </fill>
    </dxf>
    <dxf>
      <font>
        <b/>
        <i val="0"/>
        <condense val="0"/>
        <extend val="0"/>
        <color indexed="48"/>
      </font>
    </dxf>
    <dxf>
      <font>
        <condense val="0"/>
        <extend val="0"/>
        <color indexed="48"/>
      </font>
    </dxf>
    <dxf>
      <fill>
        <patternFill patternType="gray0625">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user\Desktop\Mechanical\Fire%20water%20pumps%20data%20sheet\data%20Sheet%20for%20Jockey%20pum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RIGINAL\ONSHORE\CHAP_04\GM\WARMSE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apserver\Documents%20and%20Settings\oogungbangbe\Desktop\FOLDERS\MECHANICAL%20nORTHWEST%20DELIVERABLES\IFC\PMS%20LOADING%20PUM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apserver\marble-house-projects\DOCUME~1\j0247461\LOCALS~1\Temp\notes32D7CC\TS-AA-111777\TS-AA-11177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BE-S-013\Malcolm.Stephenson$\Documents%20and%20Settings\Elaine.OHara\Local%20Settings\Temporary%20Internet%20Files\Content.IE5\4XS1YHU9\3121009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JUHI\Detail%20Engineering%20Deliverables\Data%20sheet\AFC\Pumps\CNC-JUH-ME-GEN-DAS-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1"/>
      <sheetName val="JP2"/>
      <sheetName val="JP3"/>
    </sheetNames>
    <sheetDataSet>
      <sheetData sheetId="0">
        <row r="2">
          <cell r="C2" t="str">
            <v>JOCKEY PUMPS</v>
          </cell>
          <cell r="G2" t="str">
            <v>PBA - 904</v>
          </cell>
          <cell r="L2" t="str">
            <v>Issued for Interdiscipline Check</v>
          </cell>
          <cell r="X2" t="str">
            <v>Issue Status ?</v>
          </cell>
        </row>
        <row r="3">
          <cell r="F3" t="str">
            <v>SI units</v>
          </cell>
          <cell r="L3" t="str">
            <v>( based on final process data )</v>
          </cell>
          <cell r="X3" t="str">
            <v>Issued for Budget Proposals</v>
          </cell>
        </row>
        <row r="4">
          <cell r="X4" t="str">
            <v>Issued for Firm Proposals</v>
          </cell>
        </row>
        <row r="6">
          <cell r="O6" t="str">
            <v>VTA</v>
          </cell>
        </row>
        <row r="12">
          <cell r="E12">
            <v>17</v>
          </cell>
        </row>
        <row r="13">
          <cell r="E13">
            <v>18.700000000000003</v>
          </cell>
        </row>
        <row r="26">
          <cell r="S26">
            <v>143.73825015032492</v>
          </cell>
        </row>
        <row r="27">
          <cell r="S27">
            <v>70</v>
          </cell>
        </row>
        <row r="29">
          <cell r="S29">
            <v>9.4648300943181916</v>
          </cell>
        </row>
        <row r="39">
          <cell r="S39">
            <v>50</v>
          </cell>
        </row>
        <row r="67">
          <cell r="E67" t="str">
            <v>NPDC</v>
          </cell>
          <cell r="O67" t="str">
            <v>N/A</v>
          </cell>
        </row>
        <row r="73">
          <cell r="E73" t="str">
            <v>deg C</v>
          </cell>
          <cell r="H73" t="str">
            <v xml:space="preserve"> °F</v>
          </cell>
          <cell r="O73" t="str">
            <v>SI units</v>
          </cell>
        </row>
        <row r="74">
          <cell r="E74" t="str">
            <v>m3/h</v>
          </cell>
          <cell r="H74" t="str">
            <v>GPM</v>
          </cell>
          <cell r="O74" t="str">
            <v>US customary units</v>
          </cell>
        </row>
        <row r="75">
          <cell r="E75" t="str">
            <v>kW</v>
          </cell>
          <cell r="H75" t="str">
            <v>BHP</v>
          </cell>
        </row>
        <row r="76">
          <cell r="E76" t="str">
            <v>m liq.abs.</v>
          </cell>
          <cell r="H76" t="str">
            <v>FT liq.abs.</v>
          </cell>
        </row>
        <row r="77">
          <cell r="E77" t="str">
            <v>m liq.</v>
          </cell>
          <cell r="H77" t="str">
            <v>FT liq.</v>
          </cell>
        </row>
        <row r="78">
          <cell r="E78" t="str">
            <v>m</v>
          </cell>
          <cell r="H78" t="str">
            <v>FT</v>
          </cell>
        </row>
        <row r="79">
          <cell r="E79" t="str">
            <v>kg/m3</v>
          </cell>
          <cell r="H79" t="str">
            <v>SG</v>
          </cell>
          <cell r="O79">
            <v>10.384195505526492</v>
          </cell>
          <cell r="S79">
            <v>2.3489680854271357E-3</v>
          </cell>
        </row>
        <row r="80">
          <cell r="E80" t="str">
            <v>mm2/s</v>
          </cell>
          <cell r="H80" t="str">
            <v>Cp</v>
          </cell>
          <cell r="O80">
            <v>112.73244565585138</v>
          </cell>
          <cell r="S80">
            <v>2.5500763819095475E-2</v>
          </cell>
        </row>
        <row r="81">
          <cell r="E81" t="str">
            <v>bara</v>
          </cell>
          <cell r="H81" t="str">
            <v>PSIA</v>
          </cell>
          <cell r="O81">
            <v>0.43473730406556504</v>
          </cell>
          <cell r="S81">
            <v>9.8340218291457281E-5</v>
          </cell>
        </row>
        <row r="82">
          <cell r="O82">
            <v>17.124253502607502</v>
          </cell>
          <cell r="S82">
            <v>71223.696605817779</v>
          </cell>
        </row>
        <row r="83">
          <cell r="E83" t="str">
            <v>W/m2.K</v>
          </cell>
          <cell r="H83" t="str">
            <v>BTU/FT2.°F</v>
          </cell>
          <cell r="O83">
            <v>18.526796259890002</v>
          </cell>
          <cell r="S83">
            <v>77423.984420214925</v>
          </cell>
        </row>
        <row r="84">
          <cell r="E84" t="str">
            <v>mm</v>
          </cell>
          <cell r="H84" t="str">
            <v>IN</v>
          </cell>
        </row>
        <row r="85">
          <cell r="E85" t="str">
            <v>Kg</v>
          </cell>
          <cell r="H85" t="str">
            <v>LBS</v>
          </cell>
          <cell r="O85">
            <v>9.4648300943181916</v>
          </cell>
          <cell r="S85">
            <v>966.21210460704992</v>
          </cell>
        </row>
        <row r="86">
          <cell r="E86" t="str">
            <v>mg/kg</v>
          </cell>
          <cell r="H86" t="str">
            <v>PPM</v>
          </cell>
        </row>
        <row r="87">
          <cell r="H87" t="str">
            <v>PSIG</v>
          </cell>
          <cell r="O87">
            <v>12900</v>
          </cell>
          <cell r="S87">
            <v>9800</v>
          </cell>
        </row>
        <row r="88">
          <cell r="O88">
            <v>18200</v>
          </cell>
          <cell r="S88">
            <v>13900</v>
          </cell>
        </row>
        <row r="90">
          <cell r="O90">
            <v>7.119458201460926</v>
          </cell>
          <cell r="S90">
            <v>6.119458201460926</v>
          </cell>
        </row>
        <row r="91">
          <cell r="O91">
            <v>8.8194582014609253</v>
          </cell>
          <cell r="S91">
            <v>8.119458201460926</v>
          </cell>
        </row>
      </sheetData>
      <sheetData sheetId="1">
        <row r="2">
          <cell r="L2" t="str">
            <v>Issued for Interdiscipline Check</v>
          </cell>
        </row>
        <row r="3">
          <cell r="L3" t="str">
            <v>( based on final process data )</v>
          </cell>
        </row>
        <row r="4">
          <cell r="Z4" t="str">
            <v>Fully PI compliant</v>
          </cell>
        </row>
      </sheetData>
      <sheetData sheetId="2">
        <row r="42">
          <cell r="H42" t="str">
            <v>by vendor</v>
          </cell>
        </row>
        <row r="43">
          <cell r="H43" t="str">
            <v>by vendor</v>
          </cell>
        </row>
        <row r="44">
          <cell r="H44" t="str">
            <v>by vendor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V-4220"/>
      <sheetName val="DS-V-4220"/>
      <sheetName val="calcul"/>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 Sheet 2"/>
      <sheetName val=" Sheet 3"/>
      <sheetName val=" Sheet 4"/>
    </sheetNames>
    <sheetDataSet>
      <sheetData sheetId="0" refreshError="1"/>
      <sheetData sheetId="1" refreshError="1">
        <row r="89">
          <cell r="H89" t="str">
            <v>IN</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or Trans."/>
      <sheetName val="Config"/>
      <sheetName val="DIsciplines &amp; doc types"/>
      <sheetName val="LAHH"/>
    </sheetNames>
    <sheetDataSet>
      <sheetData sheetId="0"/>
      <sheetData sheetId="1">
        <row r="4">
          <cell r="J4" t="str">
            <v>NG</v>
          </cell>
        </row>
        <row r="5">
          <cell r="J5" t="str">
            <v>AO</v>
          </cell>
        </row>
        <row r="6">
          <cell r="J6" t="str">
            <v>CO</v>
          </cell>
        </row>
        <row r="9">
          <cell r="J9" t="str">
            <v>PHC</v>
          </cell>
        </row>
      </sheetData>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sheet 2"/>
      <sheetName val="sheet 3"/>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heet 2"/>
      <sheetName val="Sheet 3"/>
      <sheetName val="Sheet 4"/>
      <sheetName val="Sheet 5"/>
      <sheetName val="Sheet 6"/>
      <sheetName val="Sheet 7"/>
      <sheetName val="Sheet 8"/>
    </sheetNames>
    <sheetDataSet>
      <sheetData sheetId="0"/>
      <sheetData sheetId="1">
        <row r="3">
          <cell r="F3" t="str">
            <v>SI units</v>
          </cell>
        </row>
        <row r="12">
          <cell r="E12">
            <v>344</v>
          </cell>
        </row>
        <row r="13">
          <cell r="E13">
            <v>412.8</v>
          </cell>
        </row>
        <row r="26">
          <cell r="S26">
            <v>86.369886008673575</v>
          </cell>
        </row>
        <row r="27">
          <cell r="S27">
            <v>70</v>
          </cell>
        </row>
        <row r="29">
          <cell r="S29">
            <v>117.38298145841661</v>
          </cell>
        </row>
        <row r="39">
          <cell r="S39">
            <v>50</v>
          </cell>
        </row>
        <row r="45">
          <cell r="S45">
            <v>3300</v>
          </cell>
        </row>
        <row r="46">
          <cell r="S46">
            <v>4600</v>
          </cell>
        </row>
        <row r="73">
          <cell r="O73" t="str">
            <v>SI units</v>
          </cell>
        </row>
        <row r="74">
          <cell r="O74" t="str">
            <v>US customary units</v>
          </cell>
        </row>
        <row r="90">
          <cell r="O90">
            <v>9.1734621438867237</v>
          </cell>
          <cell r="S90">
            <v>7.1734621438867237</v>
          </cell>
        </row>
        <row r="91">
          <cell r="O91">
            <v>9.8734621438867229</v>
          </cell>
          <cell r="S91">
            <v>9.1734621438867237</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view="pageBreakPreview" topLeftCell="A40" zoomScale="118" zoomScaleNormal="115" zoomScaleSheetLayoutView="118" workbookViewId="0">
      <selection activeCell="D1" sqref="D1:G1"/>
    </sheetView>
  </sheetViews>
  <sheetFormatPr defaultColWidth="9.125" defaultRowHeight="13.5" x14ac:dyDescent="0.15"/>
  <cols>
    <col min="1" max="1" width="22.5" style="1" customWidth="1"/>
    <col min="2" max="2" width="20.375" style="1" customWidth="1"/>
    <col min="3" max="3" width="16.375" style="1" customWidth="1"/>
    <col min="4" max="4" width="21.125" style="1" customWidth="1"/>
    <col min="5" max="6" width="12.125" style="1" customWidth="1"/>
    <col min="7" max="7" width="13.875" style="1" customWidth="1"/>
    <col min="8" max="16384" width="9.125" style="1"/>
  </cols>
  <sheetData>
    <row r="1" spans="1:7" ht="30" customHeight="1" x14ac:dyDescent="0.15">
      <c r="A1" s="562" t="s">
        <v>508</v>
      </c>
      <c r="B1" s="563"/>
      <c r="C1" s="564"/>
      <c r="D1" s="581"/>
      <c r="E1" s="582"/>
      <c r="F1" s="583"/>
      <c r="G1" s="584"/>
    </row>
    <row r="2" spans="1:7" ht="18" customHeight="1" x14ac:dyDescent="0.2">
      <c r="A2" s="565"/>
      <c r="B2" s="566"/>
      <c r="C2" s="567"/>
      <c r="D2" s="22" t="s">
        <v>502</v>
      </c>
      <c r="E2" s="557" t="s">
        <v>503</v>
      </c>
      <c r="F2" s="558"/>
      <c r="G2" s="558"/>
    </row>
    <row r="3" spans="1:7" ht="14.25" x14ac:dyDescent="0.2">
      <c r="A3" s="20" t="s">
        <v>507</v>
      </c>
      <c r="B3" s="20" t="s">
        <v>8</v>
      </c>
      <c r="C3" s="21" t="s">
        <v>481</v>
      </c>
      <c r="D3" s="559" t="s">
        <v>504</v>
      </c>
      <c r="E3" s="560"/>
      <c r="F3" s="560"/>
      <c r="G3" s="561"/>
    </row>
    <row r="4" spans="1:7" ht="14.25" x14ac:dyDescent="0.2">
      <c r="A4" s="559" t="s">
        <v>9</v>
      </c>
      <c r="B4" s="560"/>
      <c r="C4" s="561"/>
      <c r="D4" s="578" t="s">
        <v>505</v>
      </c>
      <c r="E4" s="579"/>
      <c r="F4" s="579"/>
      <c r="G4" s="580"/>
    </row>
    <row r="5" spans="1:7" s="2" customFormat="1" x14ac:dyDescent="0.15">
      <c r="A5" s="568"/>
      <c r="B5" s="568"/>
      <c r="C5" s="568"/>
      <c r="D5" s="568"/>
      <c r="E5" s="568"/>
      <c r="F5" s="568"/>
      <c r="G5" s="568"/>
    </row>
    <row r="6" spans="1:7" ht="14.45" customHeight="1" x14ac:dyDescent="0.15">
      <c r="A6" s="575"/>
      <c r="B6" s="594" t="s">
        <v>506</v>
      </c>
      <c r="C6" s="595"/>
      <c r="D6" s="595"/>
      <c r="E6" s="596"/>
      <c r="F6" s="569"/>
      <c r="G6" s="570"/>
    </row>
    <row r="7" spans="1:7" ht="14.45" customHeight="1" x14ac:dyDescent="0.15">
      <c r="A7" s="576"/>
      <c r="B7" s="597"/>
      <c r="C7" s="598"/>
      <c r="D7" s="598"/>
      <c r="E7" s="599"/>
      <c r="F7" s="571"/>
      <c r="G7" s="572"/>
    </row>
    <row r="8" spans="1:7" ht="14.45" customHeight="1" x14ac:dyDescent="0.15">
      <c r="A8" s="576"/>
      <c r="B8" s="597"/>
      <c r="C8" s="598"/>
      <c r="D8" s="598"/>
      <c r="E8" s="599"/>
      <c r="F8" s="571"/>
      <c r="G8" s="572"/>
    </row>
    <row r="9" spans="1:7" ht="25.5" customHeight="1" x14ac:dyDescent="0.15">
      <c r="A9" s="576"/>
      <c r="B9" s="600"/>
      <c r="C9" s="601"/>
      <c r="D9" s="601"/>
      <c r="E9" s="602"/>
      <c r="F9" s="571"/>
      <c r="G9" s="572"/>
    </row>
    <row r="10" spans="1:7" ht="14.45" customHeight="1" x14ac:dyDescent="0.15">
      <c r="A10" s="576"/>
      <c r="B10" s="585"/>
      <c r="C10" s="586"/>
      <c r="D10" s="586"/>
      <c r="E10" s="587"/>
      <c r="F10" s="571"/>
      <c r="G10" s="572"/>
    </row>
    <row r="11" spans="1:7" ht="14.45" customHeight="1" x14ac:dyDescent="0.15">
      <c r="A11" s="576"/>
      <c r="B11" s="588"/>
      <c r="C11" s="589"/>
      <c r="D11" s="589"/>
      <c r="E11" s="590"/>
      <c r="F11" s="571"/>
      <c r="G11" s="572"/>
    </row>
    <row r="12" spans="1:7" ht="14.45" customHeight="1" x14ac:dyDescent="0.15">
      <c r="A12" s="577"/>
      <c r="B12" s="591"/>
      <c r="C12" s="592"/>
      <c r="D12" s="592"/>
      <c r="E12" s="593"/>
      <c r="F12" s="573"/>
      <c r="G12" s="574"/>
    </row>
    <row r="13" spans="1:7" x14ac:dyDescent="0.15">
      <c r="A13" s="3"/>
      <c r="B13" s="2"/>
      <c r="C13" s="2"/>
      <c r="D13" s="2"/>
      <c r="E13" s="2"/>
      <c r="F13" s="2"/>
      <c r="G13" s="4"/>
    </row>
    <row r="14" spans="1:7" x14ac:dyDescent="0.15">
      <c r="A14" s="3"/>
      <c r="B14" s="2"/>
      <c r="C14" s="2"/>
      <c r="D14" s="2"/>
      <c r="E14" s="2"/>
      <c r="F14" s="2"/>
      <c r="G14" s="4"/>
    </row>
    <row r="15" spans="1:7" x14ac:dyDescent="0.15">
      <c r="A15" s="3"/>
      <c r="B15" s="2"/>
      <c r="C15" s="2"/>
      <c r="D15" s="2"/>
      <c r="E15" s="2"/>
      <c r="F15" s="2"/>
      <c r="G15" s="4"/>
    </row>
    <row r="16" spans="1:7" x14ac:dyDescent="0.15">
      <c r="A16" s="3"/>
      <c r="B16" s="2"/>
      <c r="C16" s="2"/>
      <c r="D16" s="2"/>
      <c r="E16" s="2"/>
      <c r="F16" s="2"/>
      <c r="G16" s="4"/>
    </row>
    <row r="17" spans="1:7" x14ac:dyDescent="0.15">
      <c r="A17" s="3"/>
      <c r="B17" s="2"/>
      <c r="C17" s="2"/>
      <c r="D17" s="2"/>
      <c r="E17" s="2"/>
      <c r="F17" s="2"/>
      <c r="G17" s="4"/>
    </row>
    <row r="18" spans="1:7" x14ac:dyDescent="0.15">
      <c r="A18" s="3"/>
      <c r="B18" s="2"/>
      <c r="C18" s="2"/>
      <c r="D18" s="2"/>
      <c r="E18" s="2"/>
      <c r="F18" s="2"/>
      <c r="G18" s="4"/>
    </row>
    <row r="19" spans="1:7" x14ac:dyDescent="0.15">
      <c r="A19" s="3"/>
      <c r="B19" s="2"/>
      <c r="C19" s="2"/>
      <c r="D19" s="2"/>
      <c r="E19" s="2"/>
      <c r="F19" s="2"/>
      <c r="G19" s="4"/>
    </row>
    <row r="20" spans="1:7" x14ac:dyDescent="0.15">
      <c r="A20" s="3"/>
      <c r="B20" s="2"/>
      <c r="C20" s="2"/>
      <c r="D20" s="2"/>
      <c r="E20" s="2"/>
      <c r="F20" s="2"/>
      <c r="G20" s="4"/>
    </row>
    <row r="21" spans="1:7" x14ac:dyDescent="0.15">
      <c r="A21" s="3"/>
      <c r="B21" s="2"/>
      <c r="C21" s="2"/>
      <c r="D21" s="2"/>
      <c r="E21" s="2"/>
      <c r="F21" s="2"/>
      <c r="G21" s="4"/>
    </row>
    <row r="22" spans="1:7" x14ac:dyDescent="0.15">
      <c r="A22" s="3"/>
      <c r="B22" s="2"/>
      <c r="C22" s="2"/>
      <c r="D22" s="2"/>
      <c r="E22" s="2"/>
      <c r="F22" s="2"/>
      <c r="G22" s="4"/>
    </row>
    <row r="23" spans="1:7" x14ac:dyDescent="0.15">
      <c r="A23" s="3"/>
      <c r="B23" s="2"/>
      <c r="C23" s="2"/>
      <c r="D23" s="2"/>
      <c r="E23" s="2"/>
      <c r="F23" s="2"/>
      <c r="G23" s="4"/>
    </row>
    <row r="24" spans="1:7" x14ac:dyDescent="0.15">
      <c r="A24" s="3"/>
      <c r="B24" s="2"/>
      <c r="C24" s="2"/>
      <c r="D24" s="2"/>
      <c r="E24" s="2"/>
      <c r="F24" s="2"/>
      <c r="G24" s="4"/>
    </row>
    <row r="25" spans="1:7" x14ac:dyDescent="0.15">
      <c r="A25" s="3"/>
      <c r="B25" s="2"/>
      <c r="C25" s="2"/>
      <c r="D25" s="2"/>
      <c r="E25" s="2"/>
      <c r="F25" s="2"/>
      <c r="G25" s="4"/>
    </row>
    <row r="26" spans="1:7" x14ac:dyDescent="0.15">
      <c r="A26" s="3"/>
      <c r="B26" s="2"/>
      <c r="C26" s="2"/>
      <c r="D26" s="2"/>
      <c r="E26" s="2"/>
      <c r="F26" s="2"/>
      <c r="G26" s="4"/>
    </row>
    <row r="27" spans="1:7" x14ac:dyDescent="0.15">
      <c r="A27" s="3"/>
      <c r="B27" s="2"/>
      <c r="C27" s="2"/>
      <c r="D27" s="2"/>
      <c r="E27" s="2"/>
      <c r="F27" s="2"/>
      <c r="G27" s="4"/>
    </row>
    <row r="28" spans="1:7" x14ac:dyDescent="0.15">
      <c r="A28" s="3"/>
      <c r="B28" s="2"/>
      <c r="C28" s="2"/>
      <c r="D28" s="2"/>
      <c r="E28" s="2"/>
      <c r="F28" s="2"/>
      <c r="G28" s="4"/>
    </row>
    <row r="29" spans="1:7" x14ac:dyDescent="0.15">
      <c r="A29" s="3"/>
      <c r="B29" s="2"/>
      <c r="C29" s="2"/>
      <c r="D29" s="2"/>
      <c r="E29" s="2"/>
      <c r="F29" s="2"/>
      <c r="G29" s="4"/>
    </row>
    <row r="30" spans="1:7" x14ac:dyDescent="0.15">
      <c r="A30" s="3"/>
      <c r="B30" s="2"/>
      <c r="C30" s="2"/>
      <c r="D30" s="2"/>
      <c r="E30" s="2"/>
      <c r="F30" s="2"/>
      <c r="G30" s="4"/>
    </row>
    <row r="31" spans="1:7" x14ac:dyDescent="0.15">
      <c r="A31" s="3"/>
      <c r="B31" s="603" t="s">
        <v>482</v>
      </c>
      <c r="C31" s="603"/>
      <c r="D31" s="603"/>
      <c r="E31" s="603"/>
      <c r="F31" s="603"/>
      <c r="G31" s="4"/>
    </row>
    <row r="32" spans="1:7" x14ac:dyDescent="0.15">
      <c r="A32" s="3"/>
      <c r="B32" s="603"/>
      <c r="C32" s="603"/>
      <c r="D32" s="603"/>
      <c r="E32" s="603"/>
      <c r="F32" s="603"/>
      <c r="G32" s="4"/>
    </row>
    <row r="33" spans="1:11" x14ac:dyDescent="0.15">
      <c r="A33" s="3"/>
      <c r="B33" s="603" t="s">
        <v>483</v>
      </c>
      <c r="C33" s="603"/>
      <c r="D33" s="603"/>
      <c r="E33" s="603"/>
      <c r="F33" s="603"/>
      <c r="G33" s="4"/>
    </row>
    <row r="34" spans="1:11" x14ac:dyDescent="0.15">
      <c r="A34" s="3"/>
      <c r="B34" s="603"/>
      <c r="C34" s="603"/>
      <c r="D34" s="603"/>
      <c r="E34" s="603"/>
      <c r="F34" s="603"/>
      <c r="G34" s="4"/>
    </row>
    <row r="35" spans="1:11" ht="15" customHeight="1" x14ac:dyDescent="0.15">
      <c r="A35" s="3"/>
      <c r="B35" s="2"/>
      <c r="C35" s="2"/>
      <c r="D35" s="2"/>
      <c r="E35" s="2"/>
      <c r="F35" s="2"/>
      <c r="G35" s="4"/>
    </row>
    <row r="36" spans="1:11" ht="15" customHeight="1" x14ac:dyDescent="0.15">
      <c r="A36" s="3"/>
      <c r="B36" s="2"/>
      <c r="C36" s="2"/>
      <c r="D36" s="2"/>
      <c r="E36" s="2"/>
      <c r="F36" s="2"/>
      <c r="G36" s="4"/>
    </row>
    <row r="37" spans="1:11" ht="15" customHeight="1" x14ac:dyDescent="0.15">
      <c r="A37" s="3"/>
      <c r="B37" s="2"/>
      <c r="C37" s="5"/>
      <c r="D37" s="2"/>
      <c r="E37" s="2"/>
      <c r="F37" s="2"/>
      <c r="G37" s="4"/>
    </row>
    <row r="38" spans="1:11" ht="15" customHeight="1" x14ac:dyDescent="0.15">
      <c r="A38" s="3"/>
      <c r="B38" s="2"/>
      <c r="C38" s="5"/>
      <c r="D38" s="2"/>
      <c r="E38" s="2"/>
      <c r="F38" s="2"/>
      <c r="G38" s="4"/>
    </row>
    <row r="39" spans="1:11" ht="15" customHeight="1" x14ac:dyDescent="0.2">
      <c r="A39" s="6"/>
      <c r="B39" s="7"/>
      <c r="C39" s="8"/>
      <c r="D39" s="9"/>
      <c r="E39" s="2"/>
      <c r="F39" s="2"/>
      <c r="G39" s="4"/>
    </row>
    <row r="40" spans="1:11" s="2" customFormat="1" ht="15" customHeight="1" x14ac:dyDescent="0.2">
      <c r="A40" s="10"/>
      <c r="B40" s="11"/>
      <c r="C40" s="11"/>
      <c r="D40" s="11"/>
      <c r="E40" s="11"/>
      <c r="F40" s="11"/>
      <c r="G40" s="12"/>
    </row>
    <row r="41" spans="1:11" s="2" customFormat="1" ht="15" customHeight="1" x14ac:dyDescent="0.2">
      <c r="A41" s="13"/>
      <c r="B41" s="14"/>
      <c r="C41" s="14"/>
      <c r="D41" s="14"/>
      <c r="E41" s="14"/>
      <c r="F41" s="14"/>
      <c r="G41" s="15"/>
    </row>
    <row r="42" spans="1:11" s="2" customFormat="1" ht="15" customHeight="1" x14ac:dyDescent="0.15">
      <c r="A42" s="3"/>
      <c r="C42" s="5"/>
      <c r="G42" s="4"/>
    </row>
    <row r="43" spans="1:11" s="2" customFormat="1" ht="15" customHeight="1" x14ac:dyDescent="0.15">
      <c r="A43" s="3"/>
      <c r="C43" s="5"/>
      <c r="G43" s="4"/>
    </row>
    <row r="44" spans="1:11" s="2" customFormat="1" ht="15" customHeight="1" x14ac:dyDescent="0.2">
      <c r="A44" s="6"/>
      <c r="B44" s="7"/>
      <c r="C44" s="8"/>
      <c r="D44" s="9"/>
      <c r="G44" s="4"/>
    </row>
    <row r="45" spans="1:11" s="2" customFormat="1" ht="15" customHeight="1" x14ac:dyDescent="0.2">
      <c r="A45" s="10"/>
      <c r="B45" s="11"/>
      <c r="C45" s="11"/>
      <c r="D45" s="11"/>
      <c r="E45" s="11"/>
      <c r="F45" s="11"/>
      <c r="G45" s="12"/>
      <c r="H45" s="16"/>
      <c r="I45" s="16"/>
      <c r="J45" s="16"/>
      <c r="K45" s="16"/>
    </row>
    <row r="46" spans="1:11" ht="15" customHeight="1" x14ac:dyDescent="0.2">
      <c r="A46" s="17"/>
      <c r="B46" s="18"/>
      <c r="C46" s="18"/>
      <c r="D46" s="18"/>
      <c r="E46" s="18"/>
      <c r="F46" s="18"/>
      <c r="G46" s="19"/>
    </row>
    <row r="47" spans="1:11" s="2" customFormat="1" ht="15" customHeight="1" x14ac:dyDescent="0.15">
      <c r="A47" s="3"/>
      <c r="C47" s="5"/>
      <c r="G47" s="4"/>
    </row>
    <row r="48" spans="1:11" s="2" customFormat="1" ht="15" customHeight="1" x14ac:dyDescent="0.15">
      <c r="A48" s="3"/>
      <c r="C48" s="5"/>
      <c r="G48" s="4"/>
    </row>
    <row r="49" spans="1:7" s="2" customFormat="1" ht="15" customHeight="1" x14ac:dyDescent="0.2">
      <c r="A49" s="545"/>
      <c r="B49" s="545"/>
      <c r="C49" s="546"/>
      <c r="D49" s="547"/>
      <c r="E49" s="548"/>
      <c r="F49" s="548"/>
      <c r="G49" s="548"/>
    </row>
    <row r="50" spans="1:7" s="2" customFormat="1" ht="15" customHeight="1" x14ac:dyDescent="0.2">
      <c r="A50" s="545"/>
      <c r="B50" s="545"/>
      <c r="C50" s="546"/>
      <c r="D50" s="547"/>
      <c r="E50" s="548"/>
      <c r="F50" s="548"/>
      <c r="G50" s="548"/>
    </row>
    <row r="51" spans="1:7" ht="14.25" x14ac:dyDescent="0.2">
      <c r="A51" s="552" t="s">
        <v>497</v>
      </c>
      <c r="B51" s="552" t="s">
        <v>0</v>
      </c>
      <c r="C51" s="553">
        <v>43691</v>
      </c>
      <c r="D51" s="554" t="s">
        <v>0</v>
      </c>
      <c r="E51" s="554" t="s">
        <v>498</v>
      </c>
      <c r="F51" s="554" t="s">
        <v>499</v>
      </c>
      <c r="G51" s="554" t="s">
        <v>500</v>
      </c>
    </row>
    <row r="52" spans="1:7" ht="14.25" x14ac:dyDescent="0.2">
      <c r="A52" s="552" t="s">
        <v>501</v>
      </c>
      <c r="B52" s="552" t="s">
        <v>163</v>
      </c>
      <c r="C52" s="553">
        <v>43637</v>
      </c>
      <c r="D52" s="554" t="s">
        <v>163</v>
      </c>
      <c r="E52" s="554" t="s">
        <v>498</v>
      </c>
      <c r="F52" s="554" t="s">
        <v>499</v>
      </c>
      <c r="G52" s="554" t="s">
        <v>500</v>
      </c>
    </row>
    <row r="53" spans="1:7" ht="24" customHeight="1" x14ac:dyDescent="0.15">
      <c r="A53" s="519" t="s">
        <v>1</v>
      </c>
      <c r="B53" s="519" t="s">
        <v>2</v>
      </c>
      <c r="C53" s="519" t="s">
        <v>3</v>
      </c>
      <c r="D53" s="519" t="s">
        <v>4</v>
      </c>
      <c r="E53" s="519" t="s">
        <v>5</v>
      </c>
      <c r="F53" s="519" t="s">
        <v>6</v>
      </c>
      <c r="G53" s="519" t="s">
        <v>7</v>
      </c>
    </row>
    <row r="54" spans="1:7" ht="36.75" customHeight="1" x14ac:dyDescent="0.2">
      <c r="A54" s="555"/>
      <c r="B54" s="555"/>
      <c r="C54" s="555"/>
      <c r="D54" s="555"/>
      <c r="E54" s="555"/>
      <c r="F54" s="555"/>
      <c r="G54" s="555"/>
    </row>
    <row r="57" spans="1:7" ht="15" customHeight="1" x14ac:dyDescent="0.15">
      <c r="A57" s="556"/>
      <c r="B57" s="556"/>
      <c r="C57" s="556"/>
      <c r="D57" s="556"/>
      <c r="E57" s="556"/>
      <c r="F57" s="556"/>
      <c r="G57" s="556"/>
    </row>
    <row r="58" spans="1:7" ht="25.5" customHeight="1" x14ac:dyDescent="0.15">
      <c r="A58" s="556"/>
      <c r="B58" s="556"/>
      <c r="C58" s="556"/>
      <c r="D58" s="556"/>
      <c r="E58" s="556"/>
      <c r="F58" s="556"/>
      <c r="G58" s="556"/>
    </row>
  </sheetData>
  <mergeCells count="15">
    <mergeCell ref="A54:G54"/>
    <mergeCell ref="A57:G58"/>
    <mergeCell ref="E2:G2"/>
    <mergeCell ref="D3:G3"/>
    <mergeCell ref="A1:C2"/>
    <mergeCell ref="A5:G5"/>
    <mergeCell ref="A4:C4"/>
    <mergeCell ref="F6:G12"/>
    <mergeCell ref="A6:A12"/>
    <mergeCell ref="D4:G4"/>
    <mergeCell ref="D1:G1"/>
    <mergeCell ref="B10:E12"/>
    <mergeCell ref="B6:E9"/>
    <mergeCell ref="B31:F32"/>
    <mergeCell ref="B33:F34"/>
  </mergeCells>
  <phoneticPr fontId="44" type="noConversion"/>
  <pageMargins left="0.49375000000000002" right="0.39370078740157483"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18"/>
  <sheetViews>
    <sheetView view="pageBreakPreview" topLeftCell="A26" zoomScale="75" zoomScaleNormal="75" zoomScaleSheetLayoutView="75" workbookViewId="0">
      <selection activeCell="C52" sqref="C52:S52"/>
    </sheetView>
  </sheetViews>
  <sheetFormatPr defaultRowHeight="12.75" x14ac:dyDescent="0.2"/>
  <cols>
    <col min="1" max="1" width="2.875" style="339" customWidth="1"/>
    <col min="2" max="2" width="0.625" style="29" customWidth="1"/>
    <col min="3" max="3" width="29.5" style="29" customWidth="1"/>
    <col min="4" max="4" width="1.5" style="29" customWidth="1"/>
    <col min="5" max="5" width="10" style="29" customWidth="1"/>
    <col min="6" max="6" width="6.5" style="29" customWidth="1"/>
    <col min="7" max="7" width="2.125" style="29" customWidth="1"/>
    <col min="8" max="8" width="10" style="29" customWidth="1"/>
    <col min="9" max="9" width="11.625" style="29" customWidth="1"/>
    <col min="10" max="10" width="0.875" style="29" customWidth="1"/>
    <col min="11" max="11" width="2.625" style="29" customWidth="1"/>
    <col min="12" max="12" width="8.875" style="29" customWidth="1"/>
    <col min="13" max="13" width="8.5" style="29" customWidth="1"/>
    <col min="14" max="14" width="2.625" style="29" customWidth="1"/>
    <col min="15" max="15" width="12.125" style="29" customWidth="1"/>
    <col min="16" max="16" width="3.625" style="29" customWidth="1"/>
    <col min="17" max="17" width="11.375" style="29" customWidth="1"/>
    <col min="18" max="18" width="1.625" style="29" customWidth="1"/>
    <col min="19" max="19" width="9.5" style="29" customWidth="1"/>
    <col min="20" max="20" width="8.375" style="29" customWidth="1"/>
    <col min="21" max="21" width="3" style="339" customWidth="1"/>
    <col min="22" max="22" width="0.875" style="29" customWidth="1"/>
    <col min="23" max="23" width="17" style="29" customWidth="1"/>
    <col min="24" max="24" width="34.625" style="29" customWidth="1"/>
    <col min="25" max="25" width="2.5" style="29" customWidth="1"/>
    <col min="26" max="26" width="30.625" style="29" customWidth="1"/>
    <col min="27" max="27" width="3.125" style="29" customWidth="1"/>
    <col min="28" max="28" width="22" style="29" customWidth="1"/>
    <col min="29" max="29" width="2.625" style="29" customWidth="1"/>
    <col min="30" max="30" width="7.625" style="29" customWidth="1"/>
    <col min="31" max="31" width="10.625" style="29" customWidth="1"/>
    <col min="32" max="32" width="0.875" style="29" customWidth="1"/>
    <col min="33" max="33" width="6.625" style="29" customWidth="1"/>
    <col min="34" max="34" width="0.875" style="29" customWidth="1"/>
    <col min="35" max="35" width="6.625" style="29" customWidth="1"/>
    <col min="36" max="36" width="3.625" style="29" customWidth="1"/>
    <col min="37" max="37" width="6.625" style="29" customWidth="1"/>
    <col min="38" max="38" width="2.375" style="29" customWidth="1"/>
    <col min="39" max="256" width="9.125" style="29"/>
    <col min="257" max="257" width="2.875" style="29" customWidth="1"/>
    <col min="258" max="258" width="0.625" style="29" customWidth="1"/>
    <col min="259" max="259" width="29.5" style="29" customWidth="1"/>
    <col min="260" max="260" width="1.5" style="29" customWidth="1"/>
    <col min="261" max="261" width="10" style="29" customWidth="1"/>
    <col min="262" max="262" width="6.5" style="29" customWidth="1"/>
    <col min="263" max="263" width="2.125" style="29" customWidth="1"/>
    <col min="264" max="264" width="10" style="29" customWidth="1"/>
    <col min="265" max="265" width="11.625" style="29" customWidth="1"/>
    <col min="266" max="266" width="0.875" style="29" customWidth="1"/>
    <col min="267" max="267" width="2.625" style="29" customWidth="1"/>
    <col min="268" max="268" width="8.875" style="29" customWidth="1"/>
    <col min="269" max="269" width="8.5" style="29" customWidth="1"/>
    <col min="270" max="270" width="1.875" style="29" customWidth="1"/>
    <col min="271" max="271" width="12.125" style="29" customWidth="1"/>
    <col min="272" max="272" width="3.625" style="29" customWidth="1"/>
    <col min="273" max="273" width="11.375" style="29" customWidth="1"/>
    <col min="274" max="274" width="1.625" style="29" customWidth="1"/>
    <col min="275" max="275" width="9.5" style="29" customWidth="1"/>
    <col min="276" max="276" width="8.375" style="29" customWidth="1"/>
    <col min="277" max="277" width="3" style="29" customWidth="1"/>
    <col min="278" max="278" width="0.875" style="29" customWidth="1"/>
    <col min="279" max="279" width="17" style="29" customWidth="1"/>
    <col min="280" max="280" width="34.625" style="29" customWidth="1"/>
    <col min="281" max="281" width="2.5" style="29" customWidth="1"/>
    <col min="282" max="282" width="30.625" style="29" customWidth="1"/>
    <col min="283" max="283" width="3.125" style="29" customWidth="1"/>
    <col min="284" max="284" width="22" style="29" customWidth="1"/>
    <col min="285" max="285" width="2.625" style="29" customWidth="1"/>
    <col min="286" max="286" width="7.625" style="29" customWidth="1"/>
    <col min="287" max="287" width="10.625" style="29" customWidth="1"/>
    <col min="288" max="288" width="0.875" style="29" customWidth="1"/>
    <col min="289" max="289" width="6.625" style="29" customWidth="1"/>
    <col min="290" max="290" width="0.875" style="29" customWidth="1"/>
    <col min="291" max="291" width="6.625" style="29" customWidth="1"/>
    <col min="292" max="292" width="3.625" style="29" customWidth="1"/>
    <col min="293" max="293" width="6.625" style="29" customWidth="1"/>
    <col min="294" max="294" width="2.375" style="29" customWidth="1"/>
    <col min="295" max="512" width="9.125" style="29"/>
    <col min="513" max="513" width="2.875" style="29" customWidth="1"/>
    <col min="514" max="514" width="0.625" style="29" customWidth="1"/>
    <col min="515" max="515" width="29.5" style="29" customWidth="1"/>
    <col min="516" max="516" width="1.5" style="29" customWidth="1"/>
    <col min="517" max="517" width="10" style="29" customWidth="1"/>
    <col min="518" max="518" width="6.5" style="29" customWidth="1"/>
    <col min="519" max="519" width="2.125" style="29" customWidth="1"/>
    <col min="520" max="520" width="10" style="29" customWidth="1"/>
    <col min="521" max="521" width="11.625" style="29" customWidth="1"/>
    <col min="522" max="522" width="0.875" style="29" customWidth="1"/>
    <col min="523" max="523" width="2.625" style="29" customWidth="1"/>
    <col min="524" max="524" width="8.875" style="29" customWidth="1"/>
    <col min="525" max="525" width="8.5" style="29" customWidth="1"/>
    <col min="526" max="526" width="1.875" style="29" customWidth="1"/>
    <col min="527" max="527" width="12.125" style="29" customWidth="1"/>
    <col min="528" max="528" width="3.625" style="29" customWidth="1"/>
    <col min="529" max="529" width="11.375" style="29" customWidth="1"/>
    <col min="530" max="530" width="1.625" style="29" customWidth="1"/>
    <col min="531" max="531" width="9.5" style="29" customWidth="1"/>
    <col min="532" max="532" width="8.375" style="29" customWidth="1"/>
    <col min="533" max="533" width="3" style="29" customWidth="1"/>
    <col min="534" max="534" width="0.875" style="29" customWidth="1"/>
    <col min="535" max="535" width="17" style="29" customWidth="1"/>
    <col min="536" max="536" width="34.625" style="29" customWidth="1"/>
    <col min="537" max="537" width="2.5" style="29" customWidth="1"/>
    <col min="538" max="538" width="30.625" style="29" customWidth="1"/>
    <col min="539" max="539" width="3.125" style="29" customWidth="1"/>
    <col min="540" max="540" width="22" style="29" customWidth="1"/>
    <col min="541" max="541" width="2.625" style="29" customWidth="1"/>
    <col min="542" max="542" width="7.625" style="29" customWidth="1"/>
    <col min="543" max="543" width="10.625" style="29" customWidth="1"/>
    <col min="544" max="544" width="0.875" style="29" customWidth="1"/>
    <col min="545" max="545" width="6.625" style="29" customWidth="1"/>
    <col min="546" max="546" width="0.875" style="29" customWidth="1"/>
    <col min="547" max="547" width="6.625" style="29" customWidth="1"/>
    <col min="548" max="548" width="3.625" style="29" customWidth="1"/>
    <col min="549" max="549" width="6.625" style="29" customWidth="1"/>
    <col min="550" max="550" width="2.375" style="29" customWidth="1"/>
    <col min="551" max="768" width="9.125" style="29"/>
    <col min="769" max="769" width="2.875" style="29" customWidth="1"/>
    <col min="770" max="770" width="0.625" style="29" customWidth="1"/>
    <col min="771" max="771" width="29.5" style="29" customWidth="1"/>
    <col min="772" max="772" width="1.5" style="29" customWidth="1"/>
    <col min="773" max="773" width="10" style="29" customWidth="1"/>
    <col min="774" max="774" width="6.5" style="29" customWidth="1"/>
    <col min="775" max="775" width="2.125" style="29" customWidth="1"/>
    <col min="776" max="776" width="10" style="29" customWidth="1"/>
    <col min="777" max="777" width="11.625" style="29" customWidth="1"/>
    <col min="778" max="778" width="0.875" style="29" customWidth="1"/>
    <col min="779" max="779" width="2.625" style="29" customWidth="1"/>
    <col min="780" max="780" width="8.875" style="29" customWidth="1"/>
    <col min="781" max="781" width="8.5" style="29" customWidth="1"/>
    <col min="782" max="782" width="1.875" style="29" customWidth="1"/>
    <col min="783" max="783" width="12.125" style="29" customWidth="1"/>
    <col min="784" max="784" width="3.625" style="29" customWidth="1"/>
    <col min="785" max="785" width="11.375" style="29" customWidth="1"/>
    <col min="786" max="786" width="1.625" style="29" customWidth="1"/>
    <col min="787" max="787" width="9.5" style="29" customWidth="1"/>
    <col min="788" max="788" width="8.375" style="29" customWidth="1"/>
    <col min="789" max="789" width="3" style="29" customWidth="1"/>
    <col min="790" max="790" width="0.875" style="29" customWidth="1"/>
    <col min="791" max="791" width="17" style="29" customWidth="1"/>
    <col min="792" max="792" width="34.625" style="29" customWidth="1"/>
    <col min="793" max="793" width="2.5" style="29" customWidth="1"/>
    <col min="794" max="794" width="30.625" style="29" customWidth="1"/>
    <col min="795" max="795" width="3.125" style="29" customWidth="1"/>
    <col min="796" max="796" width="22" style="29" customWidth="1"/>
    <col min="797" max="797" width="2.625" style="29" customWidth="1"/>
    <col min="798" max="798" width="7.625" style="29" customWidth="1"/>
    <col min="799" max="799" width="10.625" style="29" customWidth="1"/>
    <col min="800" max="800" width="0.875" style="29" customWidth="1"/>
    <col min="801" max="801" width="6.625" style="29" customWidth="1"/>
    <col min="802" max="802" width="0.875" style="29" customWidth="1"/>
    <col min="803" max="803" width="6.625" style="29" customWidth="1"/>
    <col min="804" max="804" width="3.625" style="29" customWidth="1"/>
    <col min="805" max="805" width="6.625" style="29" customWidth="1"/>
    <col min="806" max="806" width="2.375" style="29" customWidth="1"/>
    <col min="807" max="1024" width="9.125" style="29"/>
    <col min="1025" max="1025" width="2.875" style="29" customWidth="1"/>
    <col min="1026" max="1026" width="0.625" style="29" customWidth="1"/>
    <col min="1027" max="1027" width="29.5" style="29" customWidth="1"/>
    <col min="1028" max="1028" width="1.5" style="29" customWidth="1"/>
    <col min="1029" max="1029" width="10" style="29" customWidth="1"/>
    <col min="1030" max="1030" width="6.5" style="29" customWidth="1"/>
    <col min="1031" max="1031" width="2.125" style="29" customWidth="1"/>
    <col min="1032" max="1032" width="10" style="29" customWidth="1"/>
    <col min="1033" max="1033" width="11.625" style="29" customWidth="1"/>
    <col min="1034" max="1034" width="0.875" style="29" customWidth="1"/>
    <col min="1035" max="1035" width="2.625" style="29" customWidth="1"/>
    <col min="1036" max="1036" width="8.875" style="29" customWidth="1"/>
    <col min="1037" max="1037" width="8.5" style="29" customWidth="1"/>
    <col min="1038" max="1038" width="1.875" style="29" customWidth="1"/>
    <col min="1039" max="1039" width="12.125" style="29" customWidth="1"/>
    <col min="1040" max="1040" width="3.625" style="29" customWidth="1"/>
    <col min="1041" max="1041" width="11.375" style="29" customWidth="1"/>
    <col min="1042" max="1042" width="1.625" style="29" customWidth="1"/>
    <col min="1043" max="1043" width="9.5" style="29" customWidth="1"/>
    <col min="1044" max="1044" width="8.375" style="29" customWidth="1"/>
    <col min="1045" max="1045" width="3" style="29" customWidth="1"/>
    <col min="1046" max="1046" width="0.875" style="29" customWidth="1"/>
    <col min="1047" max="1047" width="17" style="29" customWidth="1"/>
    <col min="1048" max="1048" width="34.625" style="29" customWidth="1"/>
    <col min="1049" max="1049" width="2.5" style="29" customWidth="1"/>
    <col min="1050" max="1050" width="30.625" style="29" customWidth="1"/>
    <col min="1051" max="1051" width="3.125" style="29" customWidth="1"/>
    <col min="1052" max="1052" width="22" style="29" customWidth="1"/>
    <col min="1053" max="1053" width="2.625" style="29" customWidth="1"/>
    <col min="1054" max="1054" width="7.625" style="29" customWidth="1"/>
    <col min="1055" max="1055" width="10.625" style="29" customWidth="1"/>
    <col min="1056" max="1056" width="0.875" style="29" customWidth="1"/>
    <col min="1057" max="1057" width="6.625" style="29" customWidth="1"/>
    <col min="1058" max="1058" width="0.875" style="29" customWidth="1"/>
    <col min="1059" max="1059" width="6.625" style="29" customWidth="1"/>
    <col min="1060" max="1060" width="3.625" style="29" customWidth="1"/>
    <col min="1061" max="1061" width="6.625" style="29" customWidth="1"/>
    <col min="1062" max="1062" width="2.375" style="29" customWidth="1"/>
    <col min="1063" max="1280" width="9.125" style="29"/>
    <col min="1281" max="1281" width="2.875" style="29" customWidth="1"/>
    <col min="1282" max="1282" width="0.625" style="29" customWidth="1"/>
    <col min="1283" max="1283" width="29.5" style="29" customWidth="1"/>
    <col min="1284" max="1284" width="1.5" style="29" customWidth="1"/>
    <col min="1285" max="1285" width="10" style="29" customWidth="1"/>
    <col min="1286" max="1286" width="6.5" style="29" customWidth="1"/>
    <col min="1287" max="1287" width="2.125" style="29" customWidth="1"/>
    <col min="1288" max="1288" width="10" style="29" customWidth="1"/>
    <col min="1289" max="1289" width="11.625" style="29" customWidth="1"/>
    <col min="1290" max="1290" width="0.875" style="29" customWidth="1"/>
    <col min="1291" max="1291" width="2.625" style="29" customWidth="1"/>
    <col min="1292" max="1292" width="8.875" style="29" customWidth="1"/>
    <col min="1293" max="1293" width="8.5" style="29" customWidth="1"/>
    <col min="1294" max="1294" width="1.875" style="29" customWidth="1"/>
    <col min="1295" max="1295" width="12.125" style="29" customWidth="1"/>
    <col min="1296" max="1296" width="3.625" style="29" customWidth="1"/>
    <col min="1297" max="1297" width="11.375" style="29" customWidth="1"/>
    <col min="1298" max="1298" width="1.625" style="29" customWidth="1"/>
    <col min="1299" max="1299" width="9.5" style="29" customWidth="1"/>
    <col min="1300" max="1300" width="8.375" style="29" customWidth="1"/>
    <col min="1301" max="1301" width="3" style="29" customWidth="1"/>
    <col min="1302" max="1302" width="0.875" style="29" customWidth="1"/>
    <col min="1303" max="1303" width="17" style="29" customWidth="1"/>
    <col min="1304" max="1304" width="34.625" style="29" customWidth="1"/>
    <col min="1305" max="1305" width="2.5" style="29" customWidth="1"/>
    <col min="1306" max="1306" width="30.625" style="29" customWidth="1"/>
    <col min="1307" max="1307" width="3.125" style="29" customWidth="1"/>
    <col min="1308" max="1308" width="22" style="29" customWidth="1"/>
    <col min="1309" max="1309" width="2.625" style="29" customWidth="1"/>
    <col min="1310" max="1310" width="7.625" style="29" customWidth="1"/>
    <col min="1311" max="1311" width="10.625" style="29" customWidth="1"/>
    <col min="1312" max="1312" width="0.875" style="29" customWidth="1"/>
    <col min="1313" max="1313" width="6.625" style="29" customWidth="1"/>
    <col min="1314" max="1314" width="0.875" style="29" customWidth="1"/>
    <col min="1315" max="1315" width="6.625" style="29" customWidth="1"/>
    <col min="1316" max="1316" width="3.625" style="29" customWidth="1"/>
    <col min="1317" max="1317" width="6.625" style="29" customWidth="1"/>
    <col min="1318" max="1318" width="2.375" style="29" customWidth="1"/>
    <col min="1319" max="1536" width="9.125" style="29"/>
    <col min="1537" max="1537" width="2.875" style="29" customWidth="1"/>
    <col min="1538" max="1538" width="0.625" style="29" customWidth="1"/>
    <col min="1539" max="1539" width="29.5" style="29" customWidth="1"/>
    <col min="1540" max="1540" width="1.5" style="29" customWidth="1"/>
    <col min="1541" max="1541" width="10" style="29" customWidth="1"/>
    <col min="1542" max="1542" width="6.5" style="29" customWidth="1"/>
    <col min="1543" max="1543" width="2.125" style="29" customWidth="1"/>
    <col min="1544" max="1544" width="10" style="29" customWidth="1"/>
    <col min="1545" max="1545" width="11.625" style="29" customWidth="1"/>
    <col min="1546" max="1546" width="0.875" style="29" customWidth="1"/>
    <col min="1547" max="1547" width="2.625" style="29" customWidth="1"/>
    <col min="1548" max="1548" width="8.875" style="29" customWidth="1"/>
    <col min="1549" max="1549" width="8.5" style="29" customWidth="1"/>
    <col min="1550" max="1550" width="1.875" style="29" customWidth="1"/>
    <col min="1551" max="1551" width="12.125" style="29" customWidth="1"/>
    <col min="1552" max="1552" width="3.625" style="29" customWidth="1"/>
    <col min="1553" max="1553" width="11.375" style="29" customWidth="1"/>
    <col min="1554" max="1554" width="1.625" style="29" customWidth="1"/>
    <col min="1555" max="1555" width="9.5" style="29" customWidth="1"/>
    <col min="1556" max="1556" width="8.375" style="29" customWidth="1"/>
    <col min="1557" max="1557" width="3" style="29" customWidth="1"/>
    <col min="1558" max="1558" width="0.875" style="29" customWidth="1"/>
    <col min="1559" max="1559" width="17" style="29" customWidth="1"/>
    <col min="1560" max="1560" width="34.625" style="29" customWidth="1"/>
    <col min="1561" max="1561" width="2.5" style="29" customWidth="1"/>
    <col min="1562" max="1562" width="30.625" style="29" customWidth="1"/>
    <col min="1563" max="1563" width="3.125" style="29" customWidth="1"/>
    <col min="1564" max="1564" width="22" style="29" customWidth="1"/>
    <col min="1565" max="1565" width="2.625" style="29" customWidth="1"/>
    <col min="1566" max="1566" width="7.625" style="29" customWidth="1"/>
    <col min="1567" max="1567" width="10.625" style="29" customWidth="1"/>
    <col min="1568" max="1568" width="0.875" style="29" customWidth="1"/>
    <col min="1569" max="1569" width="6.625" style="29" customWidth="1"/>
    <col min="1570" max="1570" width="0.875" style="29" customWidth="1"/>
    <col min="1571" max="1571" width="6.625" style="29" customWidth="1"/>
    <col min="1572" max="1572" width="3.625" style="29" customWidth="1"/>
    <col min="1573" max="1573" width="6.625" style="29" customWidth="1"/>
    <col min="1574" max="1574" width="2.375" style="29" customWidth="1"/>
    <col min="1575" max="1792" width="9.125" style="29"/>
    <col min="1793" max="1793" width="2.875" style="29" customWidth="1"/>
    <col min="1794" max="1794" width="0.625" style="29" customWidth="1"/>
    <col min="1795" max="1795" width="29.5" style="29" customWidth="1"/>
    <col min="1796" max="1796" width="1.5" style="29" customWidth="1"/>
    <col min="1797" max="1797" width="10" style="29" customWidth="1"/>
    <col min="1798" max="1798" width="6.5" style="29" customWidth="1"/>
    <col min="1799" max="1799" width="2.125" style="29" customWidth="1"/>
    <col min="1800" max="1800" width="10" style="29" customWidth="1"/>
    <col min="1801" max="1801" width="11.625" style="29" customWidth="1"/>
    <col min="1802" max="1802" width="0.875" style="29" customWidth="1"/>
    <col min="1803" max="1803" width="2.625" style="29" customWidth="1"/>
    <col min="1804" max="1804" width="8.875" style="29" customWidth="1"/>
    <col min="1805" max="1805" width="8.5" style="29" customWidth="1"/>
    <col min="1806" max="1806" width="1.875" style="29" customWidth="1"/>
    <col min="1807" max="1807" width="12.125" style="29" customWidth="1"/>
    <col min="1808" max="1808" width="3.625" style="29" customWidth="1"/>
    <col min="1809" max="1809" width="11.375" style="29" customWidth="1"/>
    <col min="1810" max="1810" width="1.625" style="29" customWidth="1"/>
    <col min="1811" max="1811" width="9.5" style="29" customWidth="1"/>
    <col min="1812" max="1812" width="8.375" style="29" customWidth="1"/>
    <col min="1813" max="1813" width="3" style="29" customWidth="1"/>
    <col min="1814" max="1814" width="0.875" style="29" customWidth="1"/>
    <col min="1815" max="1815" width="17" style="29" customWidth="1"/>
    <col min="1816" max="1816" width="34.625" style="29" customWidth="1"/>
    <col min="1817" max="1817" width="2.5" style="29" customWidth="1"/>
    <col min="1818" max="1818" width="30.625" style="29" customWidth="1"/>
    <col min="1819" max="1819" width="3.125" style="29" customWidth="1"/>
    <col min="1820" max="1820" width="22" style="29" customWidth="1"/>
    <col min="1821" max="1821" width="2.625" style="29" customWidth="1"/>
    <col min="1822" max="1822" width="7.625" style="29" customWidth="1"/>
    <col min="1823" max="1823" width="10.625" style="29" customWidth="1"/>
    <col min="1824" max="1824" width="0.875" style="29" customWidth="1"/>
    <col min="1825" max="1825" width="6.625" style="29" customWidth="1"/>
    <col min="1826" max="1826" width="0.875" style="29" customWidth="1"/>
    <col min="1827" max="1827" width="6.625" style="29" customWidth="1"/>
    <col min="1828" max="1828" width="3.625" style="29" customWidth="1"/>
    <col min="1829" max="1829" width="6.625" style="29" customWidth="1"/>
    <col min="1830" max="1830" width="2.375" style="29" customWidth="1"/>
    <col min="1831" max="2048" width="9.125" style="29"/>
    <col min="2049" max="2049" width="2.875" style="29" customWidth="1"/>
    <col min="2050" max="2050" width="0.625" style="29" customWidth="1"/>
    <col min="2051" max="2051" width="29.5" style="29" customWidth="1"/>
    <col min="2052" max="2052" width="1.5" style="29" customWidth="1"/>
    <col min="2053" max="2053" width="10" style="29" customWidth="1"/>
    <col min="2054" max="2054" width="6.5" style="29" customWidth="1"/>
    <col min="2055" max="2055" width="2.125" style="29" customWidth="1"/>
    <col min="2056" max="2056" width="10" style="29" customWidth="1"/>
    <col min="2057" max="2057" width="11.625" style="29" customWidth="1"/>
    <col min="2058" max="2058" width="0.875" style="29" customWidth="1"/>
    <col min="2059" max="2059" width="2.625" style="29" customWidth="1"/>
    <col min="2060" max="2060" width="8.875" style="29" customWidth="1"/>
    <col min="2061" max="2061" width="8.5" style="29" customWidth="1"/>
    <col min="2062" max="2062" width="1.875" style="29" customWidth="1"/>
    <col min="2063" max="2063" width="12.125" style="29" customWidth="1"/>
    <col min="2064" max="2064" width="3.625" style="29" customWidth="1"/>
    <col min="2065" max="2065" width="11.375" style="29" customWidth="1"/>
    <col min="2066" max="2066" width="1.625" style="29" customWidth="1"/>
    <col min="2067" max="2067" width="9.5" style="29" customWidth="1"/>
    <col min="2068" max="2068" width="8.375" style="29" customWidth="1"/>
    <col min="2069" max="2069" width="3" style="29" customWidth="1"/>
    <col min="2070" max="2070" width="0.875" style="29" customWidth="1"/>
    <col min="2071" max="2071" width="17" style="29" customWidth="1"/>
    <col min="2072" max="2072" width="34.625" style="29" customWidth="1"/>
    <col min="2073" max="2073" width="2.5" style="29" customWidth="1"/>
    <col min="2074" max="2074" width="30.625" style="29" customWidth="1"/>
    <col min="2075" max="2075" width="3.125" style="29" customWidth="1"/>
    <col min="2076" max="2076" width="22" style="29" customWidth="1"/>
    <col min="2077" max="2077" width="2.625" style="29" customWidth="1"/>
    <col min="2078" max="2078" width="7.625" style="29" customWidth="1"/>
    <col min="2079" max="2079" width="10.625" style="29" customWidth="1"/>
    <col min="2080" max="2080" width="0.875" style="29" customWidth="1"/>
    <col min="2081" max="2081" width="6.625" style="29" customWidth="1"/>
    <col min="2082" max="2082" width="0.875" style="29" customWidth="1"/>
    <col min="2083" max="2083" width="6.625" style="29" customWidth="1"/>
    <col min="2084" max="2084" width="3.625" style="29" customWidth="1"/>
    <col min="2085" max="2085" width="6.625" style="29" customWidth="1"/>
    <col min="2086" max="2086" width="2.375" style="29" customWidth="1"/>
    <col min="2087" max="2304" width="9.125" style="29"/>
    <col min="2305" max="2305" width="2.875" style="29" customWidth="1"/>
    <col min="2306" max="2306" width="0.625" style="29" customWidth="1"/>
    <col min="2307" max="2307" width="29.5" style="29" customWidth="1"/>
    <col min="2308" max="2308" width="1.5" style="29" customWidth="1"/>
    <col min="2309" max="2309" width="10" style="29" customWidth="1"/>
    <col min="2310" max="2310" width="6.5" style="29" customWidth="1"/>
    <col min="2311" max="2311" width="2.125" style="29" customWidth="1"/>
    <col min="2312" max="2312" width="10" style="29" customWidth="1"/>
    <col min="2313" max="2313" width="11.625" style="29" customWidth="1"/>
    <col min="2314" max="2314" width="0.875" style="29" customWidth="1"/>
    <col min="2315" max="2315" width="2.625" style="29" customWidth="1"/>
    <col min="2316" max="2316" width="8.875" style="29" customWidth="1"/>
    <col min="2317" max="2317" width="8.5" style="29" customWidth="1"/>
    <col min="2318" max="2318" width="1.875" style="29" customWidth="1"/>
    <col min="2319" max="2319" width="12.125" style="29" customWidth="1"/>
    <col min="2320" max="2320" width="3.625" style="29" customWidth="1"/>
    <col min="2321" max="2321" width="11.375" style="29" customWidth="1"/>
    <col min="2322" max="2322" width="1.625" style="29" customWidth="1"/>
    <col min="2323" max="2323" width="9.5" style="29" customWidth="1"/>
    <col min="2324" max="2324" width="8.375" style="29" customWidth="1"/>
    <col min="2325" max="2325" width="3" style="29" customWidth="1"/>
    <col min="2326" max="2326" width="0.875" style="29" customWidth="1"/>
    <col min="2327" max="2327" width="17" style="29" customWidth="1"/>
    <col min="2328" max="2328" width="34.625" style="29" customWidth="1"/>
    <col min="2329" max="2329" width="2.5" style="29" customWidth="1"/>
    <col min="2330" max="2330" width="30.625" style="29" customWidth="1"/>
    <col min="2331" max="2331" width="3.125" style="29" customWidth="1"/>
    <col min="2332" max="2332" width="22" style="29" customWidth="1"/>
    <col min="2333" max="2333" width="2.625" style="29" customWidth="1"/>
    <col min="2334" max="2334" width="7.625" style="29" customWidth="1"/>
    <col min="2335" max="2335" width="10.625" style="29" customWidth="1"/>
    <col min="2336" max="2336" width="0.875" style="29" customWidth="1"/>
    <col min="2337" max="2337" width="6.625" style="29" customWidth="1"/>
    <col min="2338" max="2338" width="0.875" style="29" customWidth="1"/>
    <col min="2339" max="2339" width="6.625" style="29" customWidth="1"/>
    <col min="2340" max="2340" width="3.625" style="29" customWidth="1"/>
    <col min="2341" max="2341" width="6.625" style="29" customWidth="1"/>
    <col min="2342" max="2342" width="2.375" style="29" customWidth="1"/>
    <col min="2343" max="2560" width="9.125" style="29"/>
    <col min="2561" max="2561" width="2.875" style="29" customWidth="1"/>
    <col min="2562" max="2562" width="0.625" style="29" customWidth="1"/>
    <col min="2563" max="2563" width="29.5" style="29" customWidth="1"/>
    <col min="2564" max="2564" width="1.5" style="29" customWidth="1"/>
    <col min="2565" max="2565" width="10" style="29" customWidth="1"/>
    <col min="2566" max="2566" width="6.5" style="29" customWidth="1"/>
    <col min="2567" max="2567" width="2.125" style="29" customWidth="1"/>
    <col min="2568" max="2568" width="10" style="29" customWidth="1"/>
    <col min="2569" max="2569" width="11.625" style="29" customWidth="1"/>
    <col min="2570" max="2570" width="0.875" style="29" customWidth="1"/>
    <col min="2571" max="2571" width="2.625" style="29" customWidth="1"/>
    <col min="2572" max="2572" width="8.875" style="29" customWidth="1"/>
    <col min="2573" max="2573" width="8.5" style="29" customWidth="1"/>
    <col min="2574" max="2574" width="1.875" style="29" customWidth="1"/>
    <col min="2575" max="2575" width="12.125" style="29" customWidth="1"/>
    <col min="2576" max="2576" width="3.625" style="29" customWidth="1"/>
    <col min="2577" max="2577" width="11.375" style="29" customWidth="1"/>
    <col min="2578" max="2578" width="1.625" style="29" customWidth="1"/>
    <col min="2579" max="2579" width="9.5" style="29" customWidth="1"/>
    <col min="2580" max="2580" width="8.375" style="29" customWidth="1"/>
    <col min="2581" max="2581" width="3" style="29" customWidth="1"/>
    <col min="2582" max="2582" width="0.875" style="29" customWidth="1"/>
    <col min="2583" max="2583" width="17" style="29" customWidth="1"/>
    <col min="2584" max="2584" width="34.625" style="29" customWidth="1"/>
    <col min="2585" max="2585" width="2.5" style="29" customWidth="1"/>
    <col min="2586" max="2586" width="30.625" style="29" customWidth="1"/>
    <col min="2587" max="2587" width="3.125" style="29" customWidth="1"/>
    <col min="2588" max="2588" width="22" style="29" customWidth="1"/>
    <col min="2589" max="2589" width="2.625" style="29" customWidth="1"/>
    <col min="2590" max="2590" width="7.625" style="29" customWidth="1"/>
    <col min="2591" max="2591" width="10.625" style="29" customWidth="1"/>
    <col min="2592" max="2592" width="0.875" style="29" customWidth="1"/>
    <col min="2593" max="2593" width="6.625" style="29" customWidth="1"/>
    <col min="2594" max="2594" width="0.875" style="29" customWidth="1"/>
    <col min="2595" max="2595" width="6.625" style="29" customWidth="1"/>
    <col min="2596" max="2596" width="3.625" style="29" customWidth="1"/>
    <col min="2597" max="2597" width="6.625" style="29" customWidth="1"/>
    <col min="2598" max="2598" width="2.375" style="29" customWidth="1"/>
    <col min="2599" max="2816" width="9.125" style="29"/>
    <col min="2817" max="2817" width="2.875" style="29" customWidth="1"/>
    <col min="2818" max="2818" width="0.625" style="29" customWidth="1"/>
    <col min="2819" max="2819" width="29.5" style="29" customWidth="1"/>
    <col min="2820" max="2820" width="1.5" style="29" customWidth="1"/>
    <col min="2821" max="2821" width="10" style="29" customWidth="1"/>
    <col min="2822" max="2822" width="6.5" style="29" customWidth="1"/>
    <col min="2823" max="2823" width="2.125" style="29" customWidth="1"/>
    <col min="2824" max="2824" width="10" style="29" customWidth="1"/>
    <col min="2825" max="2825" width="11.625" style="29" customWidth="1"/>
    <col min="2826" max="2826" width="0.875" style="29" customWidth="1"/>
    <col min="2827" max="2827" width="2.625" style="29" customWidth="1"/>
    <col min="2828" max="2828" width="8.875" style="29" customWidth="1"/>
    <col min="2829" max="2829" width="8.5" style="29" customWidth="1"/>
    <col min="2830" max="2830" width="1.875" style="29" customWidth="1"/>
    <col min="2831" max="2831" width="12.125" style="29" customWidth="1"/>
    <col min="2832" max="2832" width="3.625" style="29" customWidth="1"/>
    <col min="2833" max="2833" width="11.375" style="29" customWidth="1"/>
    <col min="2834" max="2834" width="1.625" style="29" customWidth="1"/>
    <col min="2835" max="2835" width="9.5" style="29" customWidth="1"/>
    <col min="2836" max="2836" width="8.375" style="29" customWidth="1"/>
    <col min="2837" max="2837" width="3" style="29" customWidth="1"/>
    <col min="2838" max="2838" width="0.875" style="29" customWidth="1"/>
    <col min="2839" max="2839" width="17" style="29" customWidth="1"/>
    <col min="2840" max="2840" width="34.625" style="29" customWidth="1"/>
    <col min="2841" max="2841" width="2.5" style="29" customWidth="1"/>
    <col min="2842" max="2842" width="30.625" style="29" customWidth="1"/>
    <col min="2843" max="2843" width="3.125" style="29" customWidth="1"/>
    <col min="2844" max="2844" width="22" style="29" customWidth="1"/>
    <col min="2845" max="2845" width="2.625" style="29" customWidth="1"/>
    <col min="2846" max="2846" width="7.625" style="29" customWidth="1"/>
    <col min="2847" max="2847" width="10.625" style="29" customWidth="1"/>
    <col min="2848" max="2848" width="0.875" style="29" customWidth="1"/>
    <col min="2849" max="2849" width="6.625" style="29" customWidth="1"/>
    <col min="2850" max="2850" width="0.875" style="29" customWidth="1"/>
    <col min="2851" max="2851" width="6.625" style="29" customWidth="1"/>
    <col min="2852" max="2852" width="3.625" style="29" customWidth="1"/>
    <col min="2853" max="2853" width="6.625" style="29" customWidth="1"/>
    <col min="2854" max="2854" width="2.375" style="29" customWidth="1"/>
    <col min="2855" max="3072" width="9.125" style="29"/>
    <col min="3073" max="3073" width="2.875" style="29" customWidth="1"/>
    <col min="3074" max="3074" width="0.625" style="29" customWidth="1"/>
    <col min="3075" max="3075" width="29.5" style="29" customWidth="1"/>
    <col min="3076" max="3076" width="1.5" style="29" customWidth="1"/>
    <col min="3077" max="3077" width="10" style="29" customWidth="1"/>
    <col min="3078" max="3078" width="6.5" style="29" customWidth="1"/>
    <col min="3079" max="3079" width="2.125" style="29" customWidth="1"/>
    <col min="3080" max="3080" width="10" style="29" customWidth="1"/>
    <col min="3081" max="3081" width="11.625" style="29" customWidth="1"/>
    <col min="3082" max="3082" width="0.875" style="29" customWidth="1"/>
    <col min="3083" max="3083" width="2.625" style="29" customWidth="1"/>
    <col min="3084" max="3084" width="8.875" style="29" customWidth="1"/>
    <col min="3085" max="3085" width="8.5" style="29" customWidth="1"/>
    <col min="3086" max="3086" width="1.875" style="29" customWidth="1"/>
    <col min="3087" max="3087" width="12.125" style="29" customWidth="1"/>
    <col min="3088" max="3088" width="3.625" style="29" customWidth="1"/>
    <col min="3089" max="3089" width="11.375" style="29" customWidth="1"/>
    <col min="3090" max="3090" width="1.625" style="29" customWidth="1"/>
    <col min="3091" max="3091" width="9.5" style="29" customWidth="1"/>
    <col min="3092" max="3092" width="8.375" style="29" customWidth="1"/>
    <col min="3093" max="3093" width="3" style="29" customWidth="1"/>
    <col min="3094" max="3094" width="0.875" style="29" customWidth="1"/>
    <col min="3095" max="3095" width="17" style="29" customWidth="1"/>
    <col min="3096" max="3096" width="34.625" style="29" customWidth="1"/>
    <col min="3097" max="3097" width="2.5" style="29" customWidth="1"/>
    <col min="3098" max="3098" width="30.625" style="29" customWidth="1"/>
    <col min="3099" max="3099" width="3.125" style="29" customWidth="1"/>
    <col min="3100" max="3100" width="22" style="29" customWidth="1"/>
    <col min="3101" max="3101" width="2.625" style="29" customWidth="1"/>
    <col min="3102" max="3102" width="7.625" style="29" customWidth="1"/>
    <col min="3103" max="3103" width="10.625" style="29" customWidth="1"/>
    <col min="3104" max="3104" width="0.875" style="29" customWidth="1"/>
    <col min="3105" max="3105" width="6.625" style="29" customWidth="1"/>
    <col min="3106" max="3106" width="0.875" style="29" customWidth="1"/>
    <col min="3107" max="3107" width="6.625" style="29" customWidth="1"/>
    <col min="3108" max="3108" width="3.625" style="29" customWidth="1"/>
    <col min="3109" max="3109" width="6.625" style="29" customWidth="1"/>
    <col min="3110" max="3110" width="2.375" style="29" customWidth="1"/>
    <col min="3111" max="3328" width="9.125" style="29"/>
    <col min="3329" max="3329" width="2.875" style="29" customWidth="1"/>
    <col min="3330" max="3330" width="0.625" style="29" customWidth="1"/>
    <col min="3331" max="3331" width="29.5" style="29" customWidth="1"/>
    <col min="3332" max="3332" width="1.5" style="29" customWidth="1"/>
    <col min="3333" max="3333" width="10" style="29" customWidth="1"/>
    <col min="3334" max="3334" width="6.5" style="29" customWidth="1"/>
    <col min="3335" max="3335" width="2.125" style="29" customWidth="1"/>
    <col min="3336" max="3336" width="10" style="29" customWidth="1"/>
    <col min="3337" max="3337" width="11.625" style="29" customWidth="1"/>
    <col min="3338" max="3338" width="0.875" style="29" customWidth="1"/>
    <col min="3339" max="3339" width="2.625" style="29" customWidth="1"/>
    <col min="3340" max="3340" width="8.875" style="29" customWidth="1"/>
    <col min="3341" max="3341" width="8.5" style="29" customWidth="1"/>
    <col min="3342" max="3342" width="1.875" style="29" customWidth="1"/>
    <col min="3343" max="3343" width="12.125" style="29" customWidth="1"/>
    <col min="3344" max="3344" width="3.625" style="29" customWidth="1"/>
    <col min="3345" max="3345" width="11.375" style="29" customWidth="1"/>
    <col min="3346" max="3346" width="1.625" style="29" customWidth="1"/>
    <col min="3347" max="3347" width="9.5" style="29" customWidth="1"/>
    <col min="3348" max="3348" width="8.375" style="29" customWidth="1"/>
    <col min="3349" max="3349" width="3" style="29" customWidth="1"/>
    <col min="3350" max="3350" width="0.875" style="29" customWidth="1"/>
    <col min="3351" max="3351" width="17" style="29" customWidth="1"/>
    <col min="3352" max="3352" width="34.625" style="29" customWidth="1"/>
    <col min="3353" max="3353" width="2.5" style="29" customWidth="1"/>
    <col min="3354" max="3354" width="30.625" style="29" customWidth="1"/>
    <col min="3355" max="3355" width="3.125" style="29" customWidth="1"/>
    <col min="3356" max="3356" width="22" style="29" customWidth="1"/>
    <col min="3357" max="3357" width="2.625" style="29" customWidth="1"/>
    <col min="3358" max="3358" width="7.625" style="29" customWidth="1"/>
    <col min="3359" max="3359" width="10.625" style="29" customWidth="1"/>
    <col min="3360" max="3360" width="0.875" style="29" customWidth="1"/>
    <col min="3361" max="3361" width="6.625" style="29" customWidth="1"/>
    <col min="3362" max="3362" width="0.875" style="29" customWidth="1"/>
    <col min="3363" max="3363" width="6.625" style="29" customWidth="1"/>
    <col min="3364" max="3364" width="3.625" style="29" customWidth="1"/>
    <col min="3365" max="3365" width="6.625" style="29" customWidth="1"/>
    <col min="3366" max="3366" width="2.375" style="29" customWidth="1"/>
    <col min="3367" max="3584" width="9.125" style="29"/>
    <col min="3585" max="3585" width="2.875" style="29" customWidth="1"/>
    <col min="3586" max="3586" width="0.625" style="29" customWidth="1"/>
    <col min="3587" max="3587" width="29.5" style="29" customWidth="1"/>
    <col min="3588" max="3588" width="1.5" style="29" customWidth="1"/>
    <col min="3589" max="3589" width="10" style="29" customWidth="1"/>
    <col min="3590" max="3590" width="6.5" style="29" customWidth="1"/>
    <col min="3591" max="3591" width="2.125" style="29" customWidth="1"/>
    <col min="3592" max="3592" width="10" style="29" customWidth="1"/>
    <col min="3593" max="3593" width="11.625" style="29" customWidth="1"/>
    <col min="3594" max="3594" width="0.875" style="29" customWidth="1"/>
    <col min="3595" max="3595" width="2.625" style="29" customWidth="1"/>
    <col min="3596" max="3596" width="8.875" style="29" customWidth="1"/>
    <col min="3597" max="3597" width="8.5" style="29" customWidth="1"/>
    <col min="3598" max="3598" width="1.875" style="29" customWidth="1"/>
    <col min="3599" max="3599" width="12.125" style="29" customWidth="1"/>
    <col min="3600" max="3600" width="3.625" style="29" customWidth="1"/>
    <col min="3601" max="3601" width="11.375" style="29" customWidth="1"/>
    <col min="3602" max="3602" width="1.625" style="29" customWidth="1"/>
    <col min="3603" max="3603" width="9.5" style="29" customWidth="1"/>
    <col min="3604" max="3604" width="8.375" style="29" customWidth="1"/>
    <col min="3605" max="3605" width="3" style="29" customWidth="1"/>
    <col min="3606" max="3606" width="0.875" style="29" customWidth="1"/>
    <col min="3607" max="3607" width="17" style="29" customWidth="1"/>
    <col min="3608" max="3608" width="34.625" style="29" customWidth="1"/>
    <col min="3609" max="3609" width="2.5" style="29" customWidth="1"/>
    <col min="3610" max="3610" width="30.625" style="29" customWidth="1"/>
    <col min="3611" max="3611" width="3.125" style="29" customWidth="1"/>
    <col min="3612" max="3612" width="22" style="29" customWidth="1"/>
    <col min="3613" max="3613" width="2.625" style="29" customWidth="1"/>
    <col min="3614" max="3614" width="7.625" style="29" customWidth="1"/>
    <col min="3615" max="3615" width="10.625" style="29" customWidth="1"/>
    <col min="3616" max="3616" width="0.875" style="29" customWidth="1"/>
    <col min="3617" max="3617" width="6.625" style="29" customWidth="1"/>
    <col min="3618" max="3618" width="0.875" style="29" customWidth="1"/>
    <col min="3619" max="3619" width="6.625" style="29" customWidth="1"/>
    <col min="3620" max="3620" width="3.625" style="29" customWidth="1"/>
    <col min="3621" max="3621" width="6.625" style="29" customWidth="1"/>
    <col min="3622" max="3622" width="2.375" style="29" customWidth="1"/>
    <col min="3623" max="3840" width="9.125" style="29"/>
    <col min="3841" max="3841" width="2.875" style="29" customWidth="1"/>
    <col min="3842" max="3842" width="0.625" style="29" customWidth="1"/>
    <col min="3843" max="3843" width="29.5" style="29" customWidth="1"/>
    <col min="3844" max="3844" width="1.5" style="29" customWidth="1"/>
    <col min="3845" max="3845" width="10" style="29" customWidth="1"/>
    <col min="3846" max="3846" width="6.5" style="29" customWidth="1"/>
    <col min="3847" max="3847" width="2.125" style="29" customWidth="1"/>
    <col min="3848" max="3848" width="10" style="29" customWidth="1"/>
    <col min="3849" max="3849" width="11.625" style="29" customWidth="1"/>
    <col min="3850" max="3850" width="0.875" style="29" customWidth="1"/>
    <col min="3851" max="3851" width="2.625" style="29" customWidth="1"/>
    <col min="3852" max="3852" width="8.875" style="29" customWidth="1"/>
    <col min="3853" max="3853" width="8.5" style="29" customWidth="1"/>
    <col min="3854" max="3854" width="1.875" style="29" customWidth="1"/>
    <col min="3855" max="3855" width="12.125" style="29" customWidth="1"/>
    <col min="3856" max="3856" width="3.625" style="29" customWidth="1"/>
    <col min="3857" max="3857" width="11.375" style="29" customWidth="1"/>
    <col min="3858" max="3858" width="1.625" style="29" customWidth="1"/>
    <col min="3859" max="3859" width="9.5" style="29" customWidth="1"/>
    <col min="3860" max="3860" width="8.375" style="29" customWidth="1"/>
    <col min="3861" max="3861" width="3" style="29" customWidth="1"/>
    <col min="3862" max="3862" width="0.875" style="29" customWidth="1"/>
    <col min="3863" max="3863" width="17" style="29" customWidth="1"/>
    <col min="3864" max="3864" width="34.625" style="29" customWidth="1"/>
    <col min="3865" max="3865" width="2.5" style="29" customWidth="1"/>
    <col min="3866" max="3866" width="30.625" style="29" customWidth="1"/>
    <col min="3867" max="3867" width="3.125" style="29" customWidth="1"/>
    <col min="3868" max="3868" width="22" style="29" customWidth="1"/>
    <col min="3869" max="3869" width="2.625" style="29" customWidth="1"/>
    <col min="3870" max="3870" width="7.625" style="29" customWidth="1"/>
    <col min="3871" max="3871" width="10.625" style="29" customWidth="1"/>
    <col min="3872" max="3872" width="0.875" style="29" customWidth="1"/>
    <col min="3873" max="3873" width="6.625" style="29" customWidth="1"/>
    <col min="3874" max="3874" width="0.875" style="29" customWidth="1"/>
    <col min="3875" max="3875" width="6.625" style="29" customWidth="1"/>
    <col min="3876" max="3876" width="3.625" style="29" customWidth="1"/>
    <col min="3877" max="3877" width="6.625" style="29" customWidth="1"/>
    <col min="3878" max="3878" width="2.375" style="29" customWidth="1"/>
    <col min="3879" max="4096" width="9.125" style="29"/>
    <col min="4097" max="4097" width="2.875" style="29" customWidth="1"/>
    <col min="4098" max="4098" width="0.625" style="29" customWidth="1"/>
    <col min="4099" max="4099" width="29.5" style="29" customWidth="1"/>
    <col min="4100" max="4100" width="1.5" style="29" customWidth="1"/>
    <col min="4101" max="4101" width="10" style="29" customWidth="1"/>
    <col min="4102" max="4102" width="6.5" style="29" customWidth="1"/>
    <col min="4103" max="4103" width="2.125" style="29" customWidth="1"/>
    <col min="4104" max="4104" width="10" style="29" customWidth="1"/>
    <col min="4105" max="4105" width="11.625" style="29" customWidth="1"/>
    <col min="4106" max="4106" width="0.875" style="29" customWidth="1"/>
    <col min="4107" max="4107" width="2.625" style="29" customWidth="1"/>
    <col min="4108" max="4108" width="8.875" style="29" customWidth="1"/>
    <col min="4109" max="4109" width="8.5" style="29" customWidth="1"/>
    <col min="4110" max="4110" width="1.875" style="29" customWidth="1"/>
    <col min="4111" max="4111" width="12.125" style="29" customWidth="1"/>
    <col min="4112" max="4112" width="3.625" style="29" customWidth="1"/>
    <col min="4113" max="4113" width="11.375" style="29" customWidth="1"/>
    <col min="4114" max="4114" width="1.625" style="29" customWidth="1"/>
    <col min="4115" max="4115" width="9.5" style="29" customWidth="1"/>
    <col min="4116" max="4116" width="8.375" style="29" customWidth="1"/>
    <col min="4117" max="4117" width="3" style="29" customWidth="1"/>
    <col min="4118" max="4118" width="0.875" style="29" customWidth="1"/>
    <col min="4119" max="4119" width="17" style="29" customWidth="1"/>
    <col min="4120" max="4120" width="34.625" style="29" customWidth="1"/>
    <col min="4121" max="4121" width="2.5" style="29" customWidth="1"/>
    <col min="4122" max="4122" width="30.625" style="29" customWidth="1"/>
    <col min="4123" max="4123" width="3.125" style="29" customWidth="1"/>
    <col min="4124" max="4124" width="22" style="29" customWidth="1"/>
    <col min="4125" max="4125" width="2.625" style="29" customWidth="1"/>
    <col min="4126" max="4126" width="7.625" style="29" customWidth="1"/>
    <col min="4127" max="4127" width="10.625" style="29" customWidth="1"/>
    <col min="4128" max="4128" width="0.875" style="29" customWidth="1"/>
    <col min="4129" max="4129" width="6.625" style="29" customWidth="1"/>
    <col min="4130" max="4130" width="0.875" style="29" customWidth="1"/>
    <col min="4131" max="4131" width="6.625" style="29" customWidth="1"/>
    <col min="4132" max="4132" width="3.625" style="29" customWidth="1"/>
    <col min="4133" max="4133" width="6.625" style="29" customWidth="1"/>
    <col min="4134" max="4134" width="2.375" style="29" customWidth="1"/>
    <col min="4135" max="4352" width="9.125" style="29"/>
    <col min="4353" max="4353" width="2.875" style="29" customWidth="1"/>
    <col min="4354" max="4354" width="0.625" style="29" customWidth="1"/>
    <col min="4355" max="4355" width="29.5" style="29" customWidth="1"/>
    <col min="4356" max="4356" width="1.5" style="29" customWidth="1"/>
    <col min="4357" max="4357" width="10" style="29" customWidth="1"/>
    <col min="4358" max="4358" width="6.5" style="29" customWidth="1"/>
    <col min="4359" max="4359" width="2.125" style="29" customWidth="1"/>
    <col min="4360" max="4360" width="10" style="29" customWidth="1"/>
    <col min="4361" max="4361" width="11.625" style="29" customWidth="1"/>
    <col min="4362" max="4362" width="0.875" style="29" customWidth="1"/>
    <col min="4363" max="4363" width="2.625" style="29" customWidth="1"/>
    <col min="4364" max="4364" width="8.875" style="29" customWidth="1"/>
    <col min="4365" max="4365" width="8.5" style="29" customWidth="1"/>
    <col min="4366" max="4366" width="1.875" style="29" customWidth="1"/>
    <col min="4367" max="4367" width="12.125" style="29" customWidth="1"/>
    <col min="4368" max="4368" width="3.625" style="29" customWidth="1"/>
    <col min="4369" max="4369" width="11.375" style="29" customWidth="1"/>
    <col min="4370" max="4370" width="1.625" style="29" customWidth="1"/>
    <col min="4371" max="4371" width="9.5" style="29" customWidth="1"/>
    <col min="4372" max="4372" width="8.375" style="29" customWidth="1"/>
    <col min="4373" max="4373" width="3" style="29" customWidth="1"/>
    <col min="4374" max="4374" width="0.875" style="29" customWidth="1"/>
    <col min="4375" max="4375" width="17" style="29" customWidth="1"/>
    <col min="4376" max="4376" width="34.625" style="29" customWidth="1"/>
    <col min="4377" max="4377" width="2.5" style="29" customWidth="1"/>
    <col min="4378" max="4378" width="30.625" style="29" customWidth="1"/>
    <col min="4379" max="4379" width="3.125" style="29" customWidth="1"/>
    <col min="4380" max="4380" width="22" style="29" customWidth="1"/>
    <col min="4381" max="4381" width="2.625" style="29" customWidth="1"/>
    <col min="4382" max="4382" width="7.625" style="29" customWidth="1"/>
    <col min="4383" max="4383" width="10.625" style="29" customWidth="1"/>
    <col min="4384" max="4384" width="0.875" style="29" customWidth="1"/>
    <col min="4385" max="4385" width="6.625" style="29" customWidth="1"/>
    <col min="4386" max="4386" width="0.875" style="29" customWidth="1"/>
    <col min="4387" max="4387" width="6.625" style="29" customWidth="1"/>
    <col min="4388" max="4388" width="3.625" style="29" customWidth="1"/>
    <col min="4389" max="4389" width="6.625" style="29" customWidth="1"/>
    <col min="4390" max="4390" width="2.375" style="29" customWidth="1"/>
    <col min="4391" max="4608" width="9.125" style="29"/>
    <col min="4609" max="4609" width="2.875" style="29" customWidth="1"/>
    <col min="4610" max="4610" width="0.625" style="29" customWidth="1"/>
    <col min="4611" max="4611" width="29.5" style="29" customWidth="1"/>
    <col min="4612" max="4612" width="1.5" style="29" customWidth="1"/>
    <col min="4613" max="4613" width="10" style="29" customWidth="1"/>
    <col min="4614" max="4614" width="6.5" style="29" customWidth="1"/>
    <col min="4615" max="4615" width="2.125" style="29" customWidth="1"/>
    <col min="4616" max="4616" width="10" style="29" customWidth="1"/>
    <col min="4617" max="4617" width="11.625" style="29" customWidth="1"/>
    <col min="4618" max="4618" width="0.875" style="29" customWidth="1"/>
    <col min="4619" max="4619" width="2.625" style="29" customWidth="1"/>
    <col min="4620" max="4620" width="8.875" style="29" customWidth="1"/>
    <col min="4621" max="4621" width="8.5" style="29" customWidth="1"/>
    <col min="4622" max="4622" width="1.875" style="29" customWidth="1"/>
    <col min="4623" max="4623" width="12.125" style="29" customWidth="1"/>
    <col min="4624" max="4624" width="3.625" style="29" customWidth="1"/>
    <col min="4625" max="4625" width="11.375" style="29" customWidth="1"/>
    <col min="4626" max="4626" width="1.625" style="29" customWidth="1"/>
    <col min="4627" max="4627" width="9.5" style="29" customWidth="1"/>
    <col min="4628" max="4628" width="8.375" style="29" customWidth="1"/>
    <col min="4629" max="4629" width="3" style="29" customWidth="1"/>
    <col min="4630" max="4630" width="0.875" style="29" customWidth="1"/>
    <col min="4631" max="4631" width="17" style="29" customWidth="1"/>
    <col min="4632" max="4632" width="34.625" style="29" customWidth="1"/>
    <col min="4633" max="4633" width="2.5" style="29" customWidth="1"/>
    <col min="4634" max="4634" width="30.625" style="29" customWidth="1"/>
    <col min="4635" max="4635" width="3.125" style="29" customWidth="1"/>
    <col min="4636" max="4636" width="22" style="29" customWidth="1"/>
    <col min="4637" max="4637" width="2.625" style="29" customWidth="1"/>
    <col min="4638" max="4638" width="7.625" style="29" customWidth="1"/>
    <col min="4639" max="4639" width="10.625" style="29" customWidth="1"/>
    <col min="4640" max="4640" width="0.875" style="29" customWidth="1"/>
    <col min="4641" max="4641" width="6.625" style="29" customWidth="1"/>
    <col min="4642" max="4642" width="0.875" style="29" customWidth="1"/>
    <col min="4643" max="4643" width="6.625" style="29" customWidth="1"/>
    <col min="4644" max="4644" width="3.625" style="29" customWidth="1"/>
    <col min="4645" max="4645" width="6.625" style="29" customWidth="1"/>
    <col min="4646" max="4646" width="2.375" style="29" customWidth="1"/>
    <col min="4647" max="4864" width="9.125" style="29"/>
    <col min="4865" max="4865" width="2.875" style="29" customWidth="1"/>
    <col min="4866" max="4866" width="0.625" style="29" customWidth="1"/>
    <col min="4867" max="4867" width="29.5" style="29" customWidth="1"/>
    <col min="4868" max="4868" width="1.5" style="29" customWidth="1"/>
    <col min="4869" max="4869" width="10" style="29" customWidth="1"/>
    <col min="4870" max="4870" width="6.5" style="29" customWidth="1"/>
    <col min="4871" max="4871" width="2.125" style="29" customWidth="1"/>
    <col min="4872" max="4872" width="10" style="29" customWidth="1"/>
    <col min="4873" max="4873" width="11.625" style="29" customWidth="1"/>
    <col min="4874" max="4874" width="0.875" style="29" customWidth="1"/>
    <col min="4875" max="4875" width="2.625" style="29" customWidth="1"/>
    <col min="4876" max="4876" width="8.875" style="29" customWidth="1"/>
    <col min="4877" max="4877" width="8.5" style="29" customWidth="1"/>
    <col min="4878" max="4878" width="1.875" style="29" customWidth="1"/>
    <col min="4879" max="4879" width="12.125" style="29" customWidth="1"/>
    <col min="4880" max="4880" width="3.625" style="29" customWidth="1"/>
    <col min="4881" max="4881" width="11.375" style="29" customWidth="1"/>
    <col min="4882" max="4882" width="1.625" style="29" customWidth="1"/>
    <col min="4883" max="4883" width="9.5" style="29" customWidth="1"/>
    <col min="4884" max="4884" width="8.375" style="29" customWidth="1"/>
    <col min="4885" max="4885" width="3" style="29" customWidth="1"/>
    <col min="4886" max="4886" width="0.875" style="29" customWidth="1"/>
    <col min="4887" max="4887" width="17" style="29" customWidth="1"/>
    <col min="4888" max="4888" width="34.625" style="29" customWidth="1"/>
    <col min="4889" max="4889" width="2.5" style="29" customWidth="1"/>
    <col min="4890" max="4890" width="30.625" style="29" customWidth="1"/>
    <col min="4891" max="4891" width="3.125" style="29" customWidth="1"/>
    <col min="4892" max="4892" width="22" style="29" customWidth="1"/>
    <col min="4893" max="4893" width="2.625" style="29" customWidth="1"/>
    <col min="4894" max="4894" width="7.625" style="29" customWidth="1"/>
    <col min="4895" max="4895" width="10.625" style="29" customWidth="1"/>
    <col min="4896" max="4896" width="0.875" style="29" customWidth="1"/>
    <col min="4897" max="4897" width="6.625" style="29" customWidth="1"/>
    <col min="4898" max="4898" width="0.875" style="29" customWidth="1"/>
    <col min="4899" max="4899" width="6.625" style="29" customWidth="1"/>
    <col min="4900" max="4900" width="3.625" style="29" customWidth="1"/>
    <col min="4901" max="4901" width="6.625" style="29" customWidth="1"/>
    <col min="4902" max="4902" width="2.375" style="29" customWidth="1"/>
    <col min="4903" max="5120" width="9.125" style="29"/>
    <col min="5121" max="5121" width="2.875" style="29" customWidth="1"/>
    <col min="5122" max="5122" width="0.625" style="29" customWidth="1"/>
    <col min="5123" max="5123" width="29.5" style="29" customWidth="1"/>
    <col min="5124" max="5124" width="1.5" style="29" customWidth="1"/>
    <col min="5125" max="5125" width="10" style="29" customWidth="1"/>
    <col min="5126" max="5126" width="6.5" style="29" customWidth="1"/>
    <col min="5127" max="5127" width="2.125" style="29" customWidth="1"/>
    <col min="5128" max="5128" width="10" style="29" customWidth="1"/>
    <col min="5129" max="5129" width="11.625" style="29" customWidth="1"/>
    <col min="5130" max="5130" width="0.875" style="29" customWidth="1"/>
    <col min="5131" max="5131" width="2.625" style="29" customWidth="1"/>
    <col min="5132" max="5132" width="8.875" style="29" customWidth="1"/>
    <col min="5133" max="5133" width="8.5" style="29" customWidth="1"/>
    <col min="5134" max="5134" width="1.875" style="29" customWidth="1"/>
    <col min="5135" max="5135" width="12.125" style="29" customWidth="1"/>
    <col min="5136" max="5136" width="3.625" style="29" customWidth="1"/>
    <col min="5137" max="5137" width="11.375" style="29" customWidth="1"/>
    <col min="5138" max="5138" width="1.625" style="29" customWidth="1"/>
    <col min="5139" max="5139" width="9.5" style="29" customWidth="1"/>
    <col min="5140" max="5140" width="8.375" style="29" customWidth="1"/>
    <col min="5141" max="5141" width="3" style="29" customWidth="1"/>
    <col min="5142" max="5142" width="0.875" style="29" customWidth="1"/>
    <col min="5143" max="5143" width="17" style="29" customWidth="1"/>
    <col min="5144" max="5144" width="34.625" style="29" customWidth="1"/>
    <col min="5145" max="5145" width="2.5" style="29" customWidth="1"/>
    <col min="5146" max="5146" width="30.625" style="29" customWidth="1"/>
    <col min="5147" max="5147" width="3.125" style="29" customWidth="1"/>
    <col min="5148" max="5148" width="22" style="29" customWidth="1"/>
    <col min="5149" max="5149" width="2.625" style="29" customWidth="1"/>
    <col min="5150" max="5150" width="7.625" style="29" customWidth="1"/>
    <col min="5151" max="5151" width="10.625" style="29" customWidth="1"/>
    <col min="5152" max="5152" width="0.875" style="29" customWidth="1"/>
    <col min="5153" max="5153" width="6.625" style="29" customWidth="1"/>
    <col min="5154" max="5154" width="0.875" style="29" customWidth="1"/>
    <col min="5155" max="5155" width="6.625" style="29" customWidth="1"/>
    <col min="5156" max="5156" width="3.625" style="29" customWidth="1"/>
    <col min="5157" max="5157" width="6.625" style="29" customWidth="1"/>
    <col min="5158" max="5158" width="2.375" style="29" customWidth="1"/>
    <col min="5159" max="5376" width="9.125" style="29"/>
    <col min="5377" max="5377" width="2.875" style="29" customWidth="1"/>
    <col min="5378" max="5378" width="0.625" style="29" customWidth="1"/>
    <col min="5379" max="5379" width="29.5" style="29" customWidth="1"/>
    <col min="5380" max="5380" width="1.5" style="29" customWidth="1"/>
    <col min="5381" max="5381" width="10" style="29" customWidth="1"/>
    <col min="5382" max="5382" width="6.5" style="29" customWidth="1"/>
    <col min="5383" max="5383" width="2.125" style="29" customWidth="1"/>
    <col min="5384" max="5384" width="10" style="29" customWidth="1"/>
    <col min="5385" max="5385" width="11.625" style="29" customWidth="1"/>
    <col min="5386" max="5386" width="0.875" style="29" customWidth="1"/>
    <col min="5387" max="5387" width="2.625" style="29" customWidth="1"/>
    <col min="5388" max="5388" width="8.875" style="29" customWidth="1"/>
    <col min="5389" max="5389" width="8.5" style="29" customWidth="1"/>
    <col min="5390" max="5390" width="1.875" style="29" customWidth="1"/>
    <col min="5391" max="5391" width="12.125" style="29" customWidth="1"/>
    <col min="5392" max="5392" width="3.625" style="29" customWidth="1"/>
    <col min="5393" max="5393" width="11.375" style="29" customWidth="1"/>
    <col min="5394" max="5394" width="1.625" style="29" customWidth="1"/>
    <col min="5395" max="5395" width="9.5" style="29" customWidth="1"/>
    <col min="5396" max="5396" width="8.375" style="29" customWidth="1"/>
    <col min="5397" max="5397" width="3" style="29" customWidth="1"/>
    <col min="5398" max="5398" width="0.875" style="29" customWidth="1"/>
    <col min="5399" max="5399" width="17" style="29" customWidth="1"/>
    <col min="5400" max="5400" width="34.625" style="29" customWidth="1"/>
    <col min="5401" max="5401" width="2.5" style="29" customWidth="1"/>
    <col min="5402" max="5402" width="30.625" style="29" customWidth="1"/>
    <col min="5403" max="5403" width="3.125" style="29" customWidth="1"/>
    <col min="5404" max="5404" width="22" style="29" customWidth="1"/>
    <col min="5405" max="5405" width="2.625" style="29" customWidth="1"/>
    <col min="5406" max="5406" width="7.625" style="29" customWidth="1"/>
    <col min="5407" max="5407" width="10.625" style="29" customWidth="1"/>
    <col min="5408" max="5408" width="0.875" style="29" customWidth="1"/>
    <col min="5409" max="5409" width="6.625" style="29" customWidth="1"/>
    <col min="5410" max="5410" width="0.875" style="29" customWidth="1"/>
    <col min="5411" max="5411" width="6.625" style="29" customWidth="1"/>
    <col min="5412" max="5412" width="3.625" style="29" customWidth="1"/>
    <col min="5413" max="5413" width="6.625" style="29" customWidth="1"/>
    <col min="5414" max="5414" width="2.375" style="29" customWidth="1"/>
    <col min="5415" max="5632" width="9.125" style="29"/>
    <col min="5633" max="5633" width="2.875" style="29" customWidth="1"/>
    <col min="5634" max="5634" width="0.625" style="29" customWidth="1"/>
    <col min="5635" max="5635" width="29.5" style="29" customWidth="1"/>
    <col min="5636" max="5636" width="1.5" style="29" customWidth="1"/>
    <col min="5637" max="5637" width="10" style="29" customWidth="1"/>
    <col min="5638" max="5638" width="6.5" style="29" customWidth="1"/>
    <col min="5639" max="5639" width="2.125" style="29" customWidth="1"/>
    <col min="5640" max="5640" width="10" style="29" customWidth="1"/>
    <col min="5641" max="5641" width="11.625" style="29" customWidth="1"/>
    <col min="5642" max="5642" width="0.875" style="29" customWidth="1"/>
    <col min="5643" max="5643" width="2.625" style="29" customWidth="1"/>
    <col min="5644" max="5644" width="8.875" style="29" customWidth="1"/>
    <col min="5645" max="5645" width="8.5" style="29" customWidth="1"/>
    <col min="5646" max="5646" width="1.875" style="29" customWidth="1"/>
    <col min="5647" max="5647" width="12.125" style="29" customWidth="1"/>
    <col min="5648" max="5648" width="3.625" style="29" customWidth="1"/>
    <col min="5649" max="5649" width="11.375" style="29" customWidth="1"/>
    <col min="5650" max="5650" width="1.625" style="29" customWidth="1"/>
    <col min="5651" max="5651" width="9.5" style="29" customWidth="1"/>
    <col min="5652" max="5652" width="8.375" style="29" customWidth="1"/>
    <col min="5653" max="5653" width="3" style="29" customWidth="1"/>
    <col min="5654" max="5654" width="0.875" style="29" customWidth="1"/>
    <col min="5655" max="5655" width="17" style="29" customWidth="1"/>
    <col min="5656" max="5656" width="34.625" style="29" customWidth="1"/>
    <col min="5657" max="5657" width="2.5" style="29" customWidth="1"/>
    <col min="5658" max="5658" width="30.625" style="29" customWidth="1"/>
    <col min="5659" max="5659" width="3.125" style="29" customWidth="1"/>
    <col min="5660" max="5660" width="22" style="29" customWidth="1"/>
    <col min="5661" max="5661" width="2.625" style="29" customWidth="1"/>
    <col min="5662" max="5662" width="7.625" style="29" customWidth="1"/>
    <col min="5663" max="5663" width="10.625" style="29" customWidth="1"/>
    <col min="5664" max="5664" width="0.875" style="29" customWidth="1"/>
    <col min="5665" max="5665" width="6.625" style="29" customWidth="1"/>
    <col min="5666" max="5666" width="0.875" style="29" customWidth="1"/>
    <col min="5667" max="5667" width="6.625" style="29" customWidth="1"/>
    <col min="5668" max="5668" width="3.625" style="29" customWidth="1"/>
    <col min="5669" max="5669" width="6.625" style="29" customWidth="1"/>
    <col min="5670" max="5670" width="2.375" style="29" customWidth="1"/>
    <col min="5671" max="5888" width="9.125" style="29"/>
    <col min="5889" max="5889" width="2.875" style="29" customWidth="1"/>
    <col min="5890" max="5890" width="0.625" style="29" customWidth="1"/>
    <col min="5891" max="5891" width="29.5" style="29" customWidth="1"/>
    <col min="5892" max="5892" width="1.5" style="29" customWidth="1"/>
    <col min="5893" max="5893" width="10" style="29" customWidth="1"/>
    <col min="5894" max="5894" width="6.5" style="29" customWidth="1"/>
    <col min="5895" max="5895" width="2.125" style="29" customWidth="1"/>
    <col min="5896" max="5896" width="10" style="29" customWidth="1"/>
    <col min="5897" max="5897" width="11.625" style="29" customWidth="1"/>
    <col min="5898" max="5898" width="0.875" style="29" customWidth="1"/>
    <col min="5899" max="5899" width="2.625" style="29" customWidth="1"/>
    <col min="5900" max="5900" width="8.875" style="29" customWidth="1"/>
    <col min="5901" max="5901" width="8.5" style="29" customWidth="1"/>
    <col min="5902" max="5902" width="1.875" style="29" customWidth="1"/>
    <col min="5903" max="5903" width="12.125" style="29" customWidth="1"/>
    <col min="5904" max="5904" width="3.625" style="29" customWidth="1"/>
    <col min="5905" max="5905" width="11.375" style="29" customWidth="1"/>
    <col min="5906" max="5906" width="1.625" style="29" customWidth="1"/>
    <col min="5907" max="5907" width="9.5" style="29" customWidth="1"/>
    <col min="5908" max="5908" width="8.375" style="29" customWidth="1"/>
    <col min="5909" max="5909" width="3" style="29" customWidth="1"/>
    <col min="5910" max="5910" width="0.875" style="29" customWidth="1"/>
    <col min="5911" max="5911" width="17" style="29" customWidth="1"/>
    <col min="5912" max="5912" width="34.625" style="29" customWidth="1"/>
    <col min="5913" max="5913" width="2.5" style="29" customWidth="1"/>
    <col min="5914" max="5914" width="30.625" style="29" customWidth="1"/>
    <col min="5915" max="5915" width="3.125" style="29" customWidth="1"/>
    <col min="5916" max="5916" width="22" style="29" customWidth="1"/>
    <col min="5917" max="5917" width="2.625" style="29" customWidth="1"/>
    <col min="5918" max="5918" width="7.625" style="29" customWidth="1"/>
    <col min="5919" max="5919" width="10.625" style="29" customWidth="1"/>
    <col min="5920" max="5920" width="0.875" style="29" customWidth="1"/>
    <col min="5921" max="5921" width="6.625" style="29" customWidth="1"/>
    <col min="5922" max="5922" width="0.875" style="29" customWidth="1"/>
    <col min="5923" max="5923" width="6.625" style="29" customWidth="1"/>
    <col min="5924" max="5924" width="3.625" style="29" customWidth="1"/>
    <col min="5925" max="5925" width="6.625" style="29" customWidth="1"/>
    <col min="5926" max="5926" width="2.375" style="29" customWidth="1"/>
    <col min="5927" max="6144" width="9.125" style="29"/>
    <col min="6145" max="6145" width="2.875" style="29" customWidth="1"/>
    <col min="6146" max="6146" width="0.625" style="29" customWidth="1"/>
    <col min="6147" max="6147" width="29.5" style="29" customWidth="1"/>
    <col min="6148" max="6148" width="1.5" style="29" customWidth="1"/>
    <col min="6149" max="6149" width="10" style="29" customWidth="1"/>
    <col min="6150" max="6150" width="6.5" style="29" customWidth="1"/>
    <col min="6151" max="6151" width="2.125" style="29" customWidth="1"/>
    <col min="6152" max="6152" width="10" style="29" customWidth="1"/>
    <col min="6153" max="6153" width="11.625" style="29" customWidth="1"/>
    <col min="6154" max="6154" width="0.875" style="29" customWidth="1"/>
    <col min="6155" max="6155" width="2.625" style="29" customWidth="1"/>
    <col min="6156" max="6156" width="8.875" style="29" customWidth="1"/>
    <col min="6157" max="6157" width="8.5" style="29" customWidth="1"/>
    <col min="6158" max="6158" width="1.875" style="29" customWidth="1"/>
    <col min="6159" max="6159" width="12.125" style="29" customWidth="1"/>
    <col min="6160" max="6160" width="3.625" style="29" customWidth="1"/>
    <col min="6161" max="6161" width="11.375" style="29" customWidth="1"/>
    <col min="6162" max="6162" width="1.625" style="29" customWidth="1"/>
    <col min="6163" max="6163" width="9.5" style="29" customWidth="1"/>
    <col min="6164" max="6164" width="8.375" style="29" customWidth="1"/>
    <col min="6165" max="6165" width="3" style="29" customWidth="1"/>
    <col min="6166" max="6166" width="0.875" style="29" customWidth="1"/>
    <col min="6167" max="6167" width="17" style="29" customWidth="1"/>
    <col min="6168" max="6168" width="34.625" style="29" customWidth="1"/>
    <col min="6169" max="6169" width="2.5" style="29" customWidth="1"/>
    <col min="6170" max="6170" width="30.625" style="29" customWidth="1"/>
    <col min="6171" max="6171" width="3.125" style="29" customWidth="1"/>
    <col min="6172" max="6172" width="22" style="29" customWidth="1"/>
    <col min="6173" max="6173" width="2.625" style="29" customWidth="1"/>
    <col min="6174" max="6174" width="7.625" style="29" customWidth="1"/>
    <col min="6175" max="6175" width="10.625" style="29" customWidth="1"/>
    <col min="6176" max="6176" width="0.875" style="29" customWidth="1"/>
    <col min="6177" max="6177" width="6.625" style="29" customWidth="1"/>
    <col min="6178" max="6178" width="0.875" style="29" customWidth="1"/>
    <col min="6179" max="6179" width="6.625" style="29" customWidth="1"/>
    <col min="6180" max="6180" width="3.625" style="29" customWidth="1"/>
    <col min="6181" max="6181" width="6.625" style="29" customWidth="1"/>
    <col min="6182" max="6182" width="2.375" style="29" customWidth="1"/>
    <col min="6183" max="6400" width="9.125" style="29"/>
    <col min="6401" max="6401" width="2.875" style="29" customWidth="1"/>
    <col min="6402" max="6402" width="0.625" style="29" customWidth="1"/>
    <col min="6403" max="6403" width="29.5" style="29" customWidth="1"/>
    <col min="6404" max="6404" width="1.5" style="29" customWidth="1"/>
    <col min="6405" max="6405" width="10" style="29" customWidth="1"/>
    <col min="6406" max="6406" width="6.5" style="29" customWidth="1"/>
    <col min="6407" max="6407" width="2.125" style="29" customWidth="1"/>
    <col min="6408" max="6408" width="10" style="29" customWidth="1"/>
    <col min="6409" max="6409" width="11.625" style="29" customWidth="1"/>
    <col min="6410" max="6410" width="0.875" style="29" customWidth="1"/>
    <col min="6411" max="6411" width="2.625" style="29" customWidth="1"/>
    <col min="6412" max="6412" width="8.875" style="29" customWidth="1"/>
    <col min="6413" max="6413" width="8.5" style="29" customWidth="1"/>
    <col min="6414" max="6414" width="1.875" style="29" customWidth="1"/>
    <col min="6415" max="6415" width="12.125" style="29" customWidth="1"/>
    <col min="6416" max="6416" width="3.625" style="29" customWidth="1"/>
    <col min="6417" max="6417" width="11.375" style="29" customWidth="1"/>
    <col min="6418" max="6418" width="1.625" style="29" customWidth="1"/>
    <col min="6419" max="6419" width="9.5" style="29" customWidth="1"/>
    <col min="6420" max="6420" width="8.375" style="29" customWidth="1"/>
    <col min="6421" max="6421" width="3" style="29" customWidth="1"/>
    <col min="6422" max="6422" width="0.875" style="29" customWidth="1"/>
    <col min="6423" max="6423" width="17" style="29" customWidth="1"/>
    <col min="6424" max="6424" width="34.625" style="29" customWidth="1"/>
    <col min="6425" max="6425" width="2.5" style="29" customWidth="1"/>
    <col min="6426" max="6426" width="30.625" style="29" customWidth="1"/>
    <col min="6427" max="6427" width="3.125" style="29" customWidth="1"/>
    <col min="6428" max="6428" width="22" style="29" customWidth="1"/>
    <col min="6429" max="6429" width="2.625" style="29" customWidth="1"/>
    <col min="6430" max="6430" width="7.625" style="29" customWidth="1"/>
    <col min="6431" max="6431" width="10.625" style="29" customWidth="1"/>
    <col min="6432" max="6432" width="0.875" style="29" customWidth="1"/>
    <col min="6433" max="6433" width="6.625" style="29" customWidth="1"/>
    <col min="6434" max="6434" width="0.875" style="29" customWidth="1"/>
    <col min="6435" max="6435" width="6.625" style="29" customWidth="1"/>
    <col min="6436" max="6436" width="3.625" style="29" customWidth="1"/>
    <col min="6437" max="6437" width="6.625" style="29" customWidth="1"/>
    <col min="6438" max="6438" width="2.375" style="29" customWidth="1"/>
    <col min="6439" max="6656" width="9.125" style="29"/>
    <col min="6657" max="6657" width="2.875" style="29" customWidth="1"/>
    <col min="6658" max="6658" width="0.625" style="29" customWidth="1"/>
    <col min="6659" max="6659" width="29.5" style="29" customWidth="1"/>
    <col min="6660" max="6660" width="1.5" style="29" customWidth="1"/>
    <col min="6661" max="6661" width="10" style="29" customWidth="1"/>
    <col min="6662" max="6662" width="6.5" style="29" customWidth="1"/>
    <col min="6663" max="6663" width="2.125" style="29" customWidth="1"/>
    <col min="6664" max="6664" width="10" style="29" customWidth="1"/>
    <col min="6665" max="6665" width="11.625" style="29" customWidth="1"/>
    <col min="6666" max="6666" width="0.875" style="29" customWidth="1"/>
    <col min="6667" max="6667" width="2.625" style="29" customWidth="1"/>
    <col min="6668" max="6668" width="8.875" style="29" customWidth="1"/>
    <col min="6669" max="6669" width="8.5" style="29" customWidth="1"/>
    <col min="6670" max="6670" width="1.875" style="29" customWidth="1"/>
    <col min="6671" max="6671" width="12.125" style="29" customWidth="1"/>
    <col min="6672" max="6672" width="3.625" style="29" customWidth="1"/>
    <col min="6673" max="6673" width="11.375" style="29" customWidth="1"/>
    <col min="6674" max="6674" width="1.625" style="29" customWidth="1"/>
    <col min="6675" max="6675" width="9.5" style="29" customWidth="1"/>
    <col min="6676" max="6676" width="8.375" style="29" customWidth="1"/>
    <col min="6677" max="6677" width="3" style="29" customWidth="1"/>
    <col min="6678" max="6678" width="0.875" style="29" customWidth="1"/>
    <col min="6679" max="6679" width="17" style="29" customWidth="1"/>
    <col min="6680" max="6680" width="34.625" style="29" customWidth="1"/>
    <col min="6681" max="6681" width="2.5" style="29" customWidth="1"/>
    <col min="6682" max="6682" width="30.625" style="29" customWidth="1"/>
    <col min="6683" max="6683" width="3.125" style="29" customWidth="1"/>
    <col min="6684" max="6684" width="22" style="29" customWidth="1"/>
    <col min="6685" max="6685" width="2.625" style="29" customWidth="1"/>
    <col min="6686" max="6686" width="7.625" style="29" customWidth="1"/>
    <col min="6687" max="6687" width="10.625" style="29" customWidth="1"/>
    <col min="6688" max="6688" width="0.875" style="29" customWidth="1"/>
    <col min="6689" max="6689" width="6.625" style="29" customWidth="1"/>
    <col min="6690" max="6690" width="0.875" style="29" customWidth="1"/>
    <col min="6691" max="6691" width="6.625" style="29" customWidth="1"/>
    <col min="6692" max="6692" width="3.625" style="29" customWidth="1"/>
    <col min="6693" max="6693" width="6.625" style="29" customWidth="1"/>
    <col min="6694" max="6694" width="2.375" style="29" customWidth="1"/>
    <col min="6695" max="6912" width="9.125" style="29"/>
    <col min="6913" max="6913" width="2.875" style="29" customWidth="1"/>
    <col min="6914" max="6914" width="0.625" style="29" customWidth="1"/>
    <col min="6915" max="6915" width="29.5" style="29" customWidth="1"/>
    <col min="6916" max="6916" width="1.5" style="29" customWidth="1"/>
    <col min="6917" max="6917" width="10" style="29" customWidth="1"/>
    <col min="6918" max="6918" width="6.5" style="29" customWidth="1"/>
    <col min="6919" max="6919" width="2.125" style="29" customWidth="1"/>
    <col min="6920" max="6920" width="10" style="29" customWidth="1"/>
    <col min="6921" max="6921" width="11.625" style="29" customWidth="1"/>
    <col min="6922" max="6922" width="0.875" style="29" customWidth="1"/>
    <col min="6923" max="6923" width="2.625" style="29" customWidth="1"/>
    <col min="6924" max="6924" width="8.875" style="29" customWidth="1"/>
    <col min="6925" max="6925" width="8.5" style="29" customWidth="1"/>
    <col min="6926" max="6926" width="1.875" style="29" customWidth="1"/>
    <col min="6927" max="6927" width="12.125" style="29" customWidth="1"/>
    <col min="6928" max="6928" width="3.625" style="29" customWidth="1"/>
    <col min="6929" max="6929" width="11.375" style="29" customWidth="1"/>
    <col min="6930" max="6930" width="1.625" style="29" customWidth="1"/>
    <col min="6931" max="6931" width="9.5" style="29" customWidth="1"/>
    <col min="6932" max="6932" width="8.375" style="29" customWidth="1"/>
    <col min="6933" max="6933" width="3" style="29" customWidth="1"/>
    <col min="6934" max="6934" width="0.875" style="29" customWidth="1"/>
    <col min="6935" max="6935" width="17" style="29" customWidth="1"/>
    <col min="6936" max="6936" width="34.625" style="29" customWidth="1"/>
    <col min="6937" max="6937" width="2.5" style="29" customWidth="1"/>
    <col min="6938" max="6938" width="30.625" style="29" customWidth="1"/>
    <col min="6939" max="6939" width="3.125" style="29" customWidth="1"/>
    <col min="6940" max="6940" width="22" style="29" customWidth="1"/>
    <col min="6941" max="6941" width="2.625" style="29" customWidth="1"/>
    <col min="6942" max="6942" width="7.625" style="29" customWidth="1"/>
    <col min="6943" max="6943" width="10.625" style="29" customWidth="1"/>
    <col min="6944" max="6944" width="0.875" style="29" customWidth="1"/>
    <col min="6945" max="6945" width="6.625" style="29" customWidth="1"/>
    <col min="6946" max="6946" width="0.875" style="29" customWidth="1"/>
    <col min="6947" max="6947" width="6.625" style="29" customWidth="1"/>
    <col min="6948" max="6948" width="3.625" style="29" customWidth="1"/>
    <col min="6949" max="6949" width="6.625" style="29" customWidth="1"/>
    <col min="6950" max="6950" width="2.375" style="29" customWidth="1"/>
    <col min="6951" max="7168" width="9.125" style="29"/>
    <col min="7169" max="7169" width="2.875" style="29" customWidth="1"/>
    <col min="7170" max="7170" width="0.625" style="29" customWidth="1"/>
    <col min="7171" max="7171" width="29.5" style="29" customWidth="1"/>
    <col min="7172" max="7172" width="1.5" style="29" customWidth="1"/>
    <col min="7173" max="7173" width="10" style="29" customWidth="1"/>
    <col min="7174" max="7174" width="6.5" style="29" customWidth="1"/>
    <col min="7175" max="7175" width="2.125" style="29" customWidth="1"/>
    <col min="7176" max="7176" width="10" style="29" customWidth="1"/>
    <col min="7177" max="7177" width="11.625" style="29" customWidth="1"/>
    <col min="7178" max="7178" width="0.875" style="29" customWidth="1"/>
    <col min="7179" max="7179" width="2.625" style="29" customWidth="1"/>
    <col min="7180" max="7180" width="8.875" style="29" customWidth="1"/>
    <col min="7181" max="7181" width="8.5" style="29" customWidth="1"/>
    <col min="7182" max="7182" width="1.875" style="29" customWidth="1"/>
    <col min="7183" max="7183" width="12.125" style="29" customWidth="1"/>
    <col min="7184" max="7184" width="3.625" style="29" customWidth="1"/>
    <col min="7185" max="7185" width="11.375" style="29" customWidth="1"/>
    <col min="7186" max="7186" width="1.625" style="29" customWidth="1"/>
    <col min="7187" max="7187" width="9.5" style="29" customWidth="1"/>
    <col min="7188" max="7188" width="8.375" style="29" customWidth="1"/>
    <col min="7189" max="7189" width="3" style="29" customWidth="1"/>
    <col min="7190" max="7190" width="0.875" style="29" customWidth="1"/>
    <col min="7191" max="7191" width="17" style="29" customWidth="1"/>
    <col min="7192" max="7192" width="34.625" style="29" customWidth="1"/>
    <col min="7193" max="7193" width="2.5" style="29" customWidth="1"/>
    <col min="7194" max="7194" width="30.625" style="29" customWidth="1"/>
    <col min="7195" max="7195" width="3.125" style="29" customWidth="1"/>
    <col min="7196" max="7196" width="22" style="29" customWidth="1"/>
    <col min="7197" max="7197" width="2.625" style="29" customWidth="1"/>
    <col min="7198" max="7198" width="7.625" style="29" customWidth="1"/>
    <col min="7199" max="7199" width="10.625" style="29" customWidth="1"/>
    <col min="7200" max="7200" width="0.875" style="29" customWidth="1"/>
    <col min="7201" max="7201" width="6.625" style="29" customWidth="1"/>
    <col min="7202" max="7202" width="0.875" style="29" customWidth="1"/>
    <col min="7203" max="7203" width="6.625" style="29" customWidth="1"/>
    <col min="7204" max="7204" width="3.625" style="29" customWidth="1"/>
    <col min="7205" max="7205" width="6.625" style="29" customWidth="1"/>
    <col min="7206" max="7206" width="2.375" style="29" customWidth="1"/>
    <col min="7207" max="7424" width="9.125" style="29"/>
    <col min="7425" max="7425" width="2.875" style="29" customWidth="1"/>
    <col min="7426" max="7426" width="0.625" style="29" customWidth="1"/>
    <col min="7427" max="7427" width="29.5" style="29" customWidth="1"/>
    <col min="7428" max="7428" width="1.5" style="29" customWidth="1"/>
    <col min="7429" max="7429" width="10" style="29" customWidth="1"/>
    <col min="7430" max="7430" width="6.5" style="29" customWidth="1"/>
    <col min="7431" max="7431" width="2.125" style="29" customWidth="1"/>
    <col min="7432" max="7432" width="10" style="29" customWidth="1"/>
    <col min="7433" max="7433" width="11.625" style="29" customWidth="1"/>
    <col min="7434" max="7434" width="0.875" style="29" customWidth="1"/>
    <col min="7435" max="7435" width="2.625" style="29" customWidth="1"/>
    <col min="7436" max="7436" width="8.875" style="29" customWidth="1"/>
    <col min="7437" max="7437" width="8.5" style="29" customWidth="1"/>
    <col min="7438" max="7438" width="1.875" style="29" customWidth="1"/>
    <col min="7439" max="7439" width="12.125" style="29" customWidth="1"/>
    <col min="7440" max="7440" width="3.625" style="29" customWidth="1"/>
    <col min="7441" max="7441" width="11.375" style="29" customWidth="1"/>
    <col min="7442" max="7442" width="1.625" style="29" customWidth="1"/>
    <col min="7443" max="7443" width="9.5" style="29" customWidth="1"/>
    <col min="7444" max="7444" width="8.375" style="29" customWidth="1"/>
    <col min="7445" max="7445" width="3" style="29" customWidth="1"/>
    <col min="7446" max="7446" width="0.875" style="29" customWidth="1"/>
    <col min="7447" max="7447" width="17" style="29" customWidth="1"/>
    <col min="7448" max="7448" width="34.625" style="29" customWidth="1"/>
    <col min="7449" max="7449" width="2.5" style="29" customWidth="1"/>
    <col min="7450" max="7450" width="30.625" style="29" customWidth="1"/>
    <col min="7451" max="7451" width="3.125" style="29" customWidth="1"/>
    <col min="7452" max="7452" width="22" style="29" customWidth="1"/>
    <col min="7453" max="7453" width="2.625" style="29" customWidth="1"/>
    <col min="7454" max="7454" width="7.625" style="29" customWidth="1"/>
    <col min="7455" max="7455" width="10.625" style="29" customWidth="1"/>
    <col min="7456" max="7456" width="0.875" style="29" customWidth="1"/>
    <col min="7457" max="7457" width="6.625" style="29" customWidth="1"/>
    <col min="7458" max="7458" width="0.875" style="29" customWidth="1"/>
    <col min="7459" max="7459" width="6.625" style="29" customWidth="1"/>
    <col min="7460" max="7460" width="3.625" style="29" customWidth="1"/>
    <col min="7461" max="7461" width="6.625" style="29" customWidth="1"/>
    <col min="7462" max="7462" width="2.375" style="29" customWidth="1"/>
    <col min="7463" max="7680" width="9.125" style="29"/>
    <col min="7681" max="7681" width="2.875" style="29" customWidth="1"/>
    <col min="7682" max="7682" width="0.625" style="29" customWidth="1"/>
    <col min="7683" max="7683" width="29.5" style="29" customWidth="1"/>
    <col min="7684" max="7684" width="1.5" style="29" customWidth="1"/>
    <col min="7685" max="7685" width="10" style="29" customWidth="1"/>
    <col min="7686" max="7686" width="6.5" style="29" customWidth="1"/>
    <col min="7687" max="7687" width="2.125" style="29" customWidth="1"/>
    <col min="7688" max="7688" width="10" style="29" customWidth="1"/>
    <col min="7689" max="7689" width="11.625" style="29" customWidth="1"/>
    <col min="7690" max="7690" width="0.875" style="29" customWidth="1"/>
    <col min="7691" max="7691" width="2.625" style="29" customWidth="1"/>
    <col min="7692" max="7692" width="8.875" style="29" customWidth="1"/>
    <col min="7693" max="7693" width="8.5" style="29" customWidth="1"/>
    <col min="7694" max="7694" width="1.875" style="29" customWidth="1"/>
    <col min="7695" max="7695" width="12.125" style="29" customWidth="1"/>
    <col min="7696" max="7696" width="3.625" style="29" customWidth="1"/>
    <col min="7697" max="7697" width="11.375" style="29" customWidth="1"/>
    <col min="7698" max="7698" width="1.625" style="29" customWidth="1"/>
    <col min="7699" max="7699" width="9.5" style="29" customWidth="1"/>
    <col min="7700" max="7700" width="8.375" style="29" customWidth="1"/>
    <col min="7701" max="7701" width="3" style="29" customWidth="1"/>
    <col min="7702" max="7702" width="0.875" style="29" customWidth="1"/>
    <col min="7703" max="7703" width="17" style="29" customWidth="1"/>
    <col min="7704" max="7704" width="34.625" style="29" customWidth="1"/>
    <col min="7705" max="7705" width="2.5" style="29" customWidth="1"/>
    <col min="7706" max="7706" width="30.625" style="29" customWidth="1"/>
    <col min="7707" max="7707" width="3.125" style="29" customWidth="1"/>
    <col min="7708" max="7708" width="22" style="29" customWidth="1"/>
    <col min="7709" max="7709" width="2.625" style="29" customWidth="1"/>
    <col min="7710" max="7710" width="7.625" style="29" customWidth="1"/>
    <col min="7711" max="7711" width="10.625" style="29" customWidth="1"/>
    <col min="7712" max="7712" width="0.875" style="29" customWidth="1"/>
    <col min="7713" max="7713" width="6.625" style="29" customWidth="1"/>
    <col min="7714" max="7714" width="0.875" style="29" customWidth="1"/>
    <col min="7715" max="7715" width="6.625" style="29" customWidth="1"/>
    <col min="7716" max="7716" width="3.625" style="29" customWidth="1"/>
    <col min="7717" max="7717" width="6.625" style="29" customWidth="1"/>
    <col min="7718" max="7718" width="2.375" style="29" customWidth="1"/>
    <col min="7719" max="7936" width="9.125" style="29"/>
    <col min="7937" max="7937" width="2.875" style="29" customWidth="1"/>
    <col min="7938" max="7938" width="0.625" style="29" customWidth="1"/>
    <col min="7939" max="7939" width="29.5" style="29" customWidth="1"/>
    <col min="7940" max="7940" width="1.5" style="29" customWidth="1"/>
    <col min="7941" max="7941" width="10" style="29" customWidth="1"/>
    <col min="7942" max="7942" width="6.5" style="29" customWidth="1"/>
    <col min="7943" max="7943" width="2.125" style="29" customWidth="1"/>
    <col min="7944" max="7944" width="10" style="29" customWidth="1"/>
    <col min="7945" max="7945" width="11.625" style="29" customWidth="1"/>
    <col min="7946" max="7946" width="0.875" style="29" customWidth="1"/>
    <col min="7947" max="7947" width="2.625" style="29" customWidth="1"/>
    <col min="7948" max="7948" width="8.875" style="29" customWidth="1"/>
    <col min="7949" max="7949" width="8.5" style="29" customWidth="1"/>
    <col min="7950" max="7950" width="1.875" style="29" customWidth="1"/>
    <col min="7951" max="7951" width="12.125" style="29" customWidth="1"/>
    <col min="7952" max="7952" width="3.625" style="29" customWidth="1"/>
    <col min="7953" max="7953" width="11.375" style="29" customWidth="1"/>
    <col min="7954" max="7954" width="1.625" style="29" customWidth="1"/>
    <col min="7955" max="7955" width="9.5" style="29" customWidth="1"/>
    <col min="7956" max="7956" width="8.375" style="29" customWidth="1"/>
    <col min="7957" max="7957" width="3" style="29" customWidth="1"/>
    <col min="7958" max="7958" width="0.875" style="29" customWidth="1"/>
    <col min="7959" max="7959" width="17" style="29" customWidth="1"/>
    <col min="7960" max="7960" width="34.625" style="29" customWidth="1"/>
    <col min="7961" max="7961" width="2.5" style="29" customWidth="1"/>
    <col min="7962" max="7962" width="30.625" style="29" customWidth="1"/>
    <col min="7963" max="7963" width="3.125" style="29" customWidth="1"/>
    <col min="7964" max="7964" width="22" style="29" customWidth="1"/>
    <col min="7965" max="7965" width="2.625" style="29" customWidth="1"/>
    <col min="7966" max="7966" width="7.625" style="29" customWidth="1"/>
    <col min="7967" max="7967" width="10.625" style="29" customWidth="1"/>
    <col min="7968" max="7968" width="0.875" style="29" customWidth="1"/>
    <col min="7969" max="7969" width="6.625" style="29" customWidth="1"/>
    <col min="7970" max="7970" width="0.875" style="29" customWidth="1"/>
    <col min="7971" max="7971" width="6.625" style="29" customWidth="1"/>
    <col min="7972" max="7972" width="3.625" style="29" customWidth="1"/>
    <col min="7973" max="7973" width="6.625" style="29" customWidth="1"/>
    <col min="7974" max="7974" width="2.375" style="29" customWidth="1"/>
    <col min="7975" max="8192" width="9.125" style="29"/>
    <col min="8193" max="8193" width="2.875" style="29" customWidth="1"/>
    <col min="8194" max="8194" width="0.625" style="29" customWidth="1"/>
    <col min="8195" max="8195" width="29.5" style="29" customWidth="1"/>
    <col min="8196" max="8196" width="1.5" style="29" customWidth="1"/>
    <col min="8197" max="8197" width="10" style="29" customWidth="1"/>
    <col min="8198" max="8198" width="6.5" style="29" customWidth="1"/>
    <col min="8199" max="8199" width="2.125" style="29" customWidth="1"/>
    <col min="8200" max="8200" width="10" style="29" customWidth="1"/>
    <col min="8201" max="8201" width="11.625" style="29" customWidth="1"/>
    <col min="8202" max="8202" width="0.875" style="29" customWidth="1"/>
    <col min="8203" max="8203" width="2.625" style="29" customWidth="1"/>
    <col min="8204" max="8204" width="8.875" style="29" customWidth="1"/>
    <col min="8205" max="8205" width="8.5" style="29" customWidth="1"/>
    <col min="8206" max="8206" width="1.875" style="29" customWidth="1"/>
    <col min="8207" max="8207" width="12.125" style="29" customWidth="1"/>
    <col min="8208" max="8208" width="3.625" style="29" customWidth="1"/>
    <col min="8209" max="8209" width="11.375" style="29" customWidth="1"/>
    <col min="8210" max="8210" width="1.625" style="29" customWidth="1"/>
    <col min="8211" max="8211" width="9.5" style="29" customWidth="1"/>
    <col min="8212" max="8212" width="8.375" style="29" customWidth="1"/>
    <col min="8213" max="8213" width="3" style="29" customWidth="1"/>
    <col min="8214" max="8214" width="0.875" style="29" customWidth="1"/>
    <col min="8215" max="8215" width="17" style="29" customWidth="1"/>
    <col min="8216" max="8216" width="34.625" style="29" customWidth="1"/>
    <col min="8217" max="8217" width="2.5" style="29" customWidth="1"/>
    <col min="8218" max="8218" width="30.625" style="29" customWidth="1"/>
    <col min="8219" max="8219" width="3.125" style="29" customWidth="1"/>
    <col min="8220" max="8220" width="22" style="29" customWidth="1"/>
    <col min="8221" max="8221" width="2.625" style="29" customWidth="1"/>
    <col min="8222" max="8222" width="7.625" style="29" customWidth="1"/>
    <col min="8223" max="8223" width="10.625" style="29" customWidth="1"/>
    <col min="8224" max="8224" width="0.875" style="29" customWidth="1"/>
    <col min="8225" max="8225" width="6.625" style="29" customWidth="1"/>
    <col min="8226" max="8226" width="0.875" style="29" customWidth="1"/>
    <col min="8227" max="8227" width="6.625" style="29" customWidth="1"/>
    <col min="8228" max="8228" width="3.625" style="29" customWidth="1"/>
    <col min="8229" max="8229" width="6.625" style="29" customWidth="1"/>
    <col min="8230" max="8230" width="2.375" style="29" customWidth="1"/>
    <col min="8231" max="8448" width="9.125" style="29"/>
    <col min="8449" max="8449" width="2.875" style="29" customWidth="1"/>
    <col min="8450" max="8450" width="0.625" style="29" customWidth="1"/>
    <col min="8451" max="8451" width="29.5" style="29" customWidth="1"/>
    <col min="8452" max="8452" width="1.5" style="29" customWidth="1"/>
    <col min="8453" max="8453" width="10" style="29" customWidth="1"/>
    <col min="8454" max="8454" width="6.5" style="29" customWidth="1"/>
    <col min="8455" max="8455" width="2.125" style="29" customWidth="1"/>
    <col min="8456" max="8456" width="10" style="29" customWidth="1"/>
    <col min="8457" max="8457" width="11.625" style="29" customWidth="1"/>
    <col min="8458" max="8458" width="0.875" style="29" customWidth="1"/>
    <col min="8459" max="8459" width="2.625" style="29" customWidth="1"/>
    <col min="8460" max="8460" width="8.875" style="29" customWidth="1"/>
    <col min="8461" max="8461" width="8.5" style="29" customWidth="1"/>
    <col min="8462" max="8462" width="1.875" style="29" customWidth="1"/>
    <col min="8463" max="8463" width="12.125" style="29" customWidth="1"/>
    <col min="8464" max="8464" width="3.625" style="29" customWidth="1"/>
    <col min="8465" max="8465" width="11.375" style="29" customWidth="1"/>
    <col min="8466" max="8466" width="1.625" style="29" customWidth="1"/>
    <col min="8467" max="8467" width="9.5" style="29" customWidth="1"/>
    <col min="8468" max="8468" width="8.375" style="29" customWidth="1"/>
    <col min="8469" max="8469" width="3" style="29" customWidth="1"/>
    <col min="8470" max="8470" width="0.875" style="29" customWidth="1"/>
    <col min="8471" max="8471" width="17" style="29" customWidth="1"/>
    <col min="8472" max="8472" width="34.625" style="29" customWidth="1"/>
    <col min="8473" max="8473" width="2.5" style="29" customWidth="1"/>
    <col min="8474" max="8474" width="30.625" style="29" customWidth="1"/>
    <col min="8475" max="8475" width="3.125" style="29" customWidth="1"/>
    <col min="8476" max="8476" width="22" style="29" customWidth="1"/>
    <col min="8477" max="8477" width="2.625" style="29" customWidth="1"/>
    <col min="8478" max="8478" width="7.625" style="29" customWidth="1"/>
    <col min="8479" max="8479" width="10.625" style="29" customWidth="1"/>
    <col min="8480" max="8480" width="0.875" style="29" customWidth="1"/>
    <col min="8481" max="8481" width="6.625" style="29" customWidth="1"/>
    <col min="8482" max="8482" width="0.875" style="29" customWidth="1"/>
    <col min="8483" max="8483" width="6.625" style="29" customWidth="1"/>
    <col min="8484" max="8484" width="3.625" style="29" customWidth="1"/>
    <col min="8485" max="8485" width="6.625" style="29" customWidth="1"/>
    <col min="8486" max="8486" width="2.375" style="29" customWidth="1"/>
    <col min="8487" max="8704" width="9.125" style="29"/>
    <col min="8705" max="8705" width="2.875" style="29" customWidth="1"/>
    <col min="8706" max="8706" width="0.625" style="29" customWidth="1"/>
    <col min="8707" max="8707" width="29.5" style="29" customWidth="1"/>
    <col min="8708" max="8708" width="1.5" style="29" customWidth="1"/>
    <col min="8709" max="8709" width="10" style="29" customWidth="1"/>
    <col min="8710" max="8710" width="6.5" style="29" customWidth="1"/>
    <col min="8711" max="8711" width="2.125" style="29" customWidth="1"/>
    <col min="8712" max="8712" width="10" style="29" customWidth="1"/>
    <col min="8713" max="8713" width="11.625" style="29" customWidth="1"/>
    <col min="8714" max="8714" width="0.875" style="29" customWidth="1"/>
    <col min="8715" max="8715" width="2.625" style="29" customWidth="1"/>
    <col min="8716" max="8716" width="8.875" style="29" customWidth="1"/>
    <col min="8717" max="8717" width="8.5" style="29" customWidth="1"/>
    <col min="8718" max="8718" width="1.875" style="29" customWidth="1"/>
    <col min="8719" max="8719" width="12.125" style="29" customWidth="1"/>
    <col min="8720" max="8720" width="3.625" style="29" customWidth="1"/>
    <col min="8721" max="8721" width="11.375" style="29" customWidth="1"/>
    <col min="8722" max="8722" width="1.625" style="29" customWidth="1"/>
    <col min="8723" max="8723" width="9.5" style="29" customWidth="1"/>
    <col min="8724" max="8724" width="8.375" style="29" customWidth="1"/>
    <col min="8725" max="8725" width="3" style="29" customWidth="1"/>
    <col min="8726" max="8726" width="0.875" style="29" customWidth="1"/>
    <col min="8727" max="8727" width="17" style="29" customWidth="1"/>
    <col min="8728" max="8728" width="34.625" style="29" customWidth="1"/>
    <col min="8729" max="8729" width="2.5" style="29" customWidth="1"/>
    <col min="8730" max="8730" width="30.625" style="29" customWidth="1"/>
    <col min="8731" max="8731" width="3.125" style="29" customWidth="1"/>
    <col min="8732" max="8732" width="22" style="29" customWidth="1"/>
    <col min="8733" max="8733" width="2.625" style="29" customWidth="1"/>
    <col min="8734" max="8734" width="7.625" style="29" customWidth="1"/>
    <col min="8735" max="8735" width="10.625" style="29" customWidth="1"/>
    <col min="8736" max="8736" width="0.875" style="29" customWidth="1"/>
    <col min="8737" max="8737" width="6.625" style="29" customWidth="1"/>
    <col min="8738" max="8738" width="0.875" style="29" customWidth="1"/>
    <col min="8739" max="8739" width="6.625" style="29" customWidth="1"/>
    <col min="8740" max="8740" width="3.625" style="29" customWidth="1"/>
    <col min="8741" max="8741" width="6.625" style="29" customWidth="1"/>
    <col min="8742" max="8742" width="2.375" style="29" customWidth="1"/>
    <col min="8743" max="8960" width="9.125" style="29"/>
    <col min="8961" max="8961" width="2.875" style="29" customWidth="1"/>
    <col min="8962" max="8962" width="0.625" style="29" customWidth="1"/>
    <col min="8963" max="8963" width="29.5" style="29" customWidth="1"/>
    <col min="8964" max="8964" width="1.5" style="29" customWidth="1"/>
    <col min="8965" max="8965" width="10" style="29" customWidth="1"/>
    <col min="8966" max="8966" width="6.5" style="29" customWidth="1"/>
    <col min="8967" max="8967" width="2.125" style="29" customWidth="1"/>
    <col min="8968" max="8968" width="10" style="29" customWidth="1"/>
    <col min="8969" max="8969" width="11.625" style="29" customWidth="1"/>
    <col min="8970" max="8970" width="0.875" style="29" customWidth="1"/>
    <col min="8971" max="8971" width="2.625" style="29" customWidth="1"/>
    <col min="8972" max="8972" width="8.875" style="29" customWidth="1"/>
    <col min="8973" max="8973" width="8.5" style="29" customWidth="1"/>
    <col min="8974" max="8974" width="1.875" style="29" customWidth="1"/>
    <col min="8975" max="8975" width="12.125" style="29" customWidth="1"/>
    <col min="8976" max="8976" width="3.625" style="29" customWidth="1"/>
    <col min="8977" max="8977" width="11.375" style="29" customWidth="1"/>
    <col min="8978" max="8978" width="1.625" style="29" customWidth="1"/>
    <col min="8979" max="8979" width="9.5" style="29" customWidth="1"/>
    <col min="8980" max="8980" width="8.375" style="29" customWidth="1"/>
    <col min="8981" max="8981" width="3" style="29" customWidth="1"/>
    <col min="8982" max="8982" width="0.875" style="29" customWidth="1"/>
    <col min="8983" max="8983" width="17" style="29" customWidth="1"/>
    <col min="8984" max="8984" width="34.625" style="29" customWidth="1"/>
    <col min="8985" max="8985" width="2.5" style="29" customWidth="1"/>
    <col min="8986" max="8986" width="30.625" style="29" customWidth="1"/>
    <col min="8987" max="8987" width="3.125" style="29" customWidth="1"/>
    <col min="8988" max="8988" width="22" style="29" customWidth="1"/>
    <col min="8989" max="8989" width="2.625" style="29" customWidth="1"/>
    <col min="8990" max="8990" width="7.625" style="29" customWidth="1"/>
    <col min="8991" max="8991" width="10.625" style="29" customWidth="1"/>
    <col min="8992" max="8992" width="0.875" style="29" customWidth="1"/>
    <col min="8993" max="8993" width="6.625" style="29" customWidth="1"/>
    <col min="8994" max="8994" width="0.875" style="29" customWidth="1"/>
    <col min="8995" max="8995" width="6.625" style="29" customWidth="1"/>
    <col min="8996" max="8996" width="3.625" style="29" customWidth="1"/>
    <col min="8997" max="8997" width="6.625" style="29" customWidth="1"/>
    <col min="8998" max="8998" width="2.375" style="29" customWidth="1"/>
    <col min="8999" max="9216" width="9.125" style="29"/>
    <col min="9217" max="9217" width="2.875" style="29" customWidth="1"/>
    <col min="9218" max="9218" width="0.625" style="29" customWidth="1"/>
    <col min="9219" max="9219" width="29.5" style="29" customWidth="1"/>
    <col min="9220" max="9220" width="1.5" style="29" customWidth="1"/>
    <col min="9221" max="9221" width="10" style="29" customWidth="1"/>
    <col min="9222" max="9222" width="6.5" style="29" customWidth="1"/>
    <col min="9223" max="9223" width="2.125" style="29" customWidth="1"/>
    <col min="9224" max="9224" width="10" style="29" customWidth="1"/>
    <col min="9225" max="9225" width="11.625" style="29" customWidth="1"/>
    <col min="9226" max="9226" width="0.875" style="29" customWidth="1"/>
    <col min="9227" max="9227" width="2.625" style="29" customWidth="1"/>
    <col min="9228" max="9228" width="8.875" style="29" customWidth="1"/>
    <col min="9229" max="9229" width="8.5" style="29" customWidth="1"/>
    <col min="9230" max="9230" width="1.875" style="29" customWidth="1"/>
    <col min="9231" max="9231" width="12.125" style="29" customWidth="1"/>
    <col min="9232" max="9232" width="3.625" style="29" customWidth="1"/>
    <col min="9233" max="9233" width="11.375" style="29" customWidth="1"/>
    <col min="9234" max="9234" width="1.625" style="29" customWidth="1"/>
    <col min="9235" max="9235" width="9.5" style="29" customWidth="1"/>
    <col min="9236" max="9236" width="8.375" style="29" customWidth="1"/>
    <col min="9237" max="9237" width="3" style="29" customWidth="1"/>
    <col min="9238" max="9238" width="0.875" style="29" customWidth="1"/>
    <col min="9239" max="9239" width="17" style="29" customWidth="1"/>
    <col min="9240" max="9240" width="34.625" style="29" customWidth="1"/>
    <col min="9241" max="9241" width="2.5" style="29" customWidth="1"/>
    <col min="9242" max="9242" width="30.625" style="29" customWidth="1"/>
    <col min="9243" max="9243" width="3.125" style="29" customWidth="1"/>
    <col min="9244" max="9244" width="22" style="29" customWidth="1"/>
    <col min="9245" max="9245" width="2.625" style="29" customWidth="1"/>
    <col min="9246" max="9246" width="7.625" style="29" customWidth="1"/>
    <col min="9247" max="9247" width="10.625" style="29" customWidth="1"/>
    <col min="9248" max="9248" width="0.875" style="29" customWidth="1"/>
    <col min="9249" max="9249" width="6.625" style="29" customWidth="1"/>
    <col min="9250" max="9250" width="0.875" style="29" customWidth="1"/>
    <col min="9251" max="9251" width="6.625" style="29" customWidth="1"/>
    <col min="9252" max="9252" width="3.625" style="29" customWidth="1"/>
    <col min="9253" max="9253" width="6.625" style="29" customWidth="1"/>
    <col min="9254" max="9254" width="2.375" style="29" customWidth="1"/>
    <col min="9255" max="9472" width="9.125" style="29"/>
    <col min="9473" max="9473" width="2.875" style="29" customWidth="1"/>
    <col min="9474" max="9474" width="0.625" style="29" customWidth="1"/>
    <col min="9475" max="9475" width="29.5" style="29" customWidth="1"/>
    <col min="9476" max="9476" width="1.5" style="29" customWidth="1"/>
    <col min="9477" max="9477" width="10" style="29" customWidth="1"/>
    <col min="9478" max="9478" width="6.5" style="29" customWidth="1"/>
    <col min="9479" max="9479" width="2.125" style="29" customWidth="1"/>
    <col min="9480" max="9480" width="10" style="29" customWidth="1"/>
    <col min="9481" max="9481" width="11.625" style="29" customWidth="1"/>
    <col min="9482" max="9482" width="0.875" style="29" customWidth="1"/>
    <col min="9483" max="9483" width="2.625" style="29" customWidth="1"/>
    <col min="9484" max="9484" width="8.875" style="29" customWidth="1"/>
    <col min="9485" max="9485" width="8.5" style="29" customWidth="1"/>
    <col min="9486" max="9486" width="1.875" style="29" customWidth="1"/>
    <col min="9487" max="9487" width="12.125" style="29" customWidth="1"/>
    <col min="9488" max="9488" width="3.625" style="29" customWidth="1"/>
    <col min="9489" max="9489" width="11.375" style="29" customWidth="1"/>
    <col min="9490" max="9490" width="1.625" style="29" customWidth="1"/>
    <col min="9491" max="9491" width="9.5" style="29" customWidth="1"/>
    <col min="9492" max="9492" width="8.375" style="29" customWidth="1"/>
    <col min="9493" max="9493" width="3" style="29" customWidth="1"/>
    <col min="9494" max="9494" width="0.875" style="29" customWidth="1"/>
    <col min="9495" max="9495" width="17" style="29" customWidth="1"/>
    <col min="9496" max="9496" width="34.625" style="29" customWidth="1"/>
    <col min="9497" max="9497" width="2.5" style="29" customWidth="1"/>
    <col min="9498" max="9498" width="30.625" style="29" customWidth="1"/>
    <col min="9499" max="9499" width="3.125" style="29" customWidth="1"/>
    <col min="9500" max="9500" width="22" style="29" customWidth="1"/>
    <col min="9501" max="9501" width="2.625" style="29" customWidth="1"/>
    <col min="9502" max="9502" width="7.625" style="29" customWidth="1"/>
    <col min="9503" max="9503" width="10.625" style="29" customWidth="1"/>
    <col min="9504" max="9504" width="0.875" style="29" customWidth="1"/>
    <col min="9505" max="9505" width="6.625" style="29" customWidth="1"/>
    <col min="9506" max="9506" width="0.875" style="29" customWidth="1"/>
    <col min="9507" max="9507" width="6.625" style="29" customWidth="1"/>
    <col min="9508" max="9508" width="3.625" style="29" customWidth="1"/>
    <col min="9509" max="9509" width="6.625" style="29" customWidth="1"/>
    <col min="9510" max="9510" width="2.375" style="29" customWidth="1"/>
    <col min="9511" max="9728" width="9.125" style="29"/>
    <col min="9729" max="9729" width="2.875" style="29" customWidth="1"/>
    <col min="9730" max="9730" width="0.625" style="29" customWidth="1"/>
    <col min="9731" max="9731" width="29.5" style="29" customWidth="1"/>
    <col min="9732" max="9732" width="1.5" style="29" customWidth="1"/>
    <col min="9733" max="9733" width="10" style="29" customWidth="1"/>
    <col min="9734" max="9734" width="6.5" style="29" customWidth="1"/>
    <col min="9735" max="9735" width="2.125" style="29" customWidth="1"/>
    <col min="9736" max="9736" width="10" style="29" customWidth="1"/>
    <col min="9737" max="9737" width="11.625" style="29" customWidth="1"/>
    <col min="9738" max="9738" width="0.875" style="29" customWidth="1"/>
    <col min="9739" max="9739" width="2.625" style="29" customWidth="1"/>
    <col min="9740" max="9740" width="8.875" style="29" customWidth="1"/>
    <col min="9741" max="9741" width="8.5" style="29" customWidth="1"/>
    <col min="9742" max="9742" width="1.875" style="29" customWidth="1"/>
    <col min="9743" max="9743" width="12.125" style="29" customWidth="1"/>
    <col min="9744" max="9744" width="3.625" style="29" customWidth="1"/>
    <col min="9745" max="9745" width="11.375" style="29" customWidth="1"/>
    <col min="9746" max="9746" width="1.625" style="29" customWidth="1"/>
    <col min="9747" max="9747" width="9.5" style="29" customWidth="1"/>
    <col min="9748" max="9748" width="8.375" style="29" customWidth="1"/>
    <col min="9749" max="9749" width="3" style="29" customWidth="1"/>
    <col min="9750" max="9750" width="0.875" style="29" customWidth="1"/>
    <col min="9751" max="9751" width="17" style="29" customWidth="1"/>
    <col min="9752" max="9752" width="34.625" style="29" customWidth="1"/>
    <col min="9753" max="9753" width="2.5" style="29" customWidth="1"/>
    <col min="9754" max="9754" width="30.625" style="29" customWidth="1"/>
    <col min="9755" max="9755" width="3.125" style="29" customWidth="1"/>
    <col min="9756" max="9756" width="22" style="29" customWidth="1"/>
    <col min="9757" max="9757" width="2.625" style="29" customWidth="1"/>
    <col min="9758" max="9758" width="7.625" style="29" customWidth="1"/>
    <col min="9759" max="9759" width="10.625" style="29" customWidth="1"/>
    <col min="9760" max="9760" width="0.875" style="29" customWidth="1"/>
    <col min="9761" max="9761" width="6.625" style="29" customWidth="1"/>
    <col min="9762" max="9762" width="0.875" style="29" customWidth="1"/>
    <col min="9763" max="9763" width="6.625" style="29" customWidth="1"/>
    <col min="9764" max="9764" width="3.625" style="29" customWidth="1"/>
    <col min="9765" max="9765" width="6.625" style="29" customWidth="1"/>
    <col min="9766" max="9766" width="2.375" style="29" customWidth="1"/>
    <col min="9767" max="9984" width="9.125" style="29"/>
    <col min="9985" max="9985" width="2.875" style="29" customWidth="1"/>
    <col min="9986" max="9986" width="0.625" style="29" customWidth="1"/>
    <col min="9987" max="9987" width="29.5" style="29" customWidth="1"/>
    <col min="9988" max="9988" width="1.5" style="29" customWidth="1"/>
    <col min="9989" max="9989" width="10" style="29" customWidth="1"/>
    <col min="9990" max="9990" width="6.5" style="29" customWidth="1"/>
    <col min="9991" max="9991" width="2.125" style="29" customWidth="1"/>
    <col min="9992" max="9992" width="10" style="29" customWidth="1"/>
    <col min="9993" max="9993" width="11.625" style="29" customWidth="1"/>
    <col min="9994" max="9994" width="0.875" style="29" customWidth="1"/>
    <col min="9995" max="9995" width="2.625" style="29" customWidth="1"/>
    <col min="9996" max="9996" width="8.875" style="29" customWidth="1"/>
    <col min="9997" max="9997" width="8.5" style="29" customWidth="1"/>
    <col min="9998" max="9998" width="1.875" style="29" customWidth="1"/>
    <col min="9999" max="9999" width="12.125" style="29" customWidth="1"/>
    <col min="10000" max="10000" width="3.625" style="29" customWidth="1"/>
    <col min="10001" max="10001" width="11.375" style="29" customWidth="1"/>
    <col min="10002" max="10002" width="1.625" style="29" customWidth="1"/>
    <col min="10003" max="10003" width="9.5" style="29" customWidth="1"/>
    <col min="10004" max="10004" width="8.375" style="29" customWidth="1"/>
    <col min="10005" max="10005" width="3" style="29" customWidth="1"/>
    <col min="10006" max="10006" width="0.875" style="29" customWidth="1"/>
    <col min="10007" max="10007" width="17" style="29" customWidth="1"/>
    <col min="10008" max="10008" width="34.625" style="29" customWidth="1"/>
    <col min="10009" max="10009" width="2.5" style="29" customWidth="1"/>
    <col min="10010" max="10010" width="30.625" style="29" customWidth="1"/>
    <col min="10011" max="10011" width="3.125" style="29" customWidth="1"/>
    <col min="10012" max="10012" width="22" style="29" customWidth="1"/>
    <col min="10013" max="10013" width="2.625" style="29" customWidth="1"/>
    <col min="10014" max="10014" width="7.625" style="29" customWidth="1"/>
    <col min="10015" max="10015" width="10.625" style="29" customWidth="1"/>
    <col min="10016" max="10016" width="0.875" style="29" customWidth="1"/>
    <col min="10017" max="10017" width="6.625" style="29" customWidth="1"/>
    <col min="10018" max="10018" width="0.875" style="29" customWidth="1"/>
    <col min="10019" max="10019" width="6.625" style="29" customWidth="1"/>
    <col min="10020" max="10020" width="3.625" style="29" customWidth="1"/>
    <col min="10021" max="10021" width="6.625" style="29" customWidth="1"/>
    <col min="10022" max="10022" width="2.375" style="29" customWidth="1"/>
    <col min="10023" max="10240" width="9.125" style="29"/>
    <col min="10241" max="10241" width="2.875" style="29" customWidth="1"/>
    <col min="10242" max="10242" width="0.625" style="29" customWidth="1"/>
    <col min="10243" max="10243" width="29.5" style="29" customWidth="1"/>
    <col min="10244" max="10244" width="1.5" style="29" customWidth="1"/>
    <col min="10245" max="10245" width="10" style="29" customWidth="1"/>
    <col min="10246" max="10246" width="6.5" style="29" customWidth="1"/>
    <col min="10247" max="10247" width="2.125" style="29" customWidth="1"/>
    <col min="10248" max="10248" width="10" style="29" customWidth="1"/>
    <col min="10249" max="10249" width="11.625" style="29" customWidth="1"/>
    <col min="10250" max="10250" width="0.875" style="29" customWidth="1"/>
    <col min="10251" max="10251" width="2.625" style="29" customWidth="1"/>
    <col min="10252" max="10252" width="8.875" style="29" customWidth="1"/>
    <col min="10253" max="10253" width="8.5" style="29" customWidth="1"/>
    <col min="10254" max="10254" width="1.875" style="29" customWidth="1"/>
    <col min="10255" max="10255" width="12.125" style="29" customWidth="1"/>
    <col min="10256" max="10256" width="3.625" style="29" customWidth="1"/>
    <col min="10257" max="10257" width="11.375" style="29" customWidth="1"/>
    <col min="10258" max="10258" width="1.625" style="29" customWidth="1"/>
    <col min="10259" max="10259" width="9.5" style="29" customWidth="1"/>
    <col min="10260" max="10260" width="8.375" style="29" customWidth="1"/>
    <col min="10261" max="10261" width="3" style="29" customWidth="1"/>
    <col min="10262" max="10262" width="0.875" style="29" customWidth="1"/>
    <col min="10263" max="10263" width="17" style="29" customWidth="1"/>
    <col min="10264" max="10264" width="34.625" style="29" customWidth="1"/>
    <col min="10265" max="10265" width="2.5" style="29" customWidth="1"/>
    <col min="10266" max="10266" width="30.625" style="29" customWidth="1"/>
    <col min="10267" max="10267" width="3.125" style="29" customWidth="1"/>
    <col min="10268" max="10268" width="22" style="29" customWidth="1"/>
    <col min="10269" max="10269" width="2.625" style="29" customWidth="1"/>
    <col min="10270" max="10270" width="7.625" style="29" customWidth="1"/>
    <col min="10271" max="10271" width="10.625" style="29" customWidth="1"/>
    <col min="10272" max="10272" width="0.875" style="29" customWidth="1"/>
    <col min="10273" max="10273" width="6.625" style="29" customWidth="1"/>
    <col min="10274" max="10274" width="0.875" style="29" customWidth="1"/>
    <col min="10275" max="10275" width="6.625" style="29" customWidth="1"/>
    <col min="10276" max="10276" width="3.625" style="29" customWidth="1"/>
    <col min="10277" max="10277" width="6.625" style="29" customWidth="1"/>
    <col min="10278" max="10278" width="2.375" style="29" customWidth="1"/>
    <col min="10279" max="10496" width="9.125" style="29"/>
    <col min="10497" max="10497" width="2.875" style="29" customWidth="1"/>
    <col min="10498" max="10498" width="0.625" style="29" customWidth="1"/>
    <col min="10499" max="10499" width="29.5" style="29" customWidth="1"/>
    <col min="10500" max="10500" width="1.5" style="29" customWidth="1"/>
    <col min="10501" max="10501" width="10" style="29" customWidth="1"/>
    <col min="10502" max="10502" width="6.5" style="29" customWidth="1"/>
    <col min="10503" max="10503" width="2.125" style="29" customWidth="1"/>
    <col min="10504" max="10504" width="10" style="29" customWidth="1"/>
    <col min="10505" max="10505" width="11.625" style="29" customWidth="1"/>
    <col min="10506" max="10506" width="0.875" style="29" customWidth="1"/>
    <col min="10507" max="10507" width="2.625" style="29" customWidth="1"/>
    <col min="10508" max="10508" width="8.875" style="29" customWidth="1"/>
    <col min="10509" max="10509" width="8.5" style="29" customWidth="1"/>
    <col min="10510" max="10510" width="1.875" style="29" customWidth="1"/>
    <col min="10511" max="10511" width="12.125" style="29" customWidth="1"/>
    <col min="10512" max="10512" width="3.625" style="29" customWidth="1"/>
    <col min="10513" max="10513" width="11.375" style="29" customWidth="1"/>
    <col min="10514" max="10514" width="1.625" style="29" customWidth="1"/>
    <col min="10515" max="10515" width="9.5" style="29" customWidth="1"/>
    <col min="10516" max="10516" width="8.375" style="29" customWidth="1"/>
    <col min="10517" max="10517" width="3" style="29" customWidth="1"/>
    <col min="10518" max="10518" width="0.875" style="29" customWidth="1"/>
    <col min="10519" max="10519" width="17" style="29" customWidth="1"/>
    <col min="10520" max="10520" width="34.625" style="29" customWidth="1"/>
    <col min="10521" max="10521" width="2.5" style="29" customWidth="1"/>
    <col min="10522" max="10522" width="30.625" style="29" customWidth="1"/>
    <col min="10523" max="10523" width="3.125" style="29" customWidth="1"/>
    <col min="10524" max="10524" width="22" style="29" customWidth="1"/>
    <col min="10525" max="10525" width="2.625" style="29" customWidth="1"/>
    <col min="10526" max="10526" width="7.625" style="29" customWidth="1"/>
    <col min="10527" max="10527" width="10.625" style="29" customWidth="1"/>
    <col min="10528" max="10528" width="0.875" style="29" customWidth="1"/>
    <col min="10529" max="10529" width="6.625" style="29" customWidth="1"/>
    <col min="10530" max="10530" width="0.875" style="29" customWidth="1"/>
    <col min="10531" max="10531" width="6.625" style="29" customWidth="1"/>
    <col min="10532" max="10532" width="3.625" style="29" customWidth="1"/>
    <col min="10533" max="10533" width="6.625" style="29" customWidth="1"/>
    <col min="10534" max="10534" width="2.375" style="29" customWidth="1"/>
    <col min="10535" max="10752" width="9.125" style="29"/>
    <col min="10753" max="10753" width="2.875" style="29" customWidth="1"/>
    <col min="10754" max="10754" width="0.625" style="29" customWidth="1"/>
    <col min="10755" max="10755" width="29.5" style="29" customWidth="1"/>
    <col min="10756" max="10756" width="1.5" style="29" customWidth="1"/>
    <col min="10757" max="10757" width="10" style="29" customWidth="1"/>
    <col min="10758" max="10758" width="6.5" style="29" customWidth="1"/>
    <col min="10759" max="10759" width="2.125" style="29" customWidth="1"/>
    <col min="10760" max="10760" width="10" style="29" customWidth="1"/>
    <col min="10761" max="10761" width="11.625" style="29" customWidth="1"/>
    <col min="10762" max="10762" width="0.875" style="29" customWidth="1"/>
    <col min="10763" max="10763" width="2.625" style="29" customWidth="1"/>
    <col min="10764" max="10764" width="8.875" style="29" customWidth="1"/>
    <col min="10765" max="10765" width="8.5" style="29" customWidth="1"/>
    <col min="10766" max="10766" width="1.875" style="29" customWidth="1"/>
    <col min="10767" max="10767" width="12.125" style="29" customWidth="1"/>
    <col min="10768" max="10768" width="3.625" style="29" customWidth="1"/>
    <col min="10769" max="10769" width="11.375" style="29" customWidth="1"/>
    <col min="10770" max="10770" width="1.625" style="29" customWidth="1"/>
    <col min="10771" max="10771" width="9.5" style="29" customWidth="1"/>
    <col min="10772" max="10772" width="8.375" style="29" customWidth="1"/>
    <col min="10773" max="10773" width="3" style="29" customWidth="1"/>
    <col min="10774" max="10774" width="0.875" style="29" customWidth="1"/>
    <col min="10775" max="10775" width="17" style="29" customWidth="1"/>
    <col min="10776" max="10776" width="34.625" style="29" customWidth="1"/>
    <col min="10777" max="10777" width="2.5" style="29" customWidth="1"/>
    <col min="10778" max="10778" width="30.625" style="29" customWidth="1"/>
    <col min="10779" max="10779" width="3.125" style="29" customWidth="1"/>
    <col min="10780" max="10780" width="22" style="29" customWidth="1"/>
    <col min="10781" max="10781" width="2.625" style="29" customWidth="1"/>
    <col min="10782" max="10782" width="7.625" style="29" customWidth="1"/>
    <col min="10783" max="10783" width="10.625" style="29" customWidth="1"/>
    <col min="10784" max="10784" width="0.875" style="29" customWidth="1"/>
    <col min="10785" max="10785" width="6.625" style="29" customWidth="1"/>
    <col min="10786" max="10786" width="0.875" style="29" customWidth="1"/>
    <col min="10787" max="10787" width="6.625" style="29" customWidth="1"/>
    <col min="10788" max="10788" width="3.625" style="29" customWidth="1"/>
    <col min="10789" max="10789" width="6.625" style="29" customWidth="1"/>
    <col min="10790" max="10790" width="2.375" style="29" customWidth="1"/>
    <col min="10791" max="11008" width="9.125" style="29"/>
    <col min="11009" max="11009" width="2.875" style="29" customWidth="1"/>
    <col min="11010" max="11010" width="0.625" style="29" customWidth="1"/>
    <col min="11011" max="11011" width="29.5" style="29" customWidth="1"/>
    <col min="11012" max="11012" width="1.5" style="29" customWidth="1"/>
    <col min="11013" max="11013" width="10" style="29" customWidth="1"/>
    <col min="11014" max="11014" width="6.5" style="29" customWidth="1"/>
    <col min="11015" max="11015" width="2.125" style="29" customWidth="1"/>
    <col min="11016" max="11016" width="10" style="29" customWidth="1"/>
    <col min="11017" max="11017" width="11.625" style="29" customWidth="1"/>
    <col min="11018" max="11018" width="0.875" style="29" customWidth="1"/>
    <col min="11019" max="11019" width="2.625" style="29" customWidth="1"/>
    <col min="11020" max="11020" width="8.875" style="29" customWidth="1"/>
    <col min="11021" max="11021" width="8.5" style="29" customWidth="1"/>
    <col min="11022" max="11022" width="1.875" style="29" customWidth="1"/>
    <col min="11023" max="11023" width="12.125" style="29" customWidth="1"/>
    <col min="11024" max="11024" width="3.625" style="29" customWidth="1"/>
    <col min="11025" max="11025" width="11.375" style="29" customWidth="1"/>
    <col min="11026" max="11026" width="1.625" style="29" customWidth="1"/>
    <col min="11027" max="11027" width="9.5" style="29" customWidth="1"/>
    <col min="11028" max="11028" width="8.375" style="29" customWidth="1"/>
    <col min="11029" max="11029" width="3" style="29" customWidth="1"/>
    <col min="11030" max="11030" width="0.875" style="29" customWidth="1"/>
    <col min="11031" max="11031" width="17" style="29" customWidth="1"/>
    <col min="11032" max="11032" width="34.625" style="29" customWidth="1"/>
    <col min="11033" max="11033" width="2.5" style="29" customWidth="1"/>
    <col min="11034" max="11034" width="30.625" style="29" customWidth="1"/>
    <col min="11035" max="11035" width="3.125" style="29" customWidth="1"/>
    <col min="11036" max="11036" width="22" style="29" customWidth="1"/>
    <col min="11037" max="11037" width="2.625" style="29" customWidth="1"/>
    <col min="11038" max="11038" width="7.625" style="29" customWidth="1"/>
    <col min="11039" max="11039" width="10.625" style="29" customWidth="1"/>
    <col min="11040" max="11040" width="0.875" style="29" customWidth="1"/>
    <col min="11041" max="11041" width="6.625" style="29" customWidth="1"/>
    <col min="11042" max="11042" width="0.875" style="29" customWidth="1"/>
    <col min="11043" max="11043" width="6.625" style="29" customWidth="1"/>
    <col min="11044" max="11044" width="3.625" style="29" customWidth="1"/>
    <col min="11045" max="11045" width="6.625" style="29" customWidth="1"/>
    <col min="11046" max="11046" width="2.375" style="29" customWidth="1"/>
    <col min="11047" max="11264" width="9.125" style="29"/>
    <col min="11265" max="11265" width="2.875" style="29" customWidth="1"/>
    <col min="11266" max="11266" width="0.625" style="29" customWidth="1"/>
    <col min="11267" max="11267" width="29.5" style="29" customWidth="1"/>
    <col min="11268" max="11268" width="1.5" style="29" customWidth="1"/>
    <col min="11269" max="11269" width="10" style="29" customWidth="1"/>
    <col min="11270" max="11270" width="6.5" style="29" customWidth="1"/>
    <col min="11271" max="11271" width="2.125" style="29" customWidth="1"/>
    <col min="11272" max="11272" width="10" style="29" customWidth="1"/>
    <col min="11273" max="11273" width="11.625" style="29" customWidth="1"/>
    <col min="11274" max="11274" width="0.875" style="29" customWidth="1"/>
    <col min="11275" max="11275" width="2.625" style="29" customWidth="1"/>
    <col min="11276" max="11276" width="8.875" style="29" customWidth="1"/>
    <col min="11277" max="11277" width="8.5" style="29" customWidth="1"/>
    <col min="11278" max="11278" width="1.875" style="29" customWidth="1"/>
    <col min="11279" max="11279" width="12.125" style="29" customWidth="1"/>
    <col min="11280" max="11280" width="3.625" style="29" customWidth="1"/>
    <col min="11281" max="11281" width="11.375" style="29" customWidth="1"/>
    <col min="11282" max="11282" width="1.625" style="29" customWidth="1"/>
    <col min="11283" max="11283" width="9.5" style="29" customWidth="1"/>
    <col min="11284" max="11284" width="8.375" style="29" customWidth="1"/>
    <col min="11285" max="11285" width="3" style="29" customWidth="1"/>
    <col min="11286" max="11286" width="0.875" style="29" customWidth="1"/>
    <col min="11287" max="11287" width="17" style="29" customWidth="1"/>
    <col min="11288" max="11288" width="34.625" style="29" customWidth="1"/>
    <col min="11289" max="11289" width="2.5" style="29" customWidth="1"/>
    <col min="11290" max="11290" width="30.625" style="29" customWidth="1"/>
    <col min="11291" max="11291" width="3.125" style="29" customWidth="1"/>
    <col min="11292" max="11292" width="22" style="29" customWidth="1"/>
    <col min="11293" max="11293" width="2.625" style="29" customWidth="1"/>
    <col min="11294" max="11294" width="7.625" style="29" customWidth="1"/>
    <col min="11295" max="11295" width="10.625" style="29" customWidth="1"/>
    <col min="11296" max="11296" width="0.875" style="29" customWidth="1"/>
    <col min="11297" max="11297" width="6.625" style="29" customWidth="1"/>
    <col min="11298" max="11298" width="0.875" style="29" customWidth="1"/>
    <col min="11299" max="11299" width="6.625" style="29" customWidth="1"/>
    <col min="11300" max="11300" width="3.625" style="29" customWidth="1"/>
    <col min="11301" max="11301" width="6.625" style="29" customWidth="1"/>
    <col min="11302" max="11302" width="2.375" style="29" customWidth="1"/>
    <col min="11303" max="11520" width="9.125" style="29"/>
    <col min="11521" max="11521" width="2.875" style="29" customWidth="1"/>
    <col min="11522" max="11522" width="0.625" style="29" customWidth="1"/>
    <col min="11523" max="11523" width="29.5" style="29" customWidth="1"/>
    <col min="11524" max="11524" width="1.5" style="29" customWidth="1"/>
    <col min="11525" max="11525" width="10" style="29" customWidth="1"/>
    <col min="11526" max="11526" width="6.5" style="29" customWidth="1"/>
    <col min="11527" max="11527" width="2.125" style="29" customWidth="1"/>
    <col min="11528" max="11528" width="10" style="29" customWidth="1"/>
    <col min="11529" max="11529" width="11.625" style="29" customWidth="1"/>
    <col min="11530" max="11530" width="0.875" style="29" customWidth="1"/>
    <col min="11531" max="11531" width="2.625" style="29" customWidth="1"/>
    <col min="11532" max="11532" width="8.875" style="29" customWidth="1"/>
    <col min="11533" max="11533" width="8.5" style="29" customWidth="1"/>
    <col min="11534" max="11534" width="1.875" style="29" customWidth="1"/>
    <col min="11535" max="11535" width="12.125" style="29" customWidth="1"/>
    <col min="11536" max="11536" width="3.625" style="29" customWidth="1"/>
    <col min="11537" max="11537" width="11.375" style="29" customWidth="1"/>
    <col min="11538" max="11538" width="1.625" style="29" customWidth="1"/>
    <col min="11539" max="11539" width="9.5" style="29" customWidth="1"/>
    <col min="11540" max="11540" width="8.375" style="29" customWidth="1"/>
    <col min="11541" max="11541" width="3" style="29" customWidth="1"/>
    <col min="11542" max="11542" width="0.875" style="29" customWidth="1"/>
    <col min="11543" max="11543" width="17" style="29" customWidth="1"/>
    <col min="11544" max="11544" width="34.625" style="29" customWidth="1"/>
    <col min="11545" max="11545" width="2.5" style="29" customWidth="1"/>
    <col min="11546" max="11546" width="30.625" style="29" customWidth="1"/>
    <col min="11547" max="11547" width="3.125" style="29" customWidth="1"/>
    <col min="11548" max="11548" width="22" style="29" customWidth="1"/>
    <col min="11549" max="11549" width="2.625" style="29" customWidth="1"/>
    <col min="11550" max="11550" width="7.625" style="29" customWidth="1"/>
    <col min="11551" max="11551" width="10.625" style="29" customWidth="1"/>
    <col min="11552" max="11552" width="0.875" style="29" customWidth="1"/>
    <col min="11553" max="11553" width="6.625" style="29" customWidth="1"/>
    <col min="11554" max="11554" width="0.875" style="29" customWidth="1"/>
    <col min="11555" max="11555" width="6.625" style="29" customWidth="1"/>
    <col min="11556" max="11556" width="3.625" style="29" customWidth="1"/>
    <col min="11557" max="11557" width="6.625" style="29" customWidth="1"/>
    <col min="11558" max="11558" width="2.375" style="29" customWidth="1"/>
    <col min="11559" max="11776" width="9.125" style="29"/>
    <col min="11777" max="11777" width="2.875" style="29" customWidth="1"/>
    <col min="11778" max="11778" width="0.625" style="29" customWidth="1"/>
    <col min="11779" max="11779" width="29.5" style="29" customWidth="1"/>
    <col min="11780" max="11780" width="1.5" style="29" customWidth="1"/>
    <col min="11781" max="11781" width="10" style="29" customWidth="1"/>
    <col min="11782" max="11782" width="6.5" style="29" customWidth="1"/>
    <col min="11783" max="11783" width="2.125" style="29" customWidth="1"/>
    <col min="11784" max="11784" width="10" style="29" customWidth="1"/>
    <col min="11785" max="11785" width="11.625" style="29" customWidth="1"/>
    <col min="11786" max="11786" width="0.875" style="29" customWidth="1"/>
    <col min="11787" max="11787" width="2.625" style="29" customWidth="1"/>
    <col min="11788" max="11788" width="8.875" style="29" customWidth="1"/>
    <col min="11789" max="11789" width="8.5" style="29" customWidth="1"/>
    <col min="11790" max="11790" width="1.875" style="29" customWidth="1"/>
    <col min="11791" max="11791" width="12.125" style="29" customWidth="1"/>
    <col min="11792" max="11792" width="3.625" style="29" customWidth="1"/>
    <col min="11793" max="11793" width="11.375" style="29" customWidth="1"/>
    <col min="11794" max="11794" width="1.625" style="29" customWidth="1"/>
    <col min="11795" max="11795" width="9.5" style="29" customWidth="1"/>
    <col min="11796" max="11796" width="8.375" style="29" customWidth="1"/>
    <col min="11797" max="11797" width="3" style="29" customWidth="1"/>
    <col min="11798" max="11798" width="0.875" style="29" customWidth="1"/>
    <col min="11799" max="11799" width="17" style="29" customWidth="1"/>
    <col min="11800" max="11800" width="34.625" style="29" customWidth="1"/>
    <col min="11801" max="11801" width="2.5" style="29" customWidth="1"/>
    <col min="11802" max="11802" width="30.625" style="29" customWidth="1"/>
    <col min="11803" max="11803" width="3.125" style="29" customWidth="1"/>
    <col min="11804" max="11804" width="22" style="29" customWidth="1"/>
    <col min="11805" max="11805" width="2.625" style="29" customWidth="1"/>
    <col min="11806" max="11806" width="7.625" style="29" customWidth="1"/>
    <col min="11807" max="11807" width="10.625" style="29" customWidth="1"/>
    <col min="11808" max="11808" width="0.875" style="29" customWidth="1"/>
    <col min="11809" max="11809" width="6.625" style="29" customWidth="1"/>
    <col min="11810" max="11810" width="0.875" style="29" customWidth="1"/>
    <col min="11811" max="11811" width="6.625" style="29" customWidth="1"/>
    <col min="11812" max="11812" width="3.625" style="29" customWidth="1"/>
    <col min="11813" max="11813" width="6.625" style="29" customWidth="1"/>
    <col min="11814" max="11814" width="2.375" style="29" customWidth="1"/>
    <col min="11815" max="12032" width="9.125" style="29"/>
    <col min="12033" max="12033" width="2.875" style="29" customWidth="1"/>
    <col min="12034" max="12034" width="0.625" style="29" customWidth="1"/>
    <col min="12035" max="12035" width="29.5" style="29" customWidth="1"/>
    <col min="12036" max="12036" width="1.5" style="29" customWidth="1"/>
    <col min="12037" max="12037" width="10" style="29" customWidth="1"/>
    <col min="12038" max="12038" width="6.5" style="29" customWidth="1"/>
    <col min="12039" max="12039" width="2.125" style="29" customWidth="1"/>
    <col min="12040" max="12040" width="10" style="29" customWidth="1"/>
    <col min="12041" max="12041" width="11.625" style="29" customWidth="1"/>
    <col min="12042" max="12042" width="0.875" style="29" customWidth="1"/>
    <col min="12043" max="12043" width="2.625" style="29" customWidth="1"/>
    <col min="12044" max="12044" width="8.875" style="29" customWidth="1"/>
    <col min="12045" max="12045" width="8.5" style="29" customWidth="1"/>
    <col min="12046" max="12046" width="1.875" style="29" customWidth="1"/>
    <col min="12047" max="12047" width="12.125" style="29" customWidth="1"/>
    <col min="12048" max="12048" width="3.625" style="29" customWidth="1"/>
    <col min="12049" max="12049" width="11.375" style="29" customWidth="1"/>
    <col min="12050" max="12050" width="1.625" style="29" customWidth="1"/>
    <col min="12051" max="12051" width="9.5" style="29" customWidth="1"/>
    <col min="12052" max="12052" width="8.375" style="29" customWidth="1"/>
    <col min="12053" max="12053" width="3" style="29" customWidth="1"/>
    <col min="12054" max="12054" width="0.875" style="29" customWidth="1"/>
    <col min="12055" max="12055" width="17" style="29" customWidth="1"/>
    <col min="12056" max="12056" width="34.625" style="29" customWidth="1"/>
    <col min="12057" max="12057" width="2.5" style="29" customWidth="1"/>
    <col min="12058" max="12058" width="30.625" style="29" customWidth="1"/>
    <col min="12059" max="12059" width="3.125" style="29" customWidth="1"/>
    <col min="12060" max="12060" width="22" style="29" customWidth="1"/>
    <col min="12061" max="12061" width="2.625" style="29" customWidth="1"/>
    <col min="12062" max="12062" width="7.625" style="29" customWidth="1"/>
    <col min="12063" max="12063" width="10.625" style="29" customWidth="1"/>
    <col min="12064" max="12064" width="0.875" style="29" customWidth="1"/>
    <col min="12065" max="12065" width="6.625" style="29" customWidth="1"/>
    <col min="12066" max="12066" width="0.875" style="29" customWidth="1"/>
    <col min="12067" max="12067" width="6.625" style="29" customWidth="1"/>
    <col min="12068" max="12068" width="3.625" style="29" customWidth="1"/>
    <col min="12069" max="12069" width="6.625" style="29" customWidth="1"/>
    <col min="12070" max="12070" width="2.375" style="29" customWidth="1"/>
    <col min="12071" max="12288" width="9.125" style="29"/>
    <col min="12289" max="12289" width="2.875" style="29" customWidth="1"/>
    <col min="12290" max="12290" width="0.625" style="29" customWidth="1"/>
    <col min="12291" max="12291" width="29.5" style="29" customWidth="1"/>
    <col min="12292" max="12292" width="1.5" style="29" customWidth="1"/>
    <col min="12293" max="12293" width="10" style="29" customWidth="1"/>
    <col min="12294" max="12294" width="6.5" style="29" customWidth="1"/>
    <col min="12295" max="12295" width="2.125" style="29" customWidth="1"/>
    <col min="12296" max="12296" width="10" style="29" customWidth="1"/>
    <col min="12297" max="12297" width="11.625" style="29" customWidth="1"/>
    <col min="12298" max="12298" width="0.875" style="29" customWidth="1"/>
    <col min="12299" max="12299" width="2.625" style="29" customWidth="1"/>
    <col min="12300" max="12300" width="8.875" style="29" customWidth="1"/>
    <col min="12301" max="12301" width="8.5" style="29" customWidth="1"/>
    <col min="12302" max="12302" width="1.875" style="29" customWidth="1"/>
    <col min="12303" max="12303" width="12.125" style="29" customWidth="1"/>
    <col min="12304" max="12304" width="3.625" style="29" customWidth="1"/>
    <col min="12305" max="12305" width="11.375" style="29" customWidth="1"/>
    <col min="12306" max="12306" width="1.625" style="29" customWidth="1"/>
    <col min="12307" max="12307" width="9.5" style="29" customWidth="1"/>
    <col min="12308" max="12308" width="8.375" style="29" customWidth="1"/>
    <col min="12309" max="12309" width="3" style="29" customWidth="1"/>
    <col min="12310" max="12310" width="0.875" style="29" customWidth="1"/>
    <col min="12311" max="12311" width="17" style="29" customWidth="1"/>
    <col min="12312" max="12312" width="34.625" style="29" customWidth="1"/>
    <col min="12313" max="12313" width="2.5" style="29" customWidth="1"/>
    <col min="12314" max="12314" width="30.625" style="29" customWidth="1"/>
    <col min="12315" max="12315" width="3.125" style="29" customWidth="1"/>
    <col min="12316" max="12316" width="22" style="29" customWidth="1"/>
    <col min="12317" max="12317" width="2.625" style="29" customWidth="1"/>
    <col min="12318" max="12318" width="7.625" style="29" customWidth="1"/>
    <col min="12319" max="12319" width="10.625" style="29" customWidth="1"/>
    <col min="12320" max="12320" width="0.875" style="29" customWidth="1"/>
    <col min="12321" max="12321" width="6.625" style="29" customWidth="1"/>
    <col min="12322" max="12322" width="0.875" style="29" customWidth="1"/>
    <col min="12323" max="12323" width="6.625" style="29" customWidth="1"/>
    <col min="12324" max="12324" width="3.625" style="29" customWidth="1"/>
    <col min="12325" max="12325" width="6.625" style="29" customWidth="1"/>
    <col min="12326" max="12326" width="2.375" style="29" customWidth="1"/>
    <col min="12327" max="12544" width="9.125" style="29"/>
    <col min="12545" max="12545" width="2.875" style="29" customWidth="1"/>
    <col min="12546" max="12546" width="0.625" style="29" customWidth="1"/>
    <col min="12547" max="12547" width="29.5" style="29" customWidth="1"/>
    <col min="12548" max="12548" width="1.5" style="29" customWidth="1"/>
    <col min="12549" max="12549" width="10" style="29" customWidth="1"/>
    <col min="12550" max="12550" width="6.5" style="29" customWidth="1"/>
    <col min="12551" max="12551" width="2.125" style="29" customWidth="1"/>
    <col min="12552" max="12552" width="10" style="29" customWidth="1"/>
    <col min="12553" max="12553" width="11.625" style="29" customWidth="1"/>
    <col min="12554" max="12554" width="0.875" style="29" customWidth="1"/>
    <col min="12555" max="12555" width="2.625" style="29" customWidth="1"/>
    <col min="12556" max="12556" width="8.875" style="29" customWidth="1"/>
    <col min="12557" max="12557" width="8.5" style="29" customWidth="1"/>
    <col min="12558" max="12558" width="1.875" style="29" customWidth="1"/>
    <col min="12559" max="12559" width="12.125" style="29" customWidth="1"/>
    <col min="12560" max="12560" width="3.625" style="29" customWidth="1"/>
    <col min="12561" max="12561" width="11.375" style="29" customWidth="1"/>
    <col min="12562" max="12562" width="1.625" style="29" customWidth="1"/>
    <col min="12563" max="12563" width="9.5" style="29" customWidth="1"/>
    <col min="12564" max="12564" width="8.375" style="29" customWidth="1"/>
    <col min="12565" max="12565" width="3" style="29" customWidth="1"/>
    <col min="12566" max="12566" width="0.875" style="29" customWidth="1"/>
    <col min="12567" max="12567" width="17" style="29" customWidth="1"/>
    <col min="12568" max="12568" width="34.625" style="29" customWidth="1"/>
    <col min="12569" max="12569" width="2.5" style="29" customWidth="1"/>
    <col min="12570" max="12570" width="30.625" style="29" customWidth="1"/>
    <col min="12571" max="12571" width="3.125" style="29" customWidth="1"/>
    <col min="12572" max="12572" width="22" style="29" customWidth="1"/>
    <col min="12573" max="12573" width="2.625" style="29" customWidth="1"/>
    <col min="12574" max="12574" width="7.625" style="29" customWidth="1"/>
    <col min="12575" max="12575" width="10.625" style="29" customWidth="1"/>
    <col min="12576" max="12576" width="0.875" style="29" customWidth="1"/>
    <col min="12577" max="12577" width="6.625" style="29" customWidth="1"/>
    <col min="12578" max="12578" width="0.875" style="29" customWidth="1"/>
    <col min="12579" max="12579" width="6.625" style="29" customWidth="1"/>
    <col min="12580" max="12580" width="3.625" style="29" customWidth="1"/>
    <col min="12581" max="12581" width="6.625" style="29" customWidth="1"/>
    <col min="12582" max="12582" width="2.375" style="29" customWidth="1"/>
    <col min="12583" max="12800" width="9.125" style="29"/>
    <col min="12801" max="12801" width="2.875" style="29" customWidth="1"/>
    <col min="12802" max="12802" width="0.625" style="29" customWidth="1"/>
    <col min="12803" max="12803" width="29.5" style="29" customWidth="1"/>
    <col min="12804" max="12804" width="1.5" style="29" customWidth="1"/>
    <col min="12805" max="12805" width="10" style="29" customWidth="1"/>
    <col min="12806" max="12806" width="6.5" style="29" customWidth="1"/>
    <col min="12807" max="12807" width="2.125" style="29" customWidth="1"/>
    <col min="12808" max="12808" width="10" style="29" customWidth="1"/>
    <col min="12809" max="12809" width="11.625" style="29" customWidth="1"/>
    <col min="12810" max="12810" width="0.875" style="29" customWidth="1"/>
    <col min="12811" max="12811" width="2.625" style="29" customWidth="1"/>
    <col min="12812" max="12812" width="8.875" style="29" customWidth="1"/>
    <col min="12813" max="12813" width="8.5" style="29" customWidth="1"/>
    <col min="12814" max="12814" width="1.875" style="29" customWidth="1"/>
    <col min="12815" max="12815" width="12.125" style="29" customWidth="1"/>
    <col min="12816" max="12816" width="3.625" style="29" customWidth="1"/>
    <col min="12817" max="12817" width="11.375" style="29" customWidth="1"/>
    <col min="12818" max="12818" width="1.625" style="29" customWidth="1"/>
    <col min="12819" max="12819" width="9.5" style="29" customWidth="1"/>
    <col min="12820" max="12820" width="8.375" style="29" customWidth="1"/>
    <col min="12821" max="12821" width="3" style="29" customWidth="1"/>
    <col min="12822" max="12822" width="0.875" style="29" customWidth="1"/>
    <col min="12823" max="12823" width="17" style="29" customWidth="1"/>
    <col min="12824" max="12824" width="34.625" style="29" customWidth="1"/>
    <col min="12825" max="12825" width="2.5" style="29" customWidth="1"/>
    <col min="12826" max="12826" width="30.625" style="29" customWidth="1"/>
    <col min="12827" max="12827" width="3.125" style="29" customWidth="1"/>
    <col min="12828" max="12828" width="22" style="29" customWidth="1"/>
    <col min="12829" max="12829" width="2.625" style="29" customWidth="1"/>
    <col min="12830" max="12830" width="7.625" style="29" customWidth="1"/>
    <col min="12831" max="12831" width="10.625" style="29" customWidth="1"/>
    <col min="12832" max="12832" width="0.875" style="29" customWidth="1"/>
    <col min="12833" max="12833" width="6.625" style="29" customWidth="1"/>
    <col min="12834" max="12834" width="0.875" style="29" customWidth="1"/>
    <col min="12835" max="12835" width="6.625" style="29" customWidth="1"/>
    <col min="12836" max="12836" width="3.625" style="29" customWidth="1"/>
    <col min="12837" max="12837" width="6.625" style="29" customWidth="1"/>
    <col min="12838" max="12838" width="2.375" style="29" customWidth="1"/>
    <col min="12839" max="13056" width="9.125" style="29"/>
    <col min="13057" max="13057" width="2.875" style="29" customWidth="1"/>
    <col min="13058" max="13058" width="0.625" style="29" customWidth="1"/>
    <col min="13059" max="13059" width="29.5" style="29" customWidth="1"/>
    <col min="13060" max="13060" width="1.5" style="29" customWidth="1"/>
    <col min="13061" max="13061" width="10" style="29" customWidth="1"/>
    <col min="13062" max="13062" width="6.5" style="29" customWidth="1"/>
    <col min="13063" max="13063" width="2.125" style="29" customWidth="1"/>
    <col min="13064" max="13064" width="10" style="29" customWidth="1"/>
    <col min="13065" max="13065" width="11.625" style="29" customWidth="1"/>
    <col min="13066" max="13066" width="0.875" style="29" customWidth="1"/>
    <col min="13067" max="13067" width="2.625" style="29" customWidth="1"/>
    <col min="13068" max="13068" width="8.875" style="29" customWidth="1"/>
    <col min="13069" max="13069" width="8.5" style="29" customWidth="1"/>
    <col min="13070" max="13070" width="1.875" style="29" customWidth="1"/>
    <col min="13071" max="13071" width="12.125" style="29" customWidth="1"/>
    <col min="13072" max="13072" width="3.625" style="29" customWidth="1"/>
    <col min="13073" max="13073" width="11.375" style="29" customWidth="1"/>
    <col min="13074" max="13074" width="1.625" style="29" customWidth="1"/>
    <col min="13075" max="13075" width="9.5" style="29" customWidth="1"/>
    <col min="13076" max="13076" width="8.375" style="29" customWidth="1"/>
    <col min="13077" max="13077" width="3" style="29" customWidth="1"/>
    <col min="13078" max="13078" width="0.875" style="29" customWidth="1"/>
    <col min="13079" max="13079" width="17" style="29" customWidth="1"/>
    <col min="13080" max="13080" width="34.625" style="29" customWidth="1"/>
    <col min="13081" max="13081" width="2.5" style="29" customWidth="1"/>
    <col min="13082" max="13082" width="30.625" style="29" customWidth="1"/>
    <col min="13083" max="13083" width="3.125" style="29" customWidth="1"/>
    <col min="13084" max="13084" width="22" style="29" customWidth="1"/>
    <col min="13085" max="13085" width="2.625" style="29" customWidth="1"/>
    <col min="13086" max="13086" width="7.625" style="29" customWidth="1"/>
    <col min="13087" max="13087" width="10.625" style="29" customWidth="1"/>
    <col min="13088" max="13088" width="0.875" style="29" customWidth="1"/>
    <col min="13089" max="13089" width="6.625" style="29" customWidth="1"/>
    <col min="13090" max="13090" width="0.875" style="29" customWidth="1"/>
    <col min="13091" max="13091" width="6.625" style="29" customWidth="1"/>
    <col min="13092" max="13092" width="3.625" style="29" customWidth="1"/>
    <col min="13093" max="13093" width="6.625" style="29" customWidth="1"/>
    <col min="13094" max="13094" width="2.375" style="29" customWidth="1"/>
    <col min="13095" max="13312" width="9.125" style="29"/>
    <col min="13313" max="13313" width="2.875" style="29" customWidth="1"/>
    <col min="13314" max="13314" width="0.625" style="29" customWidth="1"/>
    <col min="13315" max="13315" width="29.5" style="29" customWidth="1"/>
    <col min="13316" max="13316" width="1.5" style="29" customWidth="1"/>
    <col min="13317" max="13317" width="10" style="29" customWidth="1"/>
    <col min="13318" max="13318" width="6.5" style="29" customWidth="1"/>
    <col min="13319" max="13319" width="2.125" style="29" customWidth="1"/>
    <col min="13320" max="13320" width="10" style="29" customWidth="1"/>
    <col min="13321" max="13321" width="11.625" style="29" customWidth="1"/>
    <col min="13322" max="13322" width="0.875" style="29" customWidth="1"/>
    <col min="13323" max="13323" width="2.625" style="29" customWidth="1"/>
    <col min="13324" max="13324" width="8.875" style="29" customWidth="1"/>
    <col min="13325" max="13325" width="8.5" style="29" customWidth="1"/>
    <col min="13326" max="13326" width="1.875" style="29" customWidth="1"/>
    <col min="13327" max="13327" width="12.125" style="29" customWidth="1"/>
    <col min="13328" max="13328" width="3.625" style="29" customWidth="1"/>
    <col min="13329" max="13329" width="11.375" style="29" customWidth="1"/>
    <col min="13330" max="13330" width="1.625" style="29" customWidth="1"/>
    <col min="13331" max="13331" width="9.5" style="29" customWidth="1"/>
    <col min="13332" max="13332" width="8.375" style="29" customWidth="1"/>
    <col min="13333" max="13333" width="3" style="29" customWidth="1"/>
    <col min="13334" max="13334" width="0.875" style="29" customWidth="1"/>
    <col min="13335" max="13335" width="17" style="29" customWidth="1"/>
    <col min="13336" max="13336" width="34.625" style="29" customWidth="1"/>
    <col min="13337" max="13337" width="2.5" style="29" customWidth="1"/>
    <col min="13338" max="13338" width="30.625" style="29" customWidth="1"/>
    <col min="13339" max="13339" width="3.125" style="29" customWidth="1"/>
    <col min="13340" max="13340" width="22" style="29" customWidth="1"/>
    <col min="13341" max="13341" width="2.625" style="29" customWidth="1"/>
    <col min="13342" max="13342" width="7.625" style="29" customWidth="1"/>
    <col min="13343" max="13343" width="10.625" style="29" customWidth="1"/>
    <col min="13344" max="13344" width="0.875" style="29" customWidth="1"/>
    <col min="13345" max="13345" width="6.625" style="29" customWidth="1"/>
    <col min="13346" max="13346" width="0.875" style="29" customWidth="1"/>
    <col min="13347" max="13347" width="6.625" style="29" customWidth="1"/>
    <col min="13348" max="13348" width="3.625" style="29" customWidth="1"/>
    <col min="13349" max="13349" width="6.625" style="29" customWidth="1"/>
    <col min="13350" max="13350" width="2.375" style="29" customWidth="1"/>
    <col min="13351" max="13568" width="9.125" style="29"/>
    <col min="13569" max="13569" width="2.875" style="29" customWidth="1"/>
    <col min="13570" max="13570" width="0.625" style="29" customWidth="1"/>
    <col min="13571" max="13571" width="29.5" style="29" customWidth="1"/>
    <col min="13572" max="13572" width="1.5" style="29" customWidth="1"/>
    <col min="13573" max="13573" width="10" style="29" customWidth="1"/>
    <col min="13574" max="13574" width="6.5" style="29" customWidth="1"/>
    <col min="13575" max="13575" width="2.125" style="29" customWidth="1"/>
    <col min="13576" max="13576" width="10" style="29" customWidth="1"/>
    <col min="13577" max="13577" width="11.625" style="29" customWidth="1"/>
    <col min="13578" max="13578" width="0.875" style="29" customWidth="1"/>
    <col min="13579" max="13579" width="2.625" style="29" customWidth="1"/>
    <col min="13580" max="13580" width="8.875" style="29" customWidth="1"/>
    <col min="13581" max="13581" width="8.5" style="29" customWidth="1"/>
    <col min="13582" max="13582" width="1.875" style="29" customWidth="1"/>
    <col min="13583" max="13583" width="12.125" style="29" customWidth="1"/>
    <col min="13584" max="13584" width="3.625" style="29" customWidth="1"/>
    <col min="13585" max="13585" width="11.375" style="29" customWidth="1"/>
    <col min="13586" max="13586" width="1.625" style="29" customWidth="1"/>
    <col min="13587" max="13587" width="9.5" style="29" customWidth="1"/>
    <col min="13588" max="13588" width="8.375" style="29" customWidth="1"/>
    <col min="13589" max="13589" width="3" style="29" customWidth="1"/>
    <col min="13590" max="13590" width="0.875" style="29" customWidth="1"/>
    <col min="13591" max="13591" width="17" style="29" customWidth="1"/>
    <col min="13592" max="13592" width="34.625" style="29" customWidth="1"/>
    <col min="13593" max="13593" width="2.5" style="29" customWidth="1"/>
    <col min="13594" max="13594" width="30.625" style="29" customWidth="1"/>
    <col min="13595" max="13595" width="3.125" style="29" customWidth="1"/>
    <col min="13596" max="13596" width="22" style="29" customWidth="1"/>
    <col min="13597" max="13597" width="2.625" style="29" customWidth="1"/>
    <col min="13598" max="13598" width="7.625" style="29" customWidth="1"/>
    <col min="13599" max="13599" width="10.625" style="29" customWidth="1"/>
    <col min="13600" max="13600" width="0.875" style="29" customWidth="1"/>
    <col min="13601" max="13601" width="6.625" style="29" customWidth="1"/>
    <col min="13602" max="13602" width="0.875" style="29" customWidth="1"/>
    <col min="13603" max="13603" width="6.625" style="29" customWidth="1"/>
    <col min="13604" max="13604" width="3.625" style="29" customWidth="1"/>
    <col min="13605" max="13605" width="6.625" style="29" customWidth="1"/>
    <col min="13606" max="13606" width="2.375" style="29" customWidth="1"/>
    <col min="13607" max="13824" width="9.125" style="29"/>
    <col min="13825" max="13825" width="2.875" style="29" customWidth="1"/>
    <col min="13826" max="13826" width="0.625" style="29" customWidth="1"/>
    <col min="13827" max="13827" width="29.5" style="29" customWidth="1"/>
    <col min="13828" max="13828" width="1.5" style="29" customWidth="1"/>
    <col min="13829" max="13829" width="10" style="29" customWidth="1"/>
    <col min="13830" max="13830" width="6.5" style="29" customWidth="1"/>
    <col min="13831" max="13831" width="2.125" style="29" customWidth="1"/>
    <col min="13832" max="13832" width="10" style="29" customWidth="1"/>
    <col min="13833" max="13833" width="11.625" style="29" customWidth="1"/>
    <col min="13834" max="13834" width="0.875" style="29" customWidth="1"/>
    <col min="13835" max="13835" width="2.625" style="29" customWidth="1"/>
    <col min="13836" max="13836" width="8.875" style="29" customWidth="1"/>
    <col min="13837" max="13837" width="8.5" style="29" customWidth="1"/>
    <col min="13838" max="13838" width="1.875" style="29" customWidth="1"/>
    <col min="13839" max="13839" width="12.125" style="29" customWidth="1"/>
    <col min="13840" max="13840" width="3.625" style="29" customWidth="1"/>
    <col min="13841" max="13841" width="11.375" style="29" customWidth="1"/>
    <col min="13842" max="13842" width="1.625" style="29" customWidth="1"/>
    <col min="13843" max="13843" width="9.5" style="29" customWidth="1"/>
    <col min="13844" max="13844" width="8.375" style="29" customWidth="1"/>
    <col min="13845" max="13845" width="3" style="29" customWidth="1"/>
    <col min="13846" max="13846" width="0.875" style="29" customWidth="1"/>
    <col min="13847" max="13847" width="17" style="29" customWidth="1"/>
    <col min="13848" max="13848" width="34.625" style="29" customWidth="1"/>
    <col min="13849" max="13849" width="2.5" style="29" customWidth="1"/>
    <col min="13850" max="13850" width="30.625" style="29" customWidth="1"/>
    <col min="13851" max="13851" width="3.125" style="29" customWidth="1"/>
    <col min="13852" max="13852" width="22" style="29" customWidth="1"/>
    <col min="13853" max="13853" width="2.625" style="29" customWidth="1"/>
    <col min="13854" max="13854" width="7.625" style="29" customWidth="1"/>
    <col min="13855" max="13855" width="10.625" style="29" customWidth="1"/>
    <col min="13856" max="13856" width="0.875" style="29" customWidth="1"/>
    <col min="13857" max="13857" width="6.625" style="29" customWidth="1"/>
    <col min="13858" max="13858" width="0.875" style="29" customWidth="1"/>
    <col min="13859" max="13859" width="6.625" style="29" customWidth="1"/>
    <col min="13860" max="13860" width="3.625" style="29" customWidth="1"/>
    <col min="13861" max="13861" width="6.625" style="29" customWidth="1"/>
    <col min="13862" max="13862" width="2.375" style="29" customWidth="1"/>
    <col min="13863" max="14080" width="9.125" style="29"/>
    <col min="14081" max="14081" width="2.875" style="29" customWidth="1"/>
    <col min="14082" max="14082" width="0.625" style="29" customWidth="1"/>
    <col min="14083" max="14083" width="29.5" style="29" customWidth="1"/>
    <col min="14084" max="14084" width="1.5" style="29" customWidth="1"/>
    <col min="14085" max="14085" width="10" style="29" customWidth="1"/>
    <col min="14086" max="14086" width="6.5" style="29" customWidth="1"/>
    <col min="14087" max="14087" width="2.125" style="29" customWidth="1"/>
    <col min="14088" max="14088" width="10" style="29" customWidth="1"/>
    <col min="14089" max="14089" width="11.625" style="29" customWidth="1"/>
    <col min="14090" max="14090" width="0.875" style="29" customWidth="1"/>
    <col min="14091" max="14091" width="2.625" style="29" customWidth="1"/>
    <col min="14092" max="14092" width="8.875" style="29" customWidth="1"/>
    <col min="14093" max="14093" width="8.5" style="29" customWidth="1"/>
    <col min="14094" max="14094" width="1.875" style="29" customWidth="1"/>
    <col min="14095" max="14095" width="12.125" style="29" customWidth="1"/>
    <col min="14096" max="14096" width="3.625" style="29" customWidth="1"/>
    <col min="14097" max="14097" width="11.375" style="29" customWidth="1"/>
    <col min="14098" max="14098" width="1.625" style="29" customWidth="1"/>
    <col min="14099" max="14099" width="9.5" style="29" customWidth="1"/>
    <col min="14100" max="14100" width="8.375" style="29" customWidth="1"/>
    <col min="14101" max="14101" width="3" style="29" customWidth="1"/>
    <col min="14102" max="14102" width="0.875" style="29" customWidth="1"/>
    <col min="14103" max="14103" width="17" style="29" customWidth="1"/>
    <col min="14104" max="14104" width="34.625" style="29" customWidth="1"/>
    <col min="14105" max="14105" width="2.5" style="29" customWidth="1"/>
    <col min="14106" max="14106" width="30.625" style="29" customWidth="1"/>
    <col min="14107" max="14107" width="3.125" style="29" customWidth="1"/>
    <col min="14108" max="14108" width="22" style="29" customWidth="1"/>
    <col min="14109" max="14109" width="2.625" style="29" customWidth="1"/>
    <col min="14110" max="14110" width="7.625" style="29" customWidth="1"/>
    <col min="14111" max="14111" width="10.625" style="29" customWidth="1"/>
    <col min="14112" max="14112" width="0.875" style="29" customWidth="1"/>
    <col min="14113" max="14113" width="6.625" style="29" customWidth="1"/>
    <col min="14114" max="14114" width="0.875" style="29" customWidth="1"/>
    <col min="14115" max="14115" width="6.625" style="29" customWidth="1"/>
    <col min="14116" max="14116" width="3.625" style="29" customWidth="1"/>
    <col min="14117" max="14117" width="6.625" style="29" customWidth="1"/>
    <col min="14118" max="14118" width="2.375" style="29" customWidth="1"/>
    <col min="14119" max="14336" width="9.125" style="29"/>
    <col min="14337" max="14337" width="2.875" style="29" customWidth="1"/>
    <col min="14338" max="14338" width="0.625" style="29" customWidth="1"/>
    <col min="14339" max="14339" width="29.5" style="29" customWidth="1"/>
    <col min="14340" max="14340" width="1.5" style="29" customWidth="1"/>
    <col min="14341" max="14341" width="10" style="29" customWidth="1"/>
    <col min="14342" max="14342" width="6.5" style="29" customWidth="1"/>
    <col min="14343" max="14343" width="2.125" style="29" customWidth="1"/>
    <col min="14344" max="14344" width="10" style="29" customWidth="1"/>
    <col min="14345" max="14345" width="11.625" style="29" customWidth="1"/>
    <col min="14346" max="14346" width="0.875" style="29" customWidth="1"/>
    <col min="14347" max="14347" width="2.625" style="29" customWidth="1"/>
    <col min="14348" max="14348" width="8.875" style="29" customWidth="1"/>
    <col min="14349" max="14349" width="8.5" style="29" customWidth="1"/>
    <col min="14350" max="14350" width="1.875" style="29" customWidth="1"/>
    <col min="14351" max="14351" width="12.125" style="29" customWidth="1"/>
    <col min="14352" max="14352" width="3.625" style="29" customWidth="1"/>
    <col min="14353" max="14353" width="11.375" style="29" customWidth="1"/>
    <col min="14354" max="14354" width="1.625" style="29" customWidth="1"/>
    <col min="14355" max="14355" width="9.5" style="29" customWidth="1"/>
    <col min="14356" max="14356" width="8.375" style="29" customWidth="1"/>
    <col min="14357" max="14357" width="3" style="29" customWidth="1"/>
    <col min="14358" max="14358" width="0.875" style="29" customWidth="1"/>
    <col min="14359" max="14359" width="17" style="29" customWidth="1"/>
    <col min="14360" max="14360" width="34.625" style="29" customWidth="1"/>
    <col min="14361" max="14361" width="2.5" style="29" customWidth="1"/>
    <col min="14362" max="14362" width="30.625" style="29" customWidth="1"/>
    <col min="14363" max="14363" width="3.125" style="29" customWidth="1"/>
    <col min="14364" max="14364" width="22" style="29" customWidth="1"/>
    <col min="14365" max="14365" width="2.625" style="29" customWidth="1"/>
    <col min="14366" max="14366" width="7.625" style="29" customWidth="1"/>
    <col min="14367" max="14367" width="10.625" style="29" customWidth="1"/>
    <col min="14368" max="14368" width="0.875" style="29" customWidth="1"/>
    <col min="14369" max="14369" width="6.625" style="29" customWidth="1"/>
    <col min="14370" max="14370" width="0.875" style="29" customWidth="1"/>
    <col min="14371" max="14371" width="6.625" style="29" customWidth="1"/>
    <col min="14372" max="14372" width="3.625" style="29" customWidth="1"/>
    <col min="14373" max="14373" width="6.625" style="29" customWidth="1"/>
    <col min="14374" max="14374" width="2.375" style="29" customWidth="1"/>
    <col min="14375" max="14592" width="9.125" style="29"/>
    <col min="14593" max="14593" width="2.875" style="29" customWidth="1"/>
    <col min="14594" max="14594" width="0.625" style="29" customWidth="1"/>
    <col min="14595" max="14595" width="29.5" style="29" customWidth="1"/>
    <col min="14596" max="14596" width="1.5" style="29" customWidth="1"/>
    <col min="14597" max="14597" width="10" style="29" customWidth="1"/>
    <col min="14598" max="14598" width="6.5" style="29" customWidth="1"/>
    <col min="14599" max="14599" width="2.125" style="29" customWidth="1"/>
    <col min="14600" max="14600" width="10" style="29" customWidth="1"/>
    <col min="14601" max="14601" width="11.625" style="29" customWidth="1"/>
    <col min="14602" max="14602" width="0.875" style="29" customWidth="1"/>
    <col min="14603" max="14603" width="2.625" style="29" customWidth="1"/>
    <col min="14604" max="14604" width="8.875" style="29" customWidth="1"/>
    <col min="14605" max="14605" width="8.5" style="29" customWidth="1"/>
    <col min="14606" max="14606" width="1.875" style="29" customWidth="1"/>
    <col min="14607" max="14607" width="12.125" style="29" customWidth="1"/>
    <col min="14608" max="14608" width="3.625" style="29" customWidth="1"/>
    <col min="14609" max="14609" width="11.375" style="29" customWidth="1"/>
    <col min="14610" max="14610" width="1.625" style="29" customWidth="1"/>
    <col min="14611" max="14611" width="9.5" style="29" customWidth="1"/>
    <col min="14612" max="14612" width="8.375" style="29" customWidth="1"/>
    <col min="14613" max="14613" width="3" style="29" customWidth="1"/>
    <col min="14614" max="14614" width="0.875" style="29" customWidth="1"/>
    <col min="14615" max="14615" width="17" style="29" customWidth="1"/>
    <col min="14616" max="14616" width="34.625" style="29" customWidth="1"/>
    <col min="14617" max="14617" width="2.5" style="29" customWidth="1"/>
    <col min="14618" max="14618" width="30.625" style="29" customWidth="1"/>
    <col min="14619" max="14619" width="3.125" style="29" customWidth="1"/>
    <col min="14620" max="14620" width="22" style="29" customWidth="1"/>
    <col min="14621" max="14621" width="2.625" style="29" customWidth="1"/>
    <col min="14622" max="14622" width="7.625" style="29" customWidth="1"/>
    <col min="14623" max="14623" width="10.625" style="29" customWidth="1"/>
    <col min="14624" max="14624" width="0.875" style="29" customWidth="1"/>
    <col min="14625" max="14625" width="6.625" style="29" customWidth="1"/>
    <col min="14626" max="14626" width="0.875" style="29" customWidth="1"/>
    <col min="14627" max="14627" width="6.625" style="29" customWidth="1"/>
    <col min="14628" max="14628" width="3.625" style="29" customWidth="1"/>
    <col min="14629" max="14629" width="6.625" style="29" customWidth="1"/>
    <col min="14630" max="14630" width="2.375" style="29" customWidth="1"/>
    <col min="14631" max="14848" width="9.125" style="29"/>
    <col min="14849" max="14849" width="2.875" style="29" customWidth="1"/>
    <col min="14850" max="14850" width="0.625" style="29" customWidth="1"/>
    <col min="14851" max="14851" width="29.5" style="29" customWidth="1"/>
    <col min="14852" max="14852" width="1.5" style="29" customWidth="1"/>
    <col min="14853" max="14853" width="10" style="29" customWidth="1"/>
    <col min="14854" max="14854" width="6.5" style="29" customWidth="1"/>
    <col min="14855" max="14855" width="2.125" style="29" customWidth="1"/>
    <col min="14856" max="14856" width="10" style="29" customWidth="1"/>
    <col min="14857" max="14857" width="11.625" style="29" customWidth="1"/>
    <col min="14858" max="14858" width="0.875" style="29" customWidth="1"/>
    <col min="14859" max="14859" width="2.625" style="29" customWidth="1"/>
    <col min="14860" max="14860" width="8.875" style="29" customWidth="1"/>
    <col min="14861" max="14861" width="8.5" style="29" customWidth="1"/>
    <col min="14862" max="14862" width="1.875" style="29" customWidth="1"/>
    <col min="14863" max="14863" width="12.125" style="29" customWidth="1"/>
    <col min="14864" max="14864" width="3.625" style="29" customWidth="1"/>
    <col min="14865" max="14865" width="11.375" style="29" customWidth="1"/>
    <col min="14866" max="14866" width="1.625" style="29" customWidth="1"/>
    <col min="14867" max="14867" width="9.5" style="29" customWidth="1"/>
    <col min="14868" max="14868" width="8.375" style="29" customWidth="1"/>
    <col min="14869" max="14869" width="3" style="29" customWidth="1"/>
    <col min="14870" max="14870" width="0.875" style="29" customWidth="1"/>
    <col min="14871" max="14871" width="17" style="29" customWidth="1"/>
    <col min="14872" max="14872" width="34.625" style="29" customWidth="1"/>
    <col min="14873" max="14873" width="2.5" style="29" customWidth="1"/>
    <col min="14874" max="14874" width="30.625" style="29" customWidth="1"/>
    <col min="14875" max="14875" width="3.125" style="29" customWidth="1"/>
    <col min="14876" max="14876" width="22" style="29" customWidth="1"/>
    <col min="14877" max="14877" width="2.625" style="29" customWidth="1"/>
    <col min="14878" max="14878" width="7.625" style="29" customWidth="1"/>
    <col min="14879" max="14879" width="10.625" style="29" customWidth="1"/>
    <col min="14880" max="14880" width="0.875" style="29" customWidth="1"/>
    <col min="14881" max="14881" width="6.625" style="29" customWidth="1"/>
    <col min="14882" max="14882" width="0.875" style="29" customWidth="1"/>
    <col min="14883" max="14883" width="6.625" style="29" customWidth="1"/>
    <col min="14884" max="14884" width="3.625" style="29" customWidth="1"/>
    <col min="14885" max="14885" width="6.625" style="29" customWidth="1"/>
    <col min="14886" max="14886" width="2.375" style="29" customWidth="1"/>
    <col min="14887" max="15104" width="9.125" style="29"/>
    <col min="15105" max="15105" width="2.875" style="29" customWidth="1"/>
    <col min="15106" max="15106" width="0.625" style="29" customWidth="1"/>
    <col min="15107" max="15107" width="29.5" style="29" customWidth="1"/>
    <col min="15108" max="15108" width="1.5" style="29" customWidth="1"/>
    <col min="15109" max="15109" width="10" style="29" customWidth="1"/>
    <col min="15110" max="15110" width="6.5" style="29" customWidth="1"/>
    <col min="15111" max="15111" width="2.125" style="29" customWidth="1"/>
    <col min="15112" max="15112" width="10" style="29" customWidth="1"/>
    <col min="15113" max="15113" width="11.625" style="29" customWidth="1"/>
    <col min="15114" max="15114" width="0.875" style="29" customWidth="1"/>
    <col min="15115" max="15115" width="2.625" style="29" customWidth="1"/>
    <col min="15116" max="15116" width="8.875" style="29" customWidth="1"/>
    <col min="15117" max="15117" width="8.5" style="29" customWidth="1"/>
    <col min="15118" max="15118" width="1.875" style="29" customWidth="1"/>
    <col min="15119" max="15119" width="12.125" style="29" customWidth="1"/>
    <col min="15120" max="15120" width="3.625" style="29" customWidth="1"/>
    <col min="15121" max="15121" width="11.375" style="29" customWidth="1"/>
    <col min="15122" max="15122" width="1.625" style="29" customWidth="1"/>
    <col min="15123" max="15123" width="9.5" style="29" customWidth="1"/>
    <col min="15124" max="15124" width="8.375" style="29" customWidth="1"/>
    <col min="15125" max="15125" width="3" style="29" customWidth="1"/>
    <col min="15126" max="15126" width="0.875" style="29" customWidth="1"/>
    <col min="15127" max="15127" width="17" style="29" customWidth="1"/>
    <col min="15128" max="15128" width="34.625" style="29" customWidth="1"/>
    <col min="15129" max="15129" width="2.5" style="29" customWidth="1"/>
    <col min="15130" max="15130" width="30.625" style="29" customWidth="1"/>
    <col min="15131" max="15131" width="3.125" style="29" customWidth="1"/>
    <col min="15132" max="15132" width="22" style="29" customWidth="1"/>
    <col min="15133" max="15133" width="2.625" style="29" customWidth="1"/>
    <col min="15134" max="15134" width="7.625" style="29" customWidth="1"/>
    <col min="15135" max="15135" width="10.625" style="29" customWidth="1"/>
    <col min="15136" max="15136" width="0.875" style="29" customWidth="1"/>
    <col min="15137" max="15137" width="6.625" style="29" customWidth="1"/>
    <col min="15138" max="15138" width="0.875" style="29" customWidth="1"/>
    <col min="15139" max="15139" width="6.625" style="29" customWidth="1"/>
    <col min="15140" max="15140" width="3.625" style="29" customWidth="1"/>
    <col min="15141" max="15141" width="6.625" style="29" customWidth="1"/>
    <col min="15142" max="15142" width="2.375" style="29" customWidth="1"/>
    <col min="15143" max="15360" width="9.125" style="29"/>
    <col min="15361" max="15361" width="2.875" style="29" customWidth="1"/>
    <col min="15362" max="15362" width="0.625" style="29" customWidth="1"/>
    <col min="15363" max="15363" width="29.5" style="29" customWidth="1"/>
    <col min="15364" max="15364" width="1.5" style="29" customWidth="1"/>
    <col min="15365" max="15365" width="10" style="29" customWidth="1"/>
    <col min="15366" max="15366" width="6.5" style="29" customWidth="1"/>
    <col min="15367" max="15367" width="2.125" style="29" customWidth="1"/>
    <col min="15368" max="15368" width="10" style="29" customWidth="1"/>
    <col min="15369" max="15369" width="11.625" style="29" customWidth="1"/>
    <col min="15370" max="15370" width="0.875" style="29" customWidth="1"/>
    <col min="15371" max="15371" width="2.625" style="29" customWidth="1"/>
    <col min="15372" max="15372" width="8.875" style="29" customWidth="1"/>
    <col min="15373" max="15373" width="8.5" style="29" customWidth="1"/>
    <col min="15374" max="15374" width="1.875" style="29" customWidth="1"/>
    <col min="15375" max="15375" width="12.125" style="29" customWidth="1"/>
    <col min="15376" max="15376" width="3.625" style="29" customWidth="1"/>
    <col min="15377" max="15377" width="11.375" style="29" customWidth="1"/>
    <col min="15378" max="15378" width="1.625" style="29" customWidth="1"/>
    <col min="15379" max="15379" width="9.5" style="29" customWidth="1"/>
    <col min="15380" max="15380" width="8.375" style="29" customWidth="1"/>
    <col min="15381" max="15381" width="3" style="29" customWidth="1"/>
    <col min="15382" max="15382" width="0.875" style="29" customWidth="1"/>
    <col min="15383" max="15383" width="17" style="29" customWidth="1"/>
    <col min="15384" max="15384" width="34.625" style="29" customWidth="1"/>
    <col min="15385" max="15385" width="2.5" style="29" customWidth="1"/>
    <col min="15386" max="15386" width="30.625" style="29" customWidth="1"/>
    <col min="15387" max="15387" width="3.125" style="29" customWidth="1"/>
    <col min="15388" max="15388" width="22" style="29" customWidth="1"/>
    <col min="15389" max="15389" width="2.625" style="29" customWidth="1"/>
    <col min="15390" max="15390" width="7.625" style="29" customWidth="1"/>
    <col min="15391" max="15391" width="10.625" style="29" customWidth="1"/>
    <col min="15392" max="15392" width="0.875" style="29" customWidth="1"/>
    <col min="15393" max="15393" width="6.625" style="29" customWidth="1"/>
    <col min="15394" max="15394" width="0.875" style="29" customWidth="1"/>
    <col min="15395" max="15395" width="6.625" style="29" customWidth="1"/>
    <col min="15396" max="15396" width="3.625" style="29" customWidth="1"/>
    <col min="15397" max="15397" width="6.625" style="29" customWidth="1"/>
    <col min="15398" max="15398" width="2.375" style="29" customWidth="1"/>
    <col min="15399" max="15616" width="9.125" style="29"/>
    <col min="15617" max="15617" width="2.875" style="29" customWidth="1"/>
    <col min="15618" max="15618" width="0.625" style="29" customWidth="1"/>
    <col min="15619" max="15619" width="29.5" style="29" customWidth="1"/>
    <col min="15620" max="15620" width="1.5" style="29" customWidth="1"/>
    <col min="15621" max="15621" width="10" style="29" customWidth="1"/>
    <col min="15622" max="15622" width="6.5" style="29" customWidth="1"/>
    <col min="15623" max="15623" width="2.125" style="29" customWidth="1"/>
    <col min="15624" max="15624" width="10" style="29" customWidth="1"/>
    <col min="15625" max="15625" width="11.625" style="29" customWidth="1"/>
    <col min="15626" max="15626" width="0.875" style="29" customWidth="1"/>
    <col min="15627" max="15627" width="2.625" style="29" customWidth="1"/>
    <col min="15628" max="15628" width="8.875" style="29" customWidth="1"/>
    <col min="15629" max="15629" width="8.5" style="29" customWidth="1"/>
    <col min="15630" max="15630" width="1.875" style="29" customWidth="1"/>
    <col min="15631" max="15631" width="12.125" style="29" customWidth="1"/>
    <col min="15632" max="15632" width="3.625" style="29" customWidth="1"/>
    <col min="15633" max="15633" width="11.375" style="29" customWidth="1"/>
    <col min="15634" max="15634" width="1.625" style="29" customWidth="1"/>
    <col min="15635" max="15635" width="9.5" style="29" customWidth="1"/>
    <col min="15636" max="15636" width="8.375" style="29" customWidth="1"/>
    <col min="15637" max="15637" width="3" style="29" customWidth="1"/>
    <col min="15638" max="15638" width="0.875" style="29" customWidth="1"/>
    <col min="15639" max="15639" width="17" style="29" customWidth="1"/>
    <col min="15640" max="15640" width="34.625" style="29" customWidth="1"/>
    <col min="15641" max="15641" width="2.5" style="29" customWidth="1"/>
    <col min="15642" max="15642" width="30.625" style="29" customWidth="1"/>
    <col min="15643" max="15643" width="3.125" style="29" customWidth="1"/>
    <col min="15644" max="15644" width="22" style="29" customWidth="1"/>
    <col min="15645" max="15645" width="2.625" style="29" customWidth="1"/>
    <col min="15646" max="15646" width="7.625" style="29" customWidth="1"/>
    <col min="15647" max="15647" width="10.625" style="29" customWidth="1"/>
    <col min="15648" max="15648" width="0.875" style="29" customWidth="1"/>
    <col min="15649" max="15649" width="6.625" style="29" customWidth="1"/>
    <col min="15650" max="15650" width="0.875" style="29" customWidth="1"/>
    <col min="15651" max="15651" width="6.625" style="29" customWidth="1"/>
    <col min="15652" max="15652" width="3.625" style="29" customWidth="1"/>
    <col min="15653" max="15653" width="6.625" style="29" customWidth="1"/>
    <col min="15654" max="15654" width="2.375" style="29" customWidth="1"/>
    <col min="15655" max="15872" width="9.125" style="29"/>
    <col min="15873" max="15873" width="2.875" style="29" customWidth="1"/>
    <col min="15874" max="15874" width="0.625" style="29" customWidth="1"/>
    <col min="15875" max="15875" width="29.5" style="29" customWidth="1"/>
    <col min="15876" max="15876" width="1.5" style="29" customWidth="1"/>
    <col min="15877" max="15877" width="10" style="29" customWidth="1"/>
    <col min="15878" max="15878" width="6.5" style="29" customWidth="1"/>
    <col min="15879" max="15879" width="2.125" style="29" customWidth="1"/>
    <col min="15880" max="15880" width="10" style="29" customWidth="1"/>
    <col min="15881" max="15881" width="11.625" style="29" customWidth="1"/>
    <col min="15882" max="15882" width="0.875" style="29" customWidth="1"/>
    <col min="15883" max="15883" width="2.625" style="29" customWidth="1"/>
    <col min="15884" max="15884" width="8.875" style="29" customWidth="1"/>
    <col min="15885" max="15885" width="8.5" style="29" customWidth="1"/>
    <col min="15886" max="15886" width="1.875" style="29" customWidth="1"/>
    <col min="15887" max="15887" width="12.125" style="29" customWidth="1"/>
    <col min="15888" max="15888" width="3.625" style="29" customWidth="1"/>
    <col min="15889" max="15889" width="11.375" style="29" customWidth="1"/>
    <col min="15890" max="15890" width="1.625" style="29" customWidth="1"/>
    <col min="15891" max="15891" width="9.5" style="29" customWidth="1"/>
    <col min="15892" max="15892" width="8.375" style="29" customWidth="1"/>
    <col min="15893" max="15893" width="3" style="29" customWidth="1"/>
    <col min="15894" max="15894" width="0.875" style="29" customWidth="1"/>
    <col min="15895" max="15895" width="17" style="29" customWidth="1"/>
    <col min="15896" max="15896" width="34.625" style="29" customWidth="1"/>
    <col min="15897" max="15897" width="2.5" style="29" customWidth="1"/>
    <col min="15898" max="15898" width="30.625" style="29" customWidth="1"/>
    <col min="15899" max="15899" width="3.125" style="29" customWidth="1"/>
    <col min="15900" max="15900" width="22" style="29" customWidth="1"/>
    <col min="15901" max="15901" width="2.625" style="29" customWidth="1"/>
    <col min="15902" max="15902" width="7.625" style="29" customWidth="1"/>
    <col min="15903" max="15903" width="10.625" style="29" customWidth="1"/>
    <col min="15904" max="15904" width="0.875" style="29" customWidth="1"/>
    <col min="15905" max="15905" width="6.625" style="29" customWidth="1"/>
    <col min="15906" max="15906" width="0.875" style="29" customWidth="1"/>
    <col min="15907" max="15907" width="6.625" style="29" customWidth="1"/>
    <col min="15908" max="15908" width="3.625" style="29" customWidth="1"/>
    <col min="15909" max="15909" width="6.625" style="29" customWidth="1"/>
    <col min="15910" max="15910" width="2.375" style="29" customWidth="1"/>
    <col min="15911" max="16128" width="9.125" style="29"/>
    <col min="16129" max="16129" width="2.875" style="29" customWidth="1"/>
    <col min="16130" max="16130" width="0.625" style="29" customWidth="1"/>
    <col min="16131" max="16131" width="29.5" style="29" customWidth="1"/>
    <col min="16132" max="16132" width="1.5" style="29" customWidth="1"/>
    <col min="16133" max="16133" width="10" style="29" customWidth="1"/>
    <col min="16134" max="16134" width="6.5" style="29" customWidth="1"/>
    <col min="16135" max="16135" width="2.125" style="29" customWidth="1"/>
    <col min="16136" max="16136" width="10" style="29" customWidth="1"/>
    <col min="16137" max="16137" width="11.625" style="29" customWidth="1"/>
    <col min="16138" max="16138" width="0.875" style="29" customWidth="1"/>
    <col min="16139" max="16139" width="2.625" style="29" customWidth="1"/>
    <col min="16140" max="16140" width="8.875" style="29" customWidth="1"/>
    <col min="16141" max="16141" width="8.5" style="29" customWidth="1"/>
    <col min="16142" max="16142" width="1.875" style="29" customWidth="1"/>
    <col min="16143" max="16143" width="12.125" style="29" customWidth="1"/>
    <col min="16144" max="16144" width="3.625" style="29" customWidth="1"/>
    <col min="16145" max="16145" width="11.375" style="29" customWidth="1"/>
    <col min="16146" max="16146" width="1.625" style="29" customWidth="1"/>
    <col min="16147" max="16147" width="9.5" style="29" customWidth="1"/>
    <col min="16148" max="16148" width="8.375" style="29" customWidth="1"/>
    <col min="16149" max="16149" width="3" style="29" customWidth="1"/>
    <col min="16150" max="16150" width="0.875" style="29" customWidth="1"/>
    <col min="16151" max="16151" width="17" style="29" customWidth="1"/>
    <col min="16152" max="16152" width="34.625" style="29" customWidth="1"/>
    <col min="16153" max="16153" width="2.5" style="29" customWidth="1"/>
    <col min="16154" max="16154" width="30.625" style="29" customWidth="1"/>
    <col min="16155" max="16155" width="3.125" style="29" customWidth="1"/>
    <col min="16156" max="16156" width="22" style="29" customWidth="1"/>
    <col min="16157" max="16157" width="2.625" style="29" customWidth="1"/>
    <col min="16158" max="16158" width="7.625" style="29" customWidth="1"/>
    <col min="16159" max="16159" width="10.625" style="29" customWidth="1"/>
    <col min="16160" max="16160" width="0.875" style="29" customWidth="1"/>
    <col min="16161" max="16161" width="6.625" style="29" customWidth="1"/>
    <col min="16162" max="16162" width="0.875" style="29" customWidth="1"/>
    <col min="16163" max="16163" width="6.625" style="29" customWidth="1"/>
    <col min="16164" max="16164" width="3.625" style="29" customWidth="1"/>
    <col min="16165" max="16165" width="6.625" style="29" customWidth="1"/>
    <col min="16166" max="16166" width="2.375" style="29" customWidth="1"/>
    <col min="16167" max="16384" width="9.125" style="29"/>
  </cols>
  <sheetData>
    <row r="1" spans="1:38" ht="15" customHeight="1" thickBot="1" x14ac:dyDescent="0.25">
      <c r="A1" s="23">
        <v>1</v>
      </c>
      <c r="B1" s="24" t="s">
        <v>10</v>
      </c>
      <c r="C1" s="25" t="s">
        <v>11</v>
      </c>
      <c r="D1" s="26"/>
      <c r="E1" s="26"/>
      <c r="F1" s="27"/>
      <c r="G1" s="27"/>
      <c r="H1" s="27"/>
      <c r="I1" s="28"/>
      <c r="J1" s="27"/>
      <c r="K1" s="604" t="s">
        <v>12</v>
      </c>
      <c r="L1" s="604"/>
      <c r="M1" s="604"/>
      <c r="N1" s="604"/>
      <c r="O1" s="604"/>
      <c r="P1" s="604"/>
      <c r="Q1" s="604"/>
      <c r="R1" s="604"/>
      <c r="S1" s="604"/>
      <c r="T1" s="605"/>
      <c r="U1" s="606" t="s">
        <v>1</v>
      </c>
      <c r="X1" s="30" t="s">
        <v>13</v>
      </c>
    </row>
    <row r="2" spans="1:38" ht="34.5" customHeight="1" thickBot="1" x14ac:dyDescent="0.25">
      <c r="A2" s="31">
        <f t="shared" ref="A2:A60" si="0">A1+1</f>
        <v>2</v>
      </c>
      <c r="B2" s="32"/>
      <c r="C2" s="33" t="s">
        <v>14</v>
      </c>
      <c r="D2" s="34"/>
      <c r="E2" s="34"/>
      <c r="F2" s="35"/>
      <c r="G2" s="609" t="s">
        <v>15</v>
      </c>
      <c r="H2" s="609"/>
      <c r="I2" s="610"/>
      <c r="J2" s="36"/>
      <c r="K2" s="36"/>
      <c r="L2" s="611" t="s">
        <v>494</v>
      </c>
      <c r="M2" s="611"/>
      <c r="N2" s="611"/>
      <c r="O2" s="611"/>
      <c r="P2" s="611"/>
      <c r="Q2" s="611"/>
      <c r="R2" s="611"/>
      <c r="S2" s="611"/>
      <c r="T2" s="37"/>
      <c r="U2" s="607"/>
      <c r="X2" s="38" t="s">
        <v>16</v>
      </c>
      <c r="Z2" s="38" t="s">
        <v>17</v>
      </c>
    </row>
    <row r="3" spans="1:38" ht="18.75" customHeight="1" thickBot="1" x14ac:dyDescent="0.3">
      <c r="A3" s="31">
        <f t="shared" si="0"/>
        <v>3</v>
      </c>
      <c r="B3" s="39"/>
      <c r="C3" s="40" t="s">
        <v>18</v>
      </c>
      <c r="D3" s="41"/>
      <c r="E3" s="42"/>
      <c r="F3" s="612" t="s">
        <v>19</v>
      </c>
      <c r="G3" s="612"/>
      <c r="H3" s="612"/>
      <c r="I3" s="613"/>
      <c r="J3" s="43"/>
      <c r="K3" s="44" t="s">
        <v>12</v>
      </c>
      <c r="L3" s="614" t="str">
        <f>IF(L2="Issue Status ?","",IF(L2=X3,"( based on preliminary process data )","( based on final process data )"))</f>
        <v>( based on final process data )</v>
      </c>
      <c r="M3" s="614"/>
      <c r="N3" s="614"/>
      <c r="O3" s="614"/>
      <c r="P3" s="614"/>
      <c r="Q3" s="614"/>
      <c r="R3" s="614"/>
      <c r="S3" s="614"/>
      <c r="T3" s="45"/>
      <c r="U3" s="608"/>
      <c r="X3" s="46" t="s">
        <v>20</v>
      </c>
      <c r="Z3" s="47" t="s">
        <v>21</v>
      </c>
    </row>
    <row r="4" spans="1:38" s="55" customFormat="1" ht="17.100000000000001" customHeight="1" x14ac:dyDescent="0.2">
      <c r="A4" s="31">
        <f t="shared" si="0"/>
        <v>4</v>
      </c>
      <c r="B4" s="48"/>
      <c r="C4" s="49" t="s">
        <v>22</v>
      </c>
      <c r="D4" s="50" t="s">
        <v>23</v>
      </c>
      <c r="E4" s="624"/>
      <c r="F4" s="624"/>
      <c r="G4" s="624"/>
      <c r="H4" s="624"/>
      <c r="I4" s="625"/>
      <c r="J4" s="51"/>
      <c r="K4" s="626" t="s">
        <v>24</v>
      </c>
      <c r="L4" s="626"/>
      <c r="M4" s="626"/>
      <c r="N4" s="52" t="s">
        <v>23</v>
      </c>
      <c r="O4" s="618" t="s">
        <v>25</v>
      </c>
      <c r="P4" s="618"/>
      <c r="Q4" s="618"/>
      <c r="R4" s="618"/>
      <c r="S4" s="618"/>
      <c r="T4" s="619"/>
      <c r="U4" s="53"/>
      <c r="V4" s="29"/>
      <c r="W4" s="29"/>
      <c r="X4" s="46" t="s">
        <v>26</v>
      </c>
      <c r="Y4" s="29"/>
      <c r="Z4" s="54" t="s">
        <v>27</v>
      </c>
      <c r="AA4" s="29"/>
      <c r="AB4" s="29"/>
      <c r="AC4" s="29"/>
      <c r="AD4" s="29"/>
      <c r="AE4" s="29"/>
      <c r="AF4" s="29"/>
      <c r="AG4" s="29"/>
      <c r="AH4" s="29"/>
      <c r="AI4" s="29"/>
      <c r="AJ4" s="29"/>
      <c r="AK4" s="29"/>
      <c r="AL4" s="29"/>
    </row>
    <row r="5" spans="1:38" ht="17.100000000000001" customHeight="1" thickBot="1" x14ac:dyDescent="0.25">
      <c r="A5" s="31">
        <f t="shared" si="0"/>
        <v>5</v>
      </c>
      <c r="B5" s="56"/>
      <c r="C5" s="57" t="s">
        <v>28</v>
      </c>
      <c r="D5" s="50" t="s">
        <v>23</v>
      </c>
      <c r="E5" s="627" t="s">
        <v>491</v>
      </c>
      <c r="F5" s="615"/>
      <c r="G5" s="615"/>
      <c r="H5" s="615"/>
      <c r="I5" s="616"/>
      <c r="J5" s="58"/>
      <c r="K5" s="617" t="s">
        <v>30</v>
      </c>
      <c r="L5" s="617"/>
      <c r="M5" s="617"/>
      <c r="N5" s="52" t="s">
        <v>23</v>
      </c>
      <c r="O5" s="618" t="s">
        <v>25</v>
      </c>
      <c r="P5" s="618"/>
      <c r="Q5" s="618"/>
      <c r="R5" s="618"/>
      <c r="S5" s="618"/>
      <c r="T5" s="619"/>
      <c r="U5" s="59"/>
      <c r="X5" s="46" t="s">
        <v>31</v>
      </c>
      <c r="Z5" s="60" t="s">
        <v>32</v>
      </c>
    </row>
    <row r="6" spans="1:38" ht="17.100000000000001" customHeight="1" thickBot="1" x14ac:dyDescent="0.3">
      <c r="A6" s="31">
        <f t="shared" si="0"/>
        <v>6</v>
      </c>
      <c r="B6" s="56"/>
      <c r="C6" s="61" t="s">
        <v>33</v>
      </c>
      <c r="D6" s="50" t="s">
        <v>23</v>
      </c>
      <c r="E6" s="615" t="s">
        <v>34</v>
      </c>
      <c r="F6" s="615"/>
      <c r="G6" s="615"/>
      <c r="H6" s="615"/>
      <c r="I6" s="616"/>
      <c r="J6" s="58"/>
      <c r="K6" s="617" t="s">
        <v>35</v>
      </c>
      <c r="L6" s="617"/>
      <c r="M6" s="617"/>
      <c r="N6" s="52" t="s">
        <v>23</v>
      </c>
      <c r="O6" s="618" t="s">
        <v>25</v>
      </c>
      <c r="P6" s="618"/>
      <c r="Q6" s="618"/>
      <c r="R6" s="618"/>
      <c r="S6" s="618"/>
      <c r="T6" s="619"/>
      <c r="U6" s="59"/>
      <c r="X6" s="549" t="s">
        <v>494</v>
      </c>
    </row>
    <row r="7" spans="1:38" ht="17.100000000000001" customHeight="1" thickBot="1" x14ac:dyDescent="0.25">
      <c r="A7" s="31">
        <f t="shared" si="0"/>
        <v>7</v>
      </c>
      <c r="B7" s="620" t="s">
        <v>36</v>
      </c>
      <c r="C7" s="621"/>
      <c r="D7" s="621"/>
      <c r="E7" s="621"/>
      <c r="F7" s="621"/>
      <c r="G7" s="621"/>
      <c r="H7" s="621"/>
      <c r="I7" s="621"/>
      <c r="J7" s="621"/>
      <c r="K7" s="621"/>
      <c r="L7" s="621"/>
      <c r="M7" s="621"/>
      <c r="N7" s="621"/>
      <c r="O7" s="621"/>
      <c r="P7" s="621"/>
      <c r="Q7" s="621"/>
      <c r="R7" s="621"/>
      <c r="S7" s="621"/>
      <c r="T7" s="622"/>
      <c r="U7" s="59"/>
      <c r="X7" s="29" t="s">
        <v>485</v>
      </c>
      <c r="Z7" s="38" t="s">
        <v>37</v>
      </c>
    </row>
    <row r="8" spans="1:38" ht="17.100000000000001" customHeight="1" thickBot="1" x14ac:dyDescent="0.25">
      <c r="A8" s="31">
        <f t="shared" si="0"/>
        <v>8</v>
      </c>
      <c r="B8" s="56"/>
      <c r="C8" s="57" t="s">
        <v>38</v>
      </c>
      <c r="D8" s="50" t="s">
        <v>23</v>
      </c>
      <c r="E8" s="615" t="s">
        <v>39</v>
      </c>
      <c r="F8" s="615"/>
      <c r="G8" s="615"/>
      <c r="H8" s="615"/>
      <c r="I8" s="616"/>
      <c r="J8" s="58"/>
      <c r="K8" s="623" t="s">
        <v>40</v>
      </c>
      <c r="L8" s="623"/>
      <c r="M8" s="623"/>
      <c r="N8" s="623"/>
      <c r="O8" s="623"/>
      <c r="P8" s="623"/>
      <c r="Q8" s="623"/>
      <c r="R8" s="52" t="s">
        <v>23</v>
      </c>
      <c r="S8" s="62">
        <v>31</v>
      </c>
      <c r="T8" s="63" t="str">
        <f>IF($F$3=$O$69,tsi,IF($F$3=$O$70,Tus,""))</f>
        <v>deg C</v>
      </c>
      <c r="U8" s="59"/>
      <c r="X8" s="64" t="s">
        <v>41</v>
      </c>
      <c r="Z8" s="47" t="s">
        <v>21</v>
      </c>
    </row>
    <row r="9" spans="1:38" ht="17.100000000000001" customHeight="1" thickBot="1" x14ac:dyDescent="0.25">
      <c r="A9" s="31">
        <f t="shared" si="0"/>
        <v>9</v>
      </c>
      <c r="B9" s="56"/>
      <c r="C9" s="65" t="s">
        <v>42</v>
      </c>
      <c r="D9" s="50" t="s">
        <v>23</v>
      </c>
      <c r="E9" s="628">
        <v>0</v>
      </c>
      <c r="F9" s="628"/>
      <c r="G9" s="628"/>
      <c r="H9" s="628"/>
      <c r="I9" s="63" t="str">
        <f>IF($F$3=$O$69,Csi,IF($F$3=$O$70,Cus,""))</f>
        <v>mg/kg</v>
      </c>
      <c r="J9" s="58"/>
      <c r="K9" s="629" t="s">
        <v>43</v>
      </c>
      <c r="L9" s="629"/>
      <c r="M9" s="629"/>
      <c r="N9" s="629"/>
      <c r="O9" s="629"/>
      <c r="P9" s="629"/>
      <c r="Q9" s="629"/>
      <c r="R9" s="52" t="s">
        <v>23</v>
      </c>
      <c r="S9" s="62">
        <v>18</v>
      </c>
      <c r="T9" s="63" t="str">
        <f>IF($F$3=$O$69,tsi,IF($F$3=$O$70,Tus,""))</f>
        <v>deg C</v>
      </c>
      <c r="U9" s="59"/>
      <c r="X9" s="66" t="s">
        <v>21</v>
      </c>
      <c r="Z9" s="54" t="s">
        <v>44</v>
      </c>
    </row>
    <row r="10" spans="1:38" ht="17.100000000000001" customHeight="1" thickBot="1" x14ac:dyDescent="0.3">
      <c r="A10" s="31">
        <f t="shared" si="0"/>
        <v>10</v>
      </c>
      <c r="B10" s="67"/>
      <c r="C10" s="630" t="s">
        <v>45</v>
      </c>
      <c r="D10" s="68" t="s">
        <v>23</v>
      </c>
      <c r="E10" s="632" t="s">
        <v>46</v>
      </c>
      <c r="F10" s="632"/>
      <c r="G10" s="69"/>
      <c r="H10" s="632" t="s">
        <v>47</v>
      </c>
      <c r="I10" s="633"/>
      <c r="J10" s="58"/>
      <c r="K10" s="634" t="s">
        <v>48</v>
      </c>
      <c r="L10" s="634"/>
      <c r="M10" s="634"/>
      <c r="N10" s="634"/>
      <c r="O10" s="634"/>
      <c r="P10" s="634"/>
      <c r="Q10" s="634"/>
      <c r="R10" s="52" t="s">
        <v>23</v>
      </c>
      <c r="S10" s="62">
        <v>35</v>
      </c>
      <c r="T10" s="63" t="str">
        <f>IF($F$3=$O$69,tsi,IF($F$3=$O$70,Tus,""))</f>
        <v>deg C</v>
      </c>
      <c r="U10" s="59"/>
      <c r="X10" s="70" t="s">
        <v>49</v>
      </c>
      <c r="Z10" s="60" t="s">
        <v>50</v>
      </c>
    </row>
    <row r="11" spans="1:38" ht="17.100000000000001" customHeight="1" thickBot="1" x14ac:dyDescent="0.3">
      <c r="A11" s="31">
        <f t="shared" si="0"/>
        <v>11</v>
      </c>
      <c r="B11" s="56"/>
      <c r="C11" s="631"/>
      <c r="D11" s="50" t="s">
        <v>23</v>
      </c>
      <c r="E11" s="632" t="s">
        <v>51</v>
      </c>
      <c r="F11" s="632"/>
      <c r="G11" s="69"/>
      <c r="H11" s="632" t="s">
        <v>52</v>
      </c>
      <c r="I11" s="635"/>
      <c r="J11" s="58"/>
      <c r="K11" s="636" t="str">
        <f>IF(F3=O69,"Density at normal pumping temperature",IF(F3=O70,"Specific Gravity at normal pumping temperature",""))</f>
        <v>Density at normal pumping temperature</v>
      </c>
      <c r="L11" s="636"/>
      <c r="M11" s="636"/>
      <c r="N11" s="636"/>
      <c r="O11" s="636"/>
      <c r="P11" s="636"/>
      <c r="Q11" s="636"/>
      <c r="R11" s="52" t="s">
        <v>23</v>
      </c>
      <c r="S11" s="71">
        <v>1000</v>
      </c>
      <c r="T11" s="63" t="str">
        <f>IF($F$3=$O$69,Dsi,IF($F$3=$O$70,Dus,""))</f>
        <v>kg/m3</v>
      </c>
      <c r="U11" s="59"/>
      <c r="X11" s="72" t="s">
        <v>46</v>
      </c>
    </row>
    <row r="12" spans="1:38" ht="17.100000000000001" customHeight="1" thickBot="1" x14ac:dyDescent="0.25">
      <c r="A12" s="31">
        <f t="shared" si="0"/>
        <v>12</v>
      </c>
      <c r="B12" s="56"/>
      <c r="C12" s="57" t="s">
        <v>53</v>
      </c>
      <c r="D12" s="50" t="s">
        <v>23</v>
      </c>
      <c r="E12" s="640">
        <v>795</v>
      </c>
      <c r="F12" s="640"/>
      <c r="G12" s="640"/>
      <c r="H12" s="640"/>
      <c r="I12" s="63" t="str">
        <f>IF($F$3=$O$69,Qsi,IF($F$3=$O$70,Qus,""))</f>
        <v>m3/h</v>
      </c>
      <c r="J12" s="58"/>
      <c r="K12" s="636" t="s">
        <v>54</v>
      </c>
      <c r="L12" s="636"/>
      <c r="M12" s="636"/>
      <c r="N12" s="636"/>
      <c r="O12" s="636"/>
      <c r="P12" s="636"/>
      <c r="Q12" s="636"/>
      <c r="R12" s="52" t="s">
        <v>23</v>
      </c>
      <c r="S12" s="73">
        <v>0.79759999999999998</v>
      </c>
      <c r="T12" s="63" t="str">
        <f>IF($F$3=$O$69,Vsi,IF($F$3=$O$70,Vus,""))</f>
        <v>mm2/s</v>
      </c>
      <c r="U12" s="59"/>
      <c r="X12" s="74"/>
      <c r="Z12" s="38" t="s">
        <v>55</v>
      </c>
    </row>
    <row r="13" spans="1:38" ht="17.100000000000001" customHeight="1" x14ac:dyDescent="0.2">
      <c r="A13" s="31">
        <f t="shared" si="0"/>
        <v>13</v>
      </c>
      <c r="B13" s="56"/>
      <c r="C13" s="57" t="s">
        <v>56</v>
      </c>
      <c r="D13" s="50" t="s">
        <v>23</v>
      </c>
      <c r="E13" s="640">
        <f>E12*1.1</f>
        <v>874.50000000000011</v>
      </c>
      <c r="F13" s="640"/>
      <c r="G13" s="640"/>
      <c r="H13" s="640"/>
      <c r="I13" s="63" t="str">
        <f>IF($F$3=$O$69,Qsi,IF($F$3=$O$70,Qus,""))</f>
        <v>m3/h</v>
      </c>
      <c r="J13" s="58"/>
      <c r="K13" s="617" t="s">
        <v>57</v>
      </c>
      <c r="L13" s="636"/>
      <c r="M13" s="636"/>
      <c r="N13" s="636"/>
      <c r="O13" s="636"/>
      <c r="P13" s="636"/>
      <c r="Q13" s="636"/>
      <c r="R13" s="52" t="s">
        <v>23</v>
      </c>
      <c r="S13" s="75">
        <v>4.2419999999999999E-2</v>
      </c>
      <c r="T13" s="63" t="str">
        <f>IF($F$3=$O$69,Prsi,IF($F$3=$O$70,Prus,""))</f>
        <v>bara</v>
      </c>
      <c r="U13" s="59"/>
      <c r="X13" s="76" t="s">
        <v>58</v>
      </c>
      <c r="Z13" s="54" t="s">
        <v>21</v>
      </c>
    </row>
    <row r="14" spans="1:38" ht="17.100000000000001" customHeight="1" x14ac:dyDescent="0.2">
      <c r="A14" s="31">
        <f t="shared" si="0"/>
        <v>14</v>
      </c>
      <c r="B14" s="56"/>
      <c r="C14" s="65" t="s">
        <v>59</v>
      </c>
      <c r="D14" s="50" t="s">
        <v>23</v>
      </c>
      <c r="E14" s="641">
        <f>0.25*E12</f>
        <v>198.75</v>
      </c>
      <c r="F14" s="641"/>
      <c r="G14" s="641"/>
      <c r="H14" s="641"/>
      <c r="I14" s="63" t="str">
        <f>IF($F$3=$O$69,Qsi,IF($F$3=$O$70,Qus,""))</f>
        <v>m3/h</v>
      </c>
      <c r="J14" s="58"/>
      <c r="K14" s="636" t="s">
        <v>60</v>
      </c>
      <c r="L14" s="636"/>
      <c r="M14" s="636"/>
      <c r="N14" s="636"/>
      <c r="O14" s="636"/>
      <c r="P14" s="636"/>
      <c r="Q14" s="636"/>
      <c r="R14" s="52" t="s">
        <v>23</v>
      </c>
      <c r="S14" s="77">
        <v>1.01325</v>
      </c>
      <c r="T14" s="63" t="str">
        <f>IF($F$3=$O$69,Prsi,IF($F$3=$O$70,GPus,""))</f>
        <v>bara</v>
      </c>
      <c r="U14" s="59"/>
      <c r="Z14" s="78" t="s">
        <v>61</v>
      </c>
    </row>
    <row r="15" spans="1:38" ht="17.100000000000001" customHeight="1" thickBot="1" x14ac:dyDescent="0.25">
      <c r="A15" s="31">
        <f t="shared" si="0"/>
        <v>15</v>
      </c>
      <c r="B15" s="56"/>
      <c r="C15" s="79" t="s">
        <v>17</v>
      </c>
      <c r="D15" s="50" t="s">
        <v>23</v>
      </c>
      <c r="E15" s="637" t="s">
        <v>32</v>
      </c>
      <c r="F15" s="637"/>
      <c r="G15" s="637"/>
      <c r="H15" s="637"/>
      <c r="I15" s="80"/>
      <c r="J15" s="58"/>
      <c r="K15" s="617" t="s">
        <v>62</v>
      </c>
      <c r="L15" s="617"/>
      <c r="M15" s="617"/>
      <c r="N15" s="617"/>
      <c r="O15" s="617"/>
      <c r="P15" s="617"/>
      <c r="Q15" s="617"/>
      <c r="R15" s="52" t="s">
        <v>23</v>
      </c>
      <c r="S15" s="77">
        <v>11</v>
      </c>
      <c r="T15" s="63" t="str">
        <f>IF($F$3=$O$69,Prsi,IF($F$3=$O$70,GPus,""))</f>
        <v>bara</v>
      </c>
      <c r="U15" s="59"/>
      <c r="Z15" s="60" t="s">
        <v>63</v>
      </c>
    </row>
    <row r="16" spans="1:38" ht="17.100000000000001" customHeight="1" thickBot="1" x14ac:dyDescent="0.3">
      <c r="A16" s="31">
        <f t="shared" si="0"/>
        <v>16</v>
      </c>
      <c r="B16" s="56"/>
      <c r="C16" s="81" t="s">
        <v>37</v>
      </c>
      <c r="D16" s="82" t="s">
        <v>23</v>
      </c>
      <c r="E16" s="632" t="s">
        <v>50</v>
      </c>
      <c r="F16" s="632"/>
      <c r="G16" s="632"/>
      <c r="H16" s="632"/>
      <c r="I16" s="83"/>
      <c r="J16" s="58"/>
      <c r="K16" s="636" t="s">
        <v>64</v>
      </c>
      <c r="L16" s="636"/>
      <c r="M16" s="636"/>
      <c r="N16" s="636"/>
      <c r="O16" s="636"/>
      <c r="P16" s="636"/>
      <c r="Q16" s="636"/>
      <c r="R16" s="52" t="s">
        <v>23</v>
      </c>
      <c r="S16" s="77">
        <v>1.01325</v>
      </c>
      <c r="T16" s="63" t="str">
        <f>IF($F$3=$O$69,Prsi,IF($F$3=$O$70,GPus,""))</f>
        <v>bara</v>
      </c>
      <c r="U16" s="59"/>
      <c r="X16" s="38" t="s">
        <v>65</v>
      </c>
    </row>
    <row r="17" spans="1:38" ht="17.100000000000001" customHeight="1" thickBot="1" x14ac:dyDescent="0.3">
      <c r="A17" s="31">
        <f t="shared" si="0"/>
        <v>17</v>
      </c>
      <c r="B17" s="84"/>
      <c r="C17" s="85" t="s">
        <v>66</v>
      </c>
      <c r="D17" s="86" t="s">
        <v>23</v>
      </c>
      <c r="E17" s="632" t="s">
        <v>63</v>
      </c>
      <c r="F17" s="632"/>
      <c r="G17" s="632"/>
      <c r="H17" s="632"/>
      <c r="I17" s="87"/>
      <c r="J17" s="88"/>
      <c r="K17" s="638" t="s">
        <v>67</v>
      </c>
      <c r="L17" s="638"/>
      <c r="M17" s="638"/>
      <c r="N17" s="638"/>
      <c r="O17" s="638"/>
      <c r="P17" s="638"/>
      <c r="Q17" s="638"/>
      <c r="R17" s="638"/>
      <c r="S17" s="638"/>
      <c r="T17" s="639"/>
      <c r="U17" s="59"/>
      <c r="X17" s="47" t="s">
        <v>68</v>
      </c>
      <c r="Z17" s="38" t="s">
        <v>69</v>
      </c>
    </row>
    <row r="18" spans="1:38" ht="17.100000000000001" customHeight="1" x14ac:dyDescent="0.25">
      <c r="A18" s="31">
        <f t="shared" si="0"/>
        <v>18</v>
      </c>
      <c r="B18" s="89"/>
      <c r="C18" s="90" t="s">
        <v>70</v>
      </c>
      <c r="D18" s="91" t="s">
        <v>23</v>
      </c>
      <c r="E18" s="655" t="s">
        <v>71</v>
      </c>
      <c r="F18" s="655"/>
      <c r="G18" s="655"/>
      <c r="H18" s="655"/>
      <c r="I18" s="92"/>
      <c r="J18" s="93"/>
      <c r="K18" s="656"/>
      <c r="L18" s="656"/>
      <c r="M18" s="656"/>
      <c r="N18" s="656"/>
      <c r="O18" s="656"/>
      <c r="P18" s="656"/>
      <c r="Q18" s="656"/>
      <c r="R18" s="656"/>
      <c r="S18" s="656"/>
      <c r="T18" s="657"/>
      <c r="U18" s="59"/>
      <c r="X18" s="54" t="s">
        <v>72</v>
      </c>
      <c r="Z18" s="54" t="s">
        <v>21</v>
      </c>
    </row>
    <row r="19" spans="1:38" ht="17.100000000000001" customHeight="1" thickBot="1" x14ac:dyDescent="0.3">
      <c r="A19" s="31">
        <f t="shared" si="0"/>
        <v>19</v>
      </c>
      <c r="B19" s="94"/>
      <c r="C19" s="95" t="s">
        <v>73</v>
      </c>
      <c r="D19" s="95" t="s">
        <v>23</v>
      </c>
      <c r="E19" s="660" t="s">
        <v>74</v>
      </c>
      <c r="F19" s="660"/>
      <c r="G19" s="660"/>
      <c r="H19" s="660"/>
      <c r="I19" s="661"/>
      <c r="J19" s="96"/>
      <c r="K19" s="658"/>
      <c r="L19" s="658"/>
      <c r="M19" s="658"/>
      <c r="N19" s="658"/>
      <c r="O19" s="658"/>
      <c r="P19" s="658"/>
      <c r="Q19" s="658"/>
      <c r="R19" s="658"/>
      <c r="S19" s="658"/>
      <c r="T19" s="659"/>
      <c r="U19" s="59"/>
      <c r="X19" s="78" t="s">
        <v>75</v>
      </c>
      <c r="Z19" s="78" t="s">
        <v>76</v>
      </c>
    </row>
    <row r="20" spans="1:38" ht="17.100000000000001" customHeight="1" thickBot="1" x14ac:dyDescent="0.25">
      <c r="A20" s="31">
        <f t="shared" si="0"/>
        <v>20</v>
      </c>
      <c r="B20" s="620" t="s">
        <v>77</v>
      </c>
      <c r="C20" s="621"/>
      <c r="D20" s="621"/>
      <c r="E20" s="621"/>
      <c r="F20" s="621"/>
      <c r="G20" s="621"/>
      <c r="H20" s="621"/>
      <c r="I20" s="621"/>
      <c r="J20" s="621"/>
      <c r="K20" s="621"/>
      <c r="L20" s="621"/>
      <c r="M20" s="621"/>
      <c r="N20" s="621"/>
      <c r="O20" s="621"/>
      <c r="P20" s="621"/>
      <c r="Q20" s="621"/>
      <c r="R20" s="621"/>
      <c r="S20" s="621"/>
      <c r="T20" s="622"/>
      <c r="U20" s="59"/>
      <c r="X20" s="78" t="s">
        <v>78</v>
      </c>
      <c r="Z20" s="78" t="s">
        <v>71</v>
      </c>
    </row>
    <row r="21" spans="1:38" ht="17.100000000000001" customHeight="1" thickBot="1" x14ac:dyDescent="0.25">
      <c r="A21" s="31">
        <f t="shared" si="0"/>
        <v>21</v>
      </c>
      <c r="B21" s="56"/>
      <c r="C21" s="662" t="s">
        <v>79</v>
      </c>
      <c r="D21" s="662"/>
      <c r="E21" s="662"/>
      <c r="F21" s="662"/>
      <c r="G21" s="50" t="s">
        <v>23</v>
      </c>
      <c r="H21" s="97">
        <f>IF($F$3=$O$69,H1si,IF($F$3=$O$70,H1us,""))</f>
        <v>10.332274527998859</v>
      </c>
      <c r="I21" s="63" t="str">
        <f>IF($F$3=$O$69,Hsi,IF($F$3=$O$70,Hus,""))</f>
        <v>m liq.abs.</v>
      </c>
      <c r="J21" s="98"/>
      <c r="K21" s="662" t="s">
        <v>80</v>
      </c>
      <c r="L21" s="662"/>
      <c r="M21" s="662"/>
      <c r="N21" s="662"/>
      <c r="O21" s="662"/>
      <c r="P21" s="662"/>
      <c r="Q21" s="662"/>
      <c r="R21" s="50" t="s">
        <v>23</v>
      </c>
      <c r="S21" s="97">
        <f>IF($F$3=$O$69,H2si,IF($F$3=$O$70,H2us,""))</f>
        <v>112.16878342757211</v>
      </c>
      <c r="T21" s="63" t="str">
        <f>IF($F$3=$O$69,Hsi,IF($F$3=$O$70,Hus,""))</f>
        <v>m liq.abs.</v>
      </c>
      <c r="U21" s="59"/>
      <c r="X21" s="60" t="s">
        <v>51</v>
      </c>
      <c r="Z21" s="60" t="s">
        <v>81</v>
      </c>
    </row>
    <row r="22" spans="1:38" ht="17.100000000000001" customHeight="1" x14ac:dyDescent="0.2">
      <c r="A22" s="31"/>
      <c r="B22" s="56"/>
      <c r="C22" s="642" t="s">
        <v>82</v>
      </c>
      <c r="D22" s="643"/>
      <c r="E22" s="643"/>
      <c r="F22" s="79" t="s">
        <v>83</v>
      </c>
      <c r="G22" s="50"/>
      <c r="H22" s="99">
        <v>7</v>
      </c>
      <c r="I22" s="63" t="str">
        <f>IF($F$3=$O$69,Lsi,IF($F$3=$O$70,Lus,""))</f>
        <v>m</v>
      </c>
      <c r="J22" s="98"/>
      <c r="K22" s="642" t="s">
        <v>84</v>
      </c>
      <c r="L22" s="643"/>
      <c r="M22" s="643"/>
      <c r="N22" s="643"/>
      <c r="O22" s="643"/>
      <c r="P22" s="643"/>
      <c r="Q22" s="643"/>
      <c r="R22" s="645" t="s">
        <v>23</v>
      </c>
      <c r="S22" s="647">
        <v>18</v>
      </c>
      <c r="T22" s="649" t="str">
        <f>IF($F$3=$O$69,Lsi,IF($F$3=$O$70,Lus,""))</f>
        <v>m</v>
      </c>
      <c r="U22" s="59"/>
      <c r="X22" s="76"/>
      <c r="Z22" s="76"/>
    </row>
    <row r="23" spans="1:38" ht="30.75" customHeight="1" x14ac:dyDescent="0.2">
      <c r="A23" s="31">
        <f>A21+1</f>
        <v>22</v>
      </c>
      <c r="B23" s="56"/>
      <c r="C23" s="644"/>
      <c r="D23" s="644"/>
      <c r="E23" s="644"/>
      <c r="F23" s="100" t="s">
        <v>85</v>
      </c>
      <c r="G23" s="50" t="s">
        <v>23</v>
      </c>
      <c r="H23" s="77">
        <v>0.5</v>
      </c>
      <c r="I23" s="63" t="str">
        <f>IF($F$3=$O$69,Lsi,IF($F$3=$O$70,Lus,""))</f>
        <v>m</v>
      </c>
      <c r="J23" s="98"/>
      <c r="K23" s="644"/>
      <c r="L23" s="644"/>
      <c r="M23" s="644"/>
      <c r="N23" s="644"/>
      <c r="O23" s="644"/>
      <c r="P23" s="644"/>
      <c r="Q23" s="644"/>
      <c r="R23" s="646"/>
      <c r="S23" s="648"/>
      <c r="T23" s="650" t="str">
        <f>IF($F$3=$O$69,Lsi,IF($F$3=$O$70,Lus,""))</f>
        <v>m</v>
      </c>
      <c r="U23" s="59"/>
    </row>
    <row r="24" spans="1:38" ht="48.75" customHeight="1" thickBot="1" x14ac:dyDescent="0.25">
      <c r="A24" s="31">
        <f t="shared" si="0"/>
        <v>23</v>
      </c>
      <c r="B24" s="56"/>
      <c r="C24" s="651" t="s">
        <v>86</v>
      </c>
      <c r="D24" s="652"/>
      <c r="E24" s="652"/>
      <c r="F24" s="652"/>
      <c r="G24" s="50" t="s">
        <v>23</v>
      </c>
      <c r="H24" s="101">
        <v>1.57</v>
      </c>
      <c r="I24" s="63" t="str">
        <f>IF($F$3=$O$69,DHsi,IF($F$3=$O$70,DHus,""))</f>
        <v>m liq.</v>
      </c>
      <c r="J24" s="58"/>
      <c r="K24" s="653" t="s">
        <v>87</v>
      </c>
      <c r="L24" s="654"/>
      <c r="M24" s="654"/>
      <c r="N24" s="654"/>
      <c r="O24" s="654"/>
      <c r="P24" s="654"/>
      <c r="Q24" s="654"/>
      <c r="R24" s="52" t="s">
        <v>23</v>
      </c>
      <c r="S24" s="101">
        <v>16.254999999999999</v>
      </c>
      <c r="T24" s="63" t="str">
        <f>IF($F$3=$O$69,DHsi,IF($F$3=$O$70,DHus,""))</f>
        <v>m liq.</v>
      </c>
      <c r="U24" s="59"/>
    </row>
    <row r="25" spans="1:38" ht="17.100000000000001" customHeight="1" thickBot="1" x14ac:dyDescent="0.25">
      <c r="A25" s="31">
        <f t="shared" si="0"/>
        <v>24</v>
      </c>
      <c r="B25" s="56"/>
      <c r="C25" s="652" t="s">
        <v>88</v>
      </c>
      <c r="D25" s="652"/>
      <c r="E25" s="652"/>
      <c r="F25" s="652"/>
      <c r="G25" s="50" t="s">
        <v>23</v>
      </c>
      <c r="H25" s="102">
        <f>IF(H21="","",H21+H23-H24)</f>
        <v>9.2622745279988585</v>
      </c>
      <c r="I25" s="63" t="str">
        <f>IF($F$3=$O$69,Hsi,IF($F$3=$O$70,Hus,""))</f>
        <v>m liq.abs.</v>
      </c>
      <c r="J25" s="58"/>
      <c r="K25" s="617" t="s">
        <v>89</v>
      </c>
      <c r="L25" s="617"/>
      <c r="M25" s="617"/>
      <c r="N25" s="617"/>
      <c r="O25" s="617"/>
      <c r="P25" s="617"/>
      <c r="Q25" s="617"/>
      <c r="R25" s="52" t="s">
        <v>23</v>
      </c>
      <c r="S25" s="102">
        <f>IF(S21="","",S21+S22+S24)</f>
        <v>146.42378342757212</v>
      </c>
      <c r="T25" s="63" t="str">
        <f>IF($F$3=$O$69,Hsi,IF($F$3=$O$70,Hus,""))</f>
        <v>m liq.abs.</v>
      </c>
      <c r="U25" s="59"/>
      <c r="X25" s="38" t="s">
        <v>90</v>
      </c>
      <c r="Z25" s="38" t="s">
        <v>91</v>
      </c>
    </row>
    <row r="26" spans="1:38" ht="17.100000000000001" customHeight="1" thickBot="1" x14ac:dyDescent="0.25">
      <c r="A26" s="31">
        <f t="shared" si="0"/>
        <v>25</v>
      </c>
      <c r="B26" s="56"/>
      <c r="C26" s="652" t="s">
        <v>92</v>
      </c>
      <c r="D26" s="652"/>
      <c r="E26" s="652"/>
      <c r="F26" s="652"/>
      <c r="G26" s="50" t="s">
        <v>23</v>
      </c>
      <c r="H26" s="103">
        <f>IF($F$3=$O$69,H3si,IF($F$3=$O$70,H3us,""))</f>
        <v>0.4325636175452372</v>
      </c>
      <c r="I26" s="63" t="str">
        <f>IF($F$3=$O$69,Hsi,IF($F$3=$O$70,Hus,""))</f>
        <v>m liq.abs.</v>
      </c>
      <c r="J26" s="58"/>
      <c r="K26" s="617" t="s">
        <v>93</v>
      </c>
      <c r="L26" s="617"/>
      <c r="M26" s="617"/>
      <c r="N26" s="617"/>
      <c r="O26" s="617"/>
      <c r="P26" s="617"/>
      <c r="Q26" s="617"/>
      <c r="R26" s="52" t="s">
        <v>23</v>
      </c>
      <c r="S26" s="102">
        <f>IF(S25="","",S25-H25)</f>
        <v>137.16150889957325</v>
      </c>
      <c r="T26" s="63" t="str">
        <f>IF($F$3=$O$69,DHsi,IF($F$3=$O$70,DHus,""))</f>
        <v>m liq.</v>
      </c>
      <c r="U26" s="59"/>
      <c r="X26" s="47" t="s">
        <v>21</v>
      </c>
      <c r="Z26" s="38" t="s">
        <v>21</v>
      </c>
    </row>
    <row r="27" spans="1:38" s="108" customFormat="1" ht="17.100000000000001" customHeight="1" thickBot="1" x14ac:dyDescent="0.25">
      <c r="A27" s="31">
        <f t="shared" si="0"/>
        <v>26</v>
      </c>
      <c r="B27" s="48"/>
      <c r="C27" s="670" t="s">
        <v>94</v>
      </c>
      <c r="D27" s="670"/>
      <c r="E27" s="670"/>
      <c r="F27" s="670"/>
      <c r="G27" s="50" t="s">
        <v>23</v>
      </c>
      <c r="H27" s="102">
        <f>IF(S25="","",(H25-H26))</f>
        <v>8.8297109104536204</v>
      </c>
      <c r="I27" s="63" t="str">
        <f>IF($F$3=$O$69,DHsi,IF($F$3=$O$70,DHus,""))</f>
        <v>m liq.</v>
      </c>
      <c r="J27" s="104"/>
      <c r="K27" s="671" t="s">
        <v>95</v>
      </c>
      <c r="L27" s="671"/>
      <c r="M27" s="671"/>
      <c r="N27" s="671"/>
      <c r="O27" s="671"/>
      <c r="P27" s="671"/>
      <c r="Q27" s="671"/>
      <c r="R27" s="105" t="s">
        <v>23</v>
      </c>
      <c r="S27" s="106">
        <v>75</v>
      </c>
      <c r="T27" s="107" t="s">
        <v>96</v>
      </c>
      <c r="U27" s="59"/>
      <c r="V27" s="29"/>
      <c r="W27" s="29"/>
      <c r="X27" s="54" t="s">
        <v>74</v>
      </c>
      <c r="Y27" s="29"/>
      <c r="Z27" s="54" t="s">
        <v>97</v>
      </c>
      <c r="AA27" s="29"/>
      <c r="AB27" s="29"/>
      <c r="AC27" s="29"/>
      <c r="AD27" s="29"/>
      <c r="AE27" s="29"/>
      <c r="AF27" s="29"/>
      <c r="AG27" s="29"/>
      <c r="AH27" s="29"/>
      <c r="AI27" s="29"/>
      <c r="AJ27" s="29"/>
      <c r="AK27" s="29"/>
      <c r="AL27" s="29"/>
    </row>
    <row r="28" spans="1:38" ht="17.100000000000001" customHeight="1" thickBot="1" x14ac:dyDescent="0.3">
      <c r="A28" s="31">
        <f t="shared" si="0"/>
        <v>27</v>
      </c>
      <c r="B28" s="109"/>
      <c r="C28" s="621" t="s">
        <v>98</v>
      </c>
      <c r="D28" s="621"/>
      <c r="E28" s="621"/>
      <c r="F28" s="621"/>
      <c r="G28" s="621"/>
      <c r="H28" s="621"/>
      <c r="I28" s="622"/>
      <c r="J28" s="663" t="s">
        <v>99</v>
      </c>
      <c r="K28" s="664"/>
      <c r="L28" s="664"/>
      <c r="M28" s="664"/>
      <c r="N28" s="664"/>
      <c r="O28" s="664"/>
      <c r="P28" s="664"/>
      <c r="Q28" s="664"/>
      <c r="R28" s="664"/>
      <c r="S28" s="664"/>
      <c r="T28" s="665"/>
      <c r="U28" s="59"/>
      <c r="X28" s="60" t="s">
        <v>100</v>
      </c>
      <c r="Z28" s="60" t="s">
        <v>101</v>
      </c>
    </row>
    <row r="29" spans="1:38" ht="17.100000000000001" customHeight="1" thickBot="1" x14ac:dyDescent="0.3">
      <c r="A29" s="31">
        <f t="shared" si="0"/>
        <v>28</v>
      </c>
      <c r="B29" s="110"/>
      <c r="C29" s="662" t="s">
        <v>102</v>
      </c>
      <c r="D29" s="662"/>
      <c r="E29" s="662"/>
      <c r="F29" s="662"/>
      <c r="G29" s="111" t="s">
        <v>23</v>
      </c>
      <c r="H29" s="112">
        <v>18</v>
      </c>
      <c r="I29" s="63" t="str">
        <f>IF($F$3=$O$69,tsi,IF($F$3=$O$70,Tus,""))</f>
        <v>deg C</v>
      </c>
      <c r="J29" s="113"/>
      <c r="K29" s="666" t="s">
        <v>103</v>
      </c>
      <c r="L29" s="666"/>
      <c r="M29" s="666"/>
      <c r="N29" s="666"/>
      <c r="O29" s="666"/>
      <c r="P29" s="666"/>
      <c r="Q29" s="666"/>
      <c r="R29" s="50" t="s">
        <v>23</v>
      </c>
      <c r="S29" s="114">
        <f>IF(F3=O69,HPsi,IF(F3=O70,HPus,""))</f>
        <v>396.19101845641734</v>
      </c>
      <c r="T29" s="63" t="str">
        <f>IF($F$3=$O$69,Psi,IF($F$3=$O$70,Pus,""))</f>
        <v>kW</v>
      </c>
      <c r="U29" s="59"/>
    </row>
    <row r="30" spans="1:38" ht="17.100000000000001" customHeight="1" thickBot="1" x14ac:dyDescent="0.25">
      <c r="A30" s="31">
        <f t="shared" si="0"/>
        <v>29</v>
      </c>
      <c r="B30" s="56"/>
      <c r="C30" s="652" t="s">
        <v>104</v>
      </c>
      <c r="D30" s="652"/>
      <c r="E30" s="652"/>
      <c r="F30" s="652"/>
      <c r="G30" s="105" t="s">
        <v>23</v>
      </c>
      <c r="H30" s="115">
        <v>35</v>
      </c>
      <c r="I30" s="63" t="str">
        <f>IF($F$3=$O$69,tsi,IF($F$3=$O$70,Tus,""))</f>
        <v>deg C</v>
      </c>
      <c r="J30" s="116"/>
      <c r="K30" s="667" t="s">
        <v>105</v>
      </c>
      <c r="L30" s="667"/>
      <c r="M30" s="667"/>
      <c r="N30" s="667"/>
      <c r="O30" s="667"/>
      <c r="P30" s="117" t="s">
        <v>23</v>
      </c>
      <c r="Q30" s="668" t="s">
        <v>106</v>
      </c>
      <c r="R30" s="668"/>
      <c r="S30" s="668"/>
      <c r="T30" s="669"/>
      <c r="U30" s="59"/>
      <c r="X30" s="38" t="s">
        <v>107</v>
      </c>
      <c r="Z30" s="38" t="s">
        <v>108</v>
      </c>
    </row>
    <row r="31" spans="1:38" ht="17.100000000000001" customHeight="1" thickBot="1" x14ac:dyDescent="0.3">
      <c r="A31" s="31">
        <f t="shared" si="0"/>
        <v>30</v>
      </c>
      <c r="B31" s="118"/>
      <c r="C31" s="652" t="s">
        <v>109</v>
      </c>
      <c r="D31" s="652"/>
      <c r="E31" s="652"/>
      <c r="F31" s="652"/>
      <c r="G31" s="119" t="s">
        <v>23</v>
      </c>
      <c r="H31" s="637" t="s">
        <v>110</v>
      </c>
      <c r="I31" s="684"/>
      <c r="J31" s="120"/>
      <c r="K31" s="685" t="s">
        <v>111</v>
      </c>
      <c r="L31" s="685"/>
      <c r="M31" s="685"/>
      <c r="N31" s="685"/>
      <c r="O31" s="685"/>
      <c r="P31" s="117" t="s">
        <v>23</v>
      </c>
      <c r="Q31" s="686" t="s">
        <v>101</v>
      </c>
      <c r="R31" s="686"/>
      <c r="S31" s="686"/>
      <c r="T31" s="687"/>
      <c r="U31" s="59"/>
      <c r="X31" s="38" t="s">
        <v>21</v>
      </c>
      <c r="Z31" s="38" t="s">
        <v>21</v>
      </c>
    </row>
    <row r="32" spans="1:38" ht="17.100000000000001" customHeight="1" x14ac:dyDescent="0.2">
      <c r="A32" s="31">
        <f t="shared" si="0"/>
        <v>31</v>
      </c>
      <c r="B32" s="56"/>
      <c r="C32" s="79" t="s">
        <v>112</v>
      </c>
      <c r="D32" s="79" t="s">
        <v>23</v>
      </c>
      <c r="E32" s="688"/>
      <c r="F32" s="688"/>
      <c r="G32" s="688"/>
      <c r="H32" s="688"/>
      <c r="I32" s="689"/>
      <c r="J32" s="121"/>
      <c r="K32" s="629" t="s">
        <v>108</v>
      </c>
      <c r="L32" s="629"/>
      <c r="M32" s="629"/>
      <c r="N32" s="629"/>
      <c r="O32" s="629"/>
      <c r="P32" s="117" t="s">
        <v>23</v>
      </c>
      <c r="Q32" s="690" t="s">
        <v>113</v>
      </c>
      <c r="R32" s="690"/>
      <c r="S32" s="690"/>
      <c r="T32" s="691"/>
      <c r="U32" s="59"/>
      <c r="X32" s="78" t="s">
        <v>114</v>
      </c>
      <c r="Z32" s="54" t="s">
        <v>113</v>
      </c>
    </row>
    <row r="33" spans="1:38" ht="17.100000000000001" customHeight="1" x14ac:dyDescent="0.2">
      <c r="A33" s="31">
        <f t="shared" si="0"/>
        <v>32</v>
      </c>
      <c r="B33" s="67"/>
      <c r="C33" s="672" t="s">
        <v>115</v>
      </c>
      <c r="D33" s="672"/>
      <c r="E33" s="672"/>
      <c r="F33" s="672"/>
      <c r="G33" s="672"/>
      <c r="H33" s="672"/>
      <c r="I33" s="673"/>
      <c r="J33" s="120"/>
      <c r="K33" s="122" t="s">
        <v>116</v>
      </c>
      <c r="L33" s="122"/>
      <c r="M33" s="122"/>
      <c r="N33" s="122"/>
      <c r="O33" s="122"/>
      <c r="P33" s="123" t="s">
        <v>23</v>
      </c>
      <c r="Q33" s="124"/>
      <c r="R33" s="76"/>
      <c r="S33" s="125">
        <f>IF(S29="","",S29*1.1)</f>
        <v>435.81012030205909</v>
      </c>
      <c r="T33" s="63" t="str">
        <f>IF($F$3=$O$69,Psi,IF($F$3=$O$70,Pus,""))</f>
        <v>kW</v>
      </c>
      <c r="U33" s="59"/>
      <c r="X33" s="78" t="s">
        <v>110</v>
      </c>
      <c r="Z33" s="78" t="s">
        <v>117</v>
      </c>
    </row>
    <row r="34" spans="1:38" ht="17.100000000000001" customHeight="1" thickBot="1" x14ac:dyDescent="0.25">
      <c r="A34" s="31">
        <f>A33+1</f>
        <v>33</v>
      </c>
      <c r="B34" s="126"/>
      <c r="C34" s="674"/>
      <c r="D34" s="674"/>
      <c r="E34" s="674"/>
      <c r="F34" s="674"/>
      <c r="G34" s="674"/>
      <c r="H34" s="674"/>
      <c r="I34" s="675"/>
      <c r="J34" s="127"/>
      <c r="K34" s="676"/>
      <c r="L34" s="676"/>
      <c r="M34" s="676"/>
      <c r="N34" s="676"/>
      <c r="O34" s="676"/>
      <c r="P34" s="676"/>
      <c r="Q34" s="676"/>
      <c r="R34" s="676"/>
      <c r="S34" s="676"/>
      <c r="T34" s="677"/>
      <c r="U34" s="59"/>
      <c r="X34" s="60" t="s">
        <v>118</v>
      </c>
      <c r="Z34" s="60" t="s">
        <v>119</v>
      </c>
    </row>
    <row r="35" spans="1:38" ht="17.100000000000001" customHeight="1" thickBot="1" x14ac:dyDescent="0.25">
      <c r="A35" s="31">
        <f t="shared" si="0"/>
        <v>34</v>
      </c>
      <c r="B35" s="128"/>
      <c r="C35" s="678" t="s">
        <v>120</v>
      </c>
      <c r="D35" s="678"/>
      <c r="E35" s="678"/>
      <c r="F35" s="678"/>
      <c r="G35" s="678"/>
      <c r="H35" s="678"/>
      <c r="I35" s="679"/>
      <c r="J35" s="680" t="s">
        <v>121</v>
      </c>
      <c r="K35" s="681"/>
      <c r="L35" s="681"/>
      <c r="M35" s="681"/>
      <c r="N35" s="681"/>
      <c r="O35" s="681"/>
      <c r="P35" s="681"/>
      <c r="Q35" s="681"/>
      <c r="R35" s="681"/>
      <c r="S35" s="682"/>
      <c r="T35" s="683"/>
      <c r="U35" s="129"/>
    </row>
    <row r="36" spans="1:38" ht="17.100000000000001" customHeight="1" thickBot="1" x14ac:dyDescent="0.25">
      <c r="A36" s="31">
        <f t="shared" si="0"/>
        <v>35</v>
      </c>
      <c r="B36" s="130"/>
      <c r="C36" s="697" t="s">
        <v>122</v>
      </c>
      <c r="D36" s="623"/>
      <c r="E36" s="623"/>
      <c r="F36" s="623"/>
      <c r="G36" s="105" t="s">
        <v>23</v>
      </c>
      <c r="H36" s="131" t="s">
        <v>123</v>
      </c>
      <c r="I36" s="132" t="s">
        <v>124</v>
      </c>
      <c r="J36" s="133"/>
      <c r="K36" s="662" t="str">
        <f>IF(S35=Z38,"Supply pressure",IF(S35=Z37,"","."))</f>
        <v>.</v>
      </c>
      <c r="L36" s="692"/>
      <c r="M36" s="692"/>
      <c r="N36" s="692"/>
      <c r="O36" s="692"/>
      <c r="P36" s="692"/>
      <c r="Q36" s="692"/>
      <c r="R36" s="134"/>
      <c r="S36" s="135"/>
      <c r="T36" s="136" t="str">
        <f>IF(S35=Z38,IF($F$3=$O$69,Prsi,IF($F$3=$O$70,GPus,"")),IF(S35=Z37,"","."))</f>
        <v>.</v>
      </c>
      <c r="U36" s="59"/>
      <c r="X36" s="38" t="s">
        <v>125</v>
      </c>
      <c r="Z36" s="38" t="s">
        <v>126</v>
      </c>
    </row>
    <row r="37" spans="1:38" ht="17.100000000000001" customHeight="1" thickBot="1" x14ac:dyDescent="0.25">
      <c r="A37" s="31">
        <f t="shared" si="0"/>
        <v>36</v>
      </c>
      <c r="B37" s="137"/>
      <c r="C37" s="652" t="s">
        <v>127</v>
      </c>
      <c r="D37" s="629"/>
      <c r="E37" s="629"/>
      <c r="F37" s="629"/>
      <c r="G37" s="82" t="s">
        <v>23</v>
      </c>
      <c r="H37" s="138" t="s">
        <v>123</v>
      </c>
      <c r="I37" s="63" t="str">
        <f>IF($F$3=$O$69,tsi,IF($F$3=$O$70,Tus,""))</f>
        <v>deg C</v>
      </c>
      <c r="J37" s="104"/>
      <c r="K37" s="698" t="str">
        <f>IF(S35=Z38,"Supply temperature",IF(S35=Z37,"","."))</f>
        <v>.</v>
      </c>
      <c r="L37" s="699"/>
      <c r="M37" s="699"/>
      <c r="N37" s="699"/>
      <c r="O37" s="699"/>
      <c r="P37" s="699"/>
      <c r="Q37" s="699"/>
      <c r="R37" s="123"/>
      <c r="S37" s="139"/>
      <c r="T37" s="140" t="str">
        <f>IF(S35=Z38,IF($F$3=$O$69,tsi,IF($F$3=$O$70,Tus,"")),IF(S35=Z37,"","."))</f>
        <v>.</v>
      </c>
      <c r="U37" s="59"/>
      <c r="X37" s="47" t="s">
        <v>21</v>
      </c>
      <c r="Z37" s="38" t="s">
        <v>21</v>
      </c>
    </row>
    <row r="38" spans="1:38" ht="17.100000000000001" customHeight="1" thickBot="1" x14ac:dyDescent="0.25">
      <c r="A38" s="31">
        <f t="shared" si="0"/>
        <v>37</v>
      </c>
      <c r="B38" s="137"/>
      <c r="C38" s="652" t="s">
        <v>128</v>
      </c>
      <c r="D38" s="629"/>
      <c r="E38" s="629"/>
      <c r="F38" s="629"/>
      <c r="G38" s="82" t="s">
        <v>23</v>
      </c>
      <c r="H38" s="138" t="s">
        <v>123</v>
      </c>
      <c r="I38" s="63" t="str">
        <f>IF($F$3=$O$69,tsi,IF($F$3=$O$70,Tus,""))</f>
        <v>deg C</v>
      </c>
      <c r="J38" s="700" t="s">
        <v>129</v>
      </c>
      <c r="K38" s="701"/>
      <c r="L38" s="701"/>
      <c r="M38" s="701"/>
      <c r="N38" s="701"/>
      <c r="O38" s="701"/>
      <c r="P38" s="701"/>
      <c r="Q38" s="701"/>
      <c r="R38" s="701"/>
      <c r="S38" s="701"/>
      <c r="T38" s="702"/>
      <c r="U38" s="59"/>
      <c r="X38" s="54" t="s">
        <v>130</v>
      </c>
      <c r="Z38" s="54" t="s">
        <v>131</v>
      </c>
    </row>
    <row r="39" spans="1:38" ht="17.100000000000001" customHeight="1" thickBot="1" x14ac:dyDescent="0.25">
      <c r="A39" s="31">
        <f t="shared" si="0"/>
        <v>38</v>
      </c>
      <c r="B39" s="137"/>
      <c r="C39" s="652" t="s">
        <v>132</v>
      </c>
      <c r="D39" s="629"/>
      <c r="E39" s="629"/>
      <c r="F39" s="629"/>
      <c r="G39" s="82" t="s">
        <v>23</v>
      </c>
      <c r="H39" s="138" t="s">
        <v>123</v>
      </c>
      <c r="I39" s="63" t="str">
        <f>IF($F$3=$O$69,Prsi,IF($F$3=$O$70,GPus,""))</f>
        <v>bara</v>
      </c>
      <c r="J39" s="133"/>
      <c r="K39" s="692" t="s">
        <v>133</v>
      </c>
      <c r="L39" s="692"/>
      <c r="M39" s="692"/>
      <c r="N39" s="692"/>
      <c r="O39" s="692"/>
      <c r="P39" s="692"/>
      <c r="Q39" s="692"/>
      <c r="R39" s="111" t="s">
        <v>23</v>
      </c>
      <c r="S39" s="141">
        <v>50</v>
      </c>
      <c r="T39" s="132" t="s">
        <v>134</v>
      </c>
      <c r="U39" s="59"/>
      <c r="X39" s="78" t="s">
        <v>135</v>
      </c>
      <c r="Z39" s="60" t="s">
        <v>136</v>
      </c>
    </row>
    <row r="40" spans="1:38" ht="17.100000000000001" customHeight="1" thickBot="1" x14ac:dyDescent="0.25">
      <c r="A40" s="31">
        <f t="shared" si="0"/>
        <v>39</v>
      </c>
      <c r="B40" s="137"/>
      <c r="C40" s="652" t="s">
        <v>137</v>
      </c>
      <c r="D40" s="629"/>
      <c r="E40" s="629"/>
      <c r="F40" s="629"/>
      <c r="G40" s="82" t="s">
        <v>23</v>
      </c>
      <c r="H40" s="138" t="s">
        <v>123</v>
      </c>
      <c r="I40" s="63" t="str">
        <f>IF($F$3=$O$69,Prsi,IF($F$3=$O$70,GPus,""))</f>
        <v>bara</v>
      </c>
      <c r="J40" s="120"/>
      <c r="K40" s="142" t="s">
        <v>138</v>
      </c>
      <c r="L40" s="143"/>
      <c r="M40" s="142"/>
      <c r="N40" s="142" t="s">
        <v>23</v>
      </c>
      <c r="O40" s="144" t="s">
        <v>139</v>
      </c>
      <c r="P40" s="652" t="s">
        <v>140</v>
      </c>
      <c r="Q40" s="629"/>
      <c r="R40" s="82" t="s">
        <v>23</v>
      </c>
      <c r="S40" s="141" t="s">
        <v>123</v>
      </c>
      <c r="T40" s="145" t="s">
        <v>141</v>
      </c>
      <c r="U40" s="59"/>
      <c r="X40" s="78" t="s">
        <v>142</v>
      </c>
    </row>
    <row r="41" spans="1:38" ht="17.100000000000001" customHeight="1" thickBot="1" x14ac:dyDescent="0.25">
      <c r="A41" s="31">
        <f t="shared" si="0"/>
        <v>40</v>
      </c>
      <c r="B41" s="130"/>
      <c r="C41" s="693" t="s">
        <v>143</v>
      </c>
      <c r="D41" s="694"/>
      <c r="E41" s="694"/>
      <c r="F41" s="694"/>
      <c r="G41" s="105"/>
      <c r="H41" s="146" t="s">
        <v>123</v>
      </c>
      <c r="I41" s="63" t="str">
        <f>IF($F$3=$O$69,FCsi,IF($F$3=$O$70,FCus,""))</f>
        <v>W/m2.K</v>
      </c>
      <c r="J41" s="104"/>
      <c r="K41" s="147" t="s">
        <v>144</v>
      </c>
      <c r="L41" s="148"/>
      <c r="M41" s="147"/>
      <c r="N41" s="147" t="s">
        <v>23</v>
      </c>
      <c r="O41" s="149" t="s">
        <v>123</v>
      </c>
      <c r="P41" s="695" t="s">
        <v>140</v>
      </c>
      <c r="Q41" s="696"/>
      <c r="R41" s="123" t="s">
        <v>23</v>
      </c>
      <c r="S41" s="139" t="s">
        <v>123</v>
      </c>
      <c r="T41" s="145" t="s">
        <v>141</v>
      </c>
      <c r="U41" s="59"/>
      <c r="X41" s="60" t="s">
        <v>106</v>
      </c>
      <c r="Z41" s="38" t="s">
        <v>145</v>
      </c>
    </row>
    <row r="42" spans="1:38" ht="17.100000000000001" customHeight="1" thickBot="1" x14ac:dyDescent="0.25">
      <c r="A42" s="31">
        <f t="shared" si="0"/>
        <v>41</v>
      </c>
      <c r="B42" s="128"/>
      <c r="C42" s="150" t="s">
        <v>146</v>
      </c>
      <c r="D42" s="151"/>
      <c r="E42" s="151"/>
      <c r="F42" s="151"/>
      <c r="G42" s="151"/>
      <c r="H42" s="151"/>
      <c r="I42" s="151"/>
      <c r="J42" s="151"/>
      <c r="K42" s="151"/>
      <c r="L42" s="151"/>
      <c r="M42" s="151"/>
      <c r="N42" s="151"/>
      <c r="O42" s="151"/>
      <c r="P42" s="151"/>
      <c r="Q42" s="151"/>
      <c r="R42" s="151"/>
      <c r="S42" s="151"/>
      <c r="T42" s="152"/>
      <c r="U42" s="129"/>
      <c r="Z42" s="38" t="s">
        <v>21</v>
      </c>
    </row>
    <row r="43" spans="1:38" s="108" customFormat="1" ht="17.100000000000001" customHeight="1" thickBot="1" x14ac:dyDescent="0.25">
      <c r="A43" s="31">
        <f t="shared" si="0"/>
        <v>42</v>
      </c>
      <c r="B43" s="153"/>
      <c r="C43" s="692" t="s">
        <v>147</v>
      </c>
      <c r="D43" s="692"/>
      <c r="E43" s="692"/>
      <c r="F43" s="692"/>
      <c r="G43" s="692"/>
      <c r="H43" s="692"/>
      <c r="I43" s="692"/>
      <c r="J43" s="692"/>
      <c r="K43" s="692"/>
      <c r="L43" s="692"/>
      <c r="M43" s="692"/>
      <c r="N43" s="692"/>
      <c r="O43" s="692"/>
      <c r="P43" s="692"/>
      <c r="Q43" s="692"/>
      <c r="R43" s="154" t="s">
        <v>23</v>
      </c>
      <c r="S43" s="155">
        <f>IF($F$3=$O$69,SO1si,IF($F$3=$O$70,SO1us,""))</f>
        <v>16.495759523750003</v>
      </c>
      <c r="T43" s="63" t="str">
        <f>IF($F$3=$O$69,Prsi,IF($F$3=$O$70,GPus,""))</f>
        <v>bara</v>
      </c>
      <c r="U43" s="129"/>
      <c r="V43" s="29"/>
      <c r="W43" s="29"/>
      <c r="X43" s="38" t="s">
        <v>148</v>
      </c>
      <c r="Y43" s="29"/>
      <c r="Z43" s="156">
        <v>50</v>
      </c>
      <c r="AA43" s="29"/>
      <c r="AB43" s="29"/>
      <c r="AC43" s="29"/>
      <c r="AD43" s="29"/>
      <c r="AE43" s="29"/>
      <c r="AF43" s="29"/>
      <c r="AG43" s="29"/>
      <c r="AH43" s="29"/>
      <c r="AI43" s="29"/>
      <c r="AJ43" s="29"/>
      <c r="AK43" s="29"/>
      <c r="AL43" s="29"/>
    </row>
    <row r="44" spans="1:38" ht="17.100000000000001" customHeight="1" thickBot="1" x14ac:dyDescent="0.25">
      <c r="A44" s="31">
        <f t="shared" si="0"/>
        <v>43</v>
      </c>
      <c r="B44" s="157"/>
      <c r="C44" s="629" t="s">
        <v>149</v>
      </c>
      <c r="D44" s="629"/>
      <c r="E44" s="629"/>
      <c r="F44" s="629"/>
      <c r="G44" s="629"/>
      <c r="H44" s="629"/>
      <c r="I44" s="629"/>
      <c r="J44" s="629"/>
      <c r="K44" s="629"/>
      <c r="L44" s="629"/>
      <c r="M44" s="629"/>
      <c r="N44" s="629"/>
      <c r="O44" s="629"/>
      <c r="P44" s="629"/>
      <c r="Q44" s="629"/>
      <c r="R44" s="50" t="s">
        <v>23</v>
      </c>
      <c r="S44" s="155">
        <f>IF($F$3=$O$69,SO2si,IF($F$3=$O$70,SO2us,""))</f>
        <v>17.840854434999997</v>
      </c>
      <c r="T44" s="63" t="str">
        <f>IF($F$3=$O$69,Prsi,IF($F$3=$O$70,GPus,""))</f>
        <v>bara</v>
      </c>
      <c r="U44" s="59"/>
      <c r="X44" s="38" t="s">
        <v>21</v>
      </c>
      <c r="Z44" s="158">
        <v>60</v>
      </c>
    </row>
    <row r="45" spans="1:38" ht="17.100000000000001" customHeight="1" thickBot="1" x14ac:dyDescent="0.25">
      <c r="A45" s="31">
        <f t="shared" si="0"/>
        <v>44</v>
      </c>
      <c r="B45" s="153"/>
      <c r="C45" s="629" t="s">
        <v>150</v>
      </c>
      <c r="D45" s="629"/>
      <c r="E45" s="629"/>
      <c r="F45" s="629"/>
      <c r="G45" s="629"/>
      <c r="H45" s="629"/>
      <c r="I45" s="629"/>
      <c r="J45" s="629"/>
      <c r="K45" s="629"/>
      <c r="L45" s="629"/>
      <c r="M45" s="629"/>
      <c r="N45" s="629"/>
      <c r="O45" s="629"/>
      <c r="P45" s="629"/>
      <c r="Q45" s="629"/>
      <c r="R45" s="154"/>
      <c r="S45" s="159"/>
      <c r="T45" s="160"/>
      <c r="U45" s="59"/>
      <c r="X45" s="54" t="s">
        <v>151</v>
      </c>
    </row>
    <row r="46" spans="1:38" ht="15" customHeight="1" thickBot="1" x14ac:dyDescent="0.25">
      <c r="A46" s="31">
        <f t="shared" si="0"/>
        <v>45</v>
      </c>
      <c r="B46" s="153"/>
      <c r="C46" s="629"/>
      <c r="D46" s="629"/>
      <c r="E46" s="629"/>
      <c r="F46" s="629"/>
      <c r="G46" s="629"/>
      <c r="H46" s="629"/>
      <c r="I46" s="629"/>
      <c r="J46" s="629"/>
      <c r="K46" s="629"/>
      <c r="L46" s="629"/>
      <c r="M46" s="629"/>
      <c r="N46" s="629"/>
      <c r="O46" s="629"/>
      <c r="P46" s="629"/>
      <c r="Q46" s="629"/>
      <c r="R46" s="50"/>
      <c r="S46" s="161"/>
      <c r="T46" s="160"/>
      <c r="U46" s="59"/>
      <c r="X46" s="78" t="s">
        <v>152</v>
      </c>
      <c r="Z46" s="64" t="s">
        <v>153</v>
      </c>
    </row>
    <row r="47" spans="1:38" ht="15" customHeight="1" x14ac:dyDescent="0.2">
      <c r="A47" s="31">
        <f t="shared" si="0"/>
        <v>46</v>
      </c>
      <c r="B47" s="153"/>
      <c r="C47" s="703"/>
      <c r="D47" s="703"/>
      <c r="E47" s="703"/>
      <c r="F47" s="703"/>
      <c r="G47" s="703"/>
      <c r="H47" s="703"/>
      <c r="I47" s="703"/>
      <c r="J47" s="703"/>
      <c r="K47" s="703"/>
      <c r="L47" s="703"/>
      <c r="M47" s="703"/>
      <c r="N47" s="703"/>
      <c r="O47" s="703"/>
      <c r="P47" s="703"/>
      <c r="Q47" s="703"/>
      <c r="R47" s="703"/>
      <c r="S47" s="703"/>
      <c r="T47" s="63" t="str">
        <f>IF($F$3=$O$69,"",IF($F$3=$O$70,Prus,""))</f>
        <v/>
      </c>
      <c r="U47" s="59"/>
    </row>
    <row r="48" spans="1:38" ht="15" customHeight="1" x14ac:dyDescent="0.2">
      <c r="A48" s="31">
        <f t="shared" si="0"/>
        <v>47</v>
      </c>
      <c r="B48" s="153"/>
      <c r="C48" s="703"/>
      <c r="D48" s="703"/>
      <c r="E48" s="703"/>
      <c r="F48" s="703"/>
      <c r="G48" s="703"/>
      <c r="H48" s="703"/>
      <c r="I48" s="703"/>
      <c r="J48" s="703"/>
      <c r="K48" s="703"/>
      <c r="L48" s="703"/>
      <c r="M48" s="703"/>
      <c r="N48" s="703"/>
      <c r="O48" s="703"/>
      <c r="P48" s="703"/>
      <c r="Q48" s="703"/>
      <c r="R48" s="703"/>
      <c r="S48" s="703"/>
      <c r="T48" s="162"/>
      <c r="U48" s="59"/>
      <c r="X48" s="163" t="s">
        <v>38</v>
      </c>
    </row>
    <row r="49" spans="1:38" ht="15" customHeight="1" x14ac:dyDescent="0.2">
      <c r="A49" s="31">
        <f t="shared" si="0"/>
        <v>48</v>
      </c>
      <c r="B49" s="153"/>
      <c r="C49" s="703"/>
      <c r="D49" s="703"/>
      <c r="E49" s="703"/>
      <c r="F49" s="703"/>
      <c r="G49" s="703"/>
      <c r="H49" s="703"/>
      <c r="I49" s="703"/>
      <c r="J49" s="703"/>
      <c r="K49" s="703"/>
      <c r="L49" s="703"/>
      <c r="M49" s="703"/>
      <c r="N49" s="703"/>
      <c r="O49" s="703"/>
      <c r="P49" s="703"/>
      <c r="Q49" s="703"/>
      <c r="R49" s="703"/>
      <c r="S49" s="703"/>
      <c r="T49" s="162"/>
      <c r="U49" s="59"/>
      <c r="X49" s="164" t="s">
        <v>154</v>
      </c>
    </row>
    <row r="50" spans="1:38" ht="15" customHeight="1" x14ac:dyDescent="0.2">
      <c r="A50" s="31">
        <f t="shared" si="0"/>
        <v>49</v>
      </c>
      <c r="B50" s="153"/>
      <c r="C50" s="703"/>
      <c r="D50" s="703"/>
      <c r="E50" s="703"/>
      <c r="F50" s="703"/>
      <c r="G50" s="703"/>
      <c r="H50" s="703"/>
      <c r="I50" s="703"/>
      <c r="J50" s="703"/>
      <c r="K50" s="703"/>
      <c r="L50" s="703"/>
      <c r="M50" s="703"/>
      <c r="N50" s="703"/>
      <c r="O50" s="703"/>
      <c r="P50" s="703"/>
      <c r="Q50" s="703"/>
      <c r="R50" s="703"/>
      <c r="S50" s="703"/>
      <c r="T50" s="162"/>
      <c r="U50" s="59"/>
      <c r="X50" s="163" t="s">
        <v>52</v>
      </c>
    </row>
    <row r="51" spans="1:38" ht="15" customHeight="1" x14ac:dyDescent="0.2">
      <c r="A51" s="31">
        <f t="shared" si="0"/>
        <v>50</v>
      </c>
      <c r="B51" s="153"/>
      <c r="C51" s="703"/>
      <c r="D51" s="703"/>
      <c r="E51" s="703"/>
      <c r="F51" s="703"/>
      <c r="G51" s="703"/>
      <c r="H51" s="703"/>
      <c r="I51" s="703"/>
      <c r="J51" s="703"/>
      <c r="K51" s="703"/>
      <c r="L51" s="703"/>
      <c r="M51" s="703"/>
      <c r="N51" s="703"/>
      <c r="O51" s="703"/>
      <c r="P51" s="703"/>
      <c r="Q51" s="703"/>
      <c r="R51" s="703"/>
      <c r="S51" s="703"/>
      <c r="T51" s="162"/>
      <c r="U51" s="59"/>
      <c r="X51" s="165" t="s">
        <v>155</v>
      </c>
    </row>
    <row r="52" spans="1:38" ht="15" customHeight="1" x14ac:dyDescent="0.2">
      <c r="A52" s="31">
        <f t="shared" si="0"/>
        <v>51</v>
      </c>
      <c r="B52" s="153"/>
      <c r="C52" s="704"/>
      <c r="D52" s="704"/>
      <c r="E52" s="704"/>
      <c r="F52" s="704"/>
      <c r="G52" s="704"/>
      <c r="H52" s="704"/>
      <c r="I52" s="704"/>
      <c r="J52" s="704"/>
      <c r="K52" s="704"/>
      <c r="L52" s="704"/>
      <c r="M52" s="704"/>
      <c r="N52" s="704"/>
      <c r="O52" s="704"/>
      <c r="P52" s="704"/>
      <c r="Q52" s="704"/>
      <c r="R52" s="704"/>
      <c r="S52" s="704"/>
      <c r="T52" s="162"/>
      <c r="U52" s="59"/>
    </row>
    <row r="53" spans="1:38" ht="15" customHeight="1" x14ac:dyDescent="0.2">
      <c r="A53" s="31">
        <f t="shared" si="0"/>
        <v>52</v>
      </c>
      <c r="B53" s="153" t="s">
        <v>163</v>
      </c>
      <c r="C53" s="704" t="s">
        <v>156</v>
      </c>
      <c r="D53" s="704"/>
      <c r="E53" s="704"/>
      <c r="F53" s="704"/>
      <c r="G53" s="704"/>
      <c r="H53" s="704"/>
      <c r="I53" s="704"/>
      <c r="J53" s="704"/>
      <c r="K53" s="704"/>
      <c r="L53" s="704"/>
      <c r="M53" s="704"/>
      <c r="N53" s="704"/>
      <c r="O53" s="704"/>
      <c r="P53" s="704"/>
      <c r="Q53" s="704"/>
      <c r="R53" s="704"/>
      <c r="S53" s="704"/>
      <c r="T53" s="166"/>
      <c r="U53" s="59"/>
    </row>
    <row r="54" spans="1:38" s="167" customFormat="1" ht="15" customHeight="1" x14ac:dyDescent="0.2">
      <c r="A54" s="31">
        <f t="shared" si="0"/>
        <v>53</v>
      </c>
      <c r="B54" s="153"/>
      <c r="C54" s="704"/>
      <c r="D54" s="704"/>
      <c r="E54" s="704"/>
      <c r="F54" s="704"/>
      <c r="G54" s="704"/>
      <c r="H54" s="704"/>
      <c r="I54" s="704"/>
      <c r="J54" s="704"/>
      <c r="K54" s="704"/>
      <c r="L54" s="704"/>
      <c r="M54" s="704"/>
      <c r="N54" s="704"/>
      <c r="O54" s="704"/>
      <c r="P54" s="704"/>
      <c r="Q54" s="704"/>
      <c r="R54" s="704"/>
      <c r="S54" s="704"/>
      <c r="T54" s="166"/>
      <c r="U54" s="59"/>
      <c r="V54" s="29"/>
      <c r="W54" s="29"/>
      <c r="X54" s="29"/>
      <c r="Y54" s="29"/>
      <c r="Z54" s="29"/>
      <c r="AA54" s="29"/>
      <c r="AB54" s="29"/>
      <c r="AC54" s="29"/>
      <c r="AD54" s="29"/>
      <c r="AE54" s="29"/>
      <c r="AF54" s="29"/>
      <c r="AG54" s="29"/>
      <c r="AH54" s="29"/>
      <c r="AI54" s="29"/>
      <c r="AJ54" s="29"/>
      <c r="AK54" s="29"/>
      <c r="AL54" s="29"/>
    </row>
    <row r="55" spans="1:38" ht="15" customHeight="1" thickBot="1" x14ac:dyDescent="0.25">
      <c r="A55" s="31">
        <f t="shared" si="0"/>
        <v>54</v>
      </c>
      <c r="B55" s="168"/>
      <c r="C55" s="723" t="s">
        <v>157</v>
      </c>
      <c r="D55" s="723"/>
      <c r="E55" s="723"/>
      <c r="F55" s="723"/>
      <c r="G55" s="723"/>
      <c r="H55" s="723"/>
      <c r="I55" s="723"/>
      <c r="J55" s="723"/>
      <c r="K55" s="723"/>
      <c r="L55" s="723"/>
      <c r="M55" s="723"/>
      <c r="N55" s="723"/>
      <c r="O55" s="723"/>
      <c r="P55" s="723"/>
      <c r="Q55" s="723"/>
      <c r="R55" s="723"/>
      <c r="S55" s="723"/>
      <c r="T55" s="724"/>
      <c r="U55" s="59"/>
    </row>
    <row r="56" spans="1:38" ht="15" customHeight="1" x14ac:dyDescent="0.25">
      <c r="A56" s="31">
        <f t="shared" si="0"/>
        <v>55</v>
      </c>
      <c r="B56" s="169"/>
      <c r="C56" s="521" t="s">
        <v>158</v>
      </c>
      <c r="D56" s="171"/>
      <c r="E56" s="725" t="s">
        <v>159</v>
      </c>
      <c r="F56" s="727" t="str">
        <f>C2</f>
        <v>FIREWATER MAIN PUMPS</v>
      </c>
      <c r="G56" s="728"/>
      <c r="H56" s="728"/>
      <c r="I56" s="728"/>
      <c r="J56" s="728"/>
      <c r="K56" s="729"/>
      <c r="L56" s="172" t="s">
        <v>160</v>
      </c>
      <c r="M56" s="730">
        <v>0</v>
      </c>
      <c r="N56" s="731"/>
      <c r="O56" s="173" t="s">
        <v>484</v>
      </c>
      <c r="P56" s="732" t="s">
        <v>489</v>
      </c>
      <c r="Q56" s="733"/>
      <c r="R56" s="734" t="s">
        <v>492</v>
      </c>
      <c r="S56" s="735"/>
      <c r="T56" s="174" t="s">
        <v>161</v>
      </c>
      <c r="U56" s="59"/>
    </row>
    <row r="57" spans="1:38" ht="15" customHeight="1" x14ac:dyDescent="0.2">
      <c r="A57" s="31">
        <f t="shared" si="0"/>
        <v>56</v>
      </c>
      <c r="B57" s="56"/>
      <c r="C57" s="520" t="s">
        <v>513</v>
      </c>
      <c r="D57" s="176"/>
      <c r="E57" s="726"/>
      <c r="F57" s="716"/>
      <c r="G57" s="717"/>
      <c r="H57" s="717"/>
      <c r="I57" s="717"/>
      <c r="J57" s="717"/>
      <c r="K57" s="718"/>
      <c r="L57" s="736" t="s">
        <v>162</v>
      </c>
      <c r="M57" s="737" t="s">
        <v>163</v>
      </c>
      <c r="N57" s="738"/>
      <c r="O57" s="741" t="s">
        <v>0</v>
      </c>
      <c r="P57" s="743" t="s">
        <v>490</v>
      </c>
      <c r="Q57" s="744"/>
      <c r="R57" s="705" t="s">
        <v>493</v>
      </c>
      <c r="S57" s="706"/>
      <c r="T57" s="709"/>
      <c r="U57" s="59"/>
    </row>
    <row r="58" spans="1:38" ht="15" customHeight="1" x14ac:dyDescent="0.2">
      <c r="A58" s="31">
        <f t="shared" si="0"/>
        <v>57</v>
      </c>
      <c r="B58" s="130"/>
      <c r="C58" s="521" t="s">
        <v>165</v>
      </c>
      <c r="D58" s="177"/>
      <c r="E58" s="711" t="s">
        <v>166</v>
      </c>
      <c r="F58" s="713" t="s">
        <v>167</v>
      </c>
      <c r="G58" s="714"/>
      <c r="H58" s="714"/>
      <c r="I58" s="714"/>
      <c r="J58" s="714"/>
      <c r="K58" s="715"/>
      <c r="L58" s="736"/>
      <c r="M58" s="739"/>
      <c r="N58" s="740"/>
      <c r="O58" s="742"/>
      <c r="P58" s="739"/>
      <c r="Q58" s="740"/>
      <c r="R58" s="707"/>
      <c r="S58" s="708"/>
      <c r="T58" s="710"/>
      <c r="U58" s="59"/>
    </row>
    <row r="59" spans="1:38" ht="15" customHeight="1" x14ac:dyDescent="0.2">
      <c r="A59" s="31">
        <f t="shared" si="0"/>
        <v>58</v>
      </c>
      <c r="B59" s="56"/>
      <c r="C59" s="520" t="s">
        <v>509</v>
      </c>
      <c r="D59" s="176"/>
      <c r="E59" s="712"/>
      <c r="F59" s="716"/>
      <c r="G59" s="717"/>
      <c r="H59" s="717"/>
      <c r="I59" s="717"/>
      <c r="J59" s="717"/>
      <c r="K59" s="718"/>
      <c r="L59" s="178" t="s">
        <v>3</v>
      </c>
      <c r="M59" s="719">
        <v>43679</v>
      </c>
      <c r="N59" s="720"/>
      <c r="O59" s="179" t="s">
        <v>512</v>
      </c>
      <c r="P59" s="721"/>
      <c r="Q59" s="722"/>
      <c r="R59" s="721"/>
      <c r="S59" s="722"/>
      <c r="T59" s="180"/>
      <c r="U59" s="59"/>
    </row>
    <row r="60" spans="1:38" ht="15" customHeight="1" x14ac:dyDescent="0.2">
      <c r="A60" s="31">
        <f t="shared" si="0"/>
        <v>59</v>
      </c>
      <c r="B60" s="130"/>
      <c r="C60" s="521" t="s">
        <v>168</v>
      </c>
      <c r="D60" s="177"/>
      <c r="E60" s="752" t="s">
        <v>169</v>
      </c>
      <c r="F60" s="713"/>
      <c r="G60" s="714"/>
      <c r="H60" s="714"/>
      <c r="I60" s="714"/>
      <c r="J60" s="714"/>
      <c r="K60" s="715"/>
      <c r="L60" s="181" t="s">
        <v>170</v>
      </c>
      <c r="M60" s="753"/>
      <c r="N60" s="754"/>
      <c r="O60" s="182"/>
      <c r="P60" s="755"/>
      <c r="Q60" s="756"/>
      <c r="R60" s="753"/>
      <c r="S60" s="754"/>
      <c r="T60" s="183"/>
      <c r="U60" s="59"/>
    </row>
    <row r="61" spans="1:38" ht="15" customHeight="1" x14ac:dyDescent="0.25">
      <c r="A61" s="31">
        <f>A60+1</f>
        <v>60</v>
      </c>
      <c r="B61" s="56"/>
      <c r="C61" s="520" t="s">
        <v>510</v>
      </c>
      <c r="D61" s="184"/>
      <c r="E61" s="726"/>
      <c r="F61" s="716"/>
      <c r="G61" s="717"/>
      <c r="H61" s="717"/>
      <c r="I61" s="717"/>
      <c r="J61" s="717"/>
      <c r="K61" s="718"/>
      <c r="L61" s="185"/>
      <c r="M61" s="186"/>
      <c r="N61" s="186"/>
      <c r="O61" s="186"/>
      <c r="P61" s="186"/>
      <c r="Q61" s="186"/>
      <c r="R61" s="186"/>
      <c r="S61" s="186"/>
      <c r="T61" s="187"/>
      <c r="U61" s="59"/>
    </row>
    <row r="62" spans="1:38" ht="17.100000000000001" customHeight="1" x14ac:dyDescent="0.25">
      <c r="A62" s="31">
        <f>A61+1</f>
        <v>61</v>
      </c>
      <c r="B62" s="137"/>
      <c r="C62" s="188" t="s">
        <v>171</v>
      </c>
      <c r="D62" s="189"/>
      <c r="E62" s="757" t="s">
        <v>511</v>
      </c>
      <c r="F62" s="758"/>
      <c r="G62" s="758"/>
      <c r="H62" s="758"/>
      <c r="I62" s="758"/>
      <c r="J62" s="758"/>
      <c r="K62" s="759"/>
      <c r="L62" s="760" t="s">
        <v>172</v>
      </c>
      <c r="M62" s="761"/>
      <c r="N62" s="76"/>
      <c r="O62" s="762" t="str">
        <f>IF(G2=0,"",G2)</f>
        <v>PBA - 905A/B</v>
      </c>
      <c r="P62" s="762"/>
      <c r="Q62" s="762"/>
      <c r="R62" s="763"/>
      <c r="S62" s="764"/>
      <c r="T62" s="190"/>
      <c r="U62" s="59"/>
    </row>
    <row r="63" spans="1:38" ht="17.100000000000001" customHeight="1" thickBot="1" x14ac:dyDescent="0.3">
      <c r="A63" s="31">
        <f>A62+1</f>
        <v>62</v>
      </c>
      <c r="B63" s="94"/>
      <c r="C63" s="191" t="s">
        <v>173</v>
      </c>
      <c r="D63" s="192"/>
      <c r="E63" s="745" t="s">
        <v>174</v>
      </c>
      <c r="F63" s="745"/>
      <c r="G63" s="745"/>
      <c r="H63" s="745"/>
      <c r="I63" s="745"/>
      <c r="J63" s="745"/>
      <c r="K63" s="746"/>
      <c r="L63" s="747" t="s">
        <v>175</v>
      </c>
      <c r="M63" s="748"/>
      <c r="N63" s="193"/>
      <c r="O63" s="749" t="s">
        <v>139</v>
      </c>
      <c r="P63" s="749"/>
      <c r="Q63" s="749"/>
      <c r="R63" s="750"/>
      <c r="S63" s="751"/>
      <c r="T63" s="194"/>
      <c r="U63" s="195"/>
    </row>
    <row r="64" spans="1:38" s="55" customFormat="1" ht="15" customHeight="1" thickBot="1" x14ac:dyDescent="0.3">
      <c r="A64" s="196"/>
      <c r="B64" s="197"/>
      <c r="C64" s="198"/>
      <c r="D64" s="199"/>
      <c r="E64" s="199"/>
      <c r="F64" s="199"/>
      <c r="G64" s="199"/>
      <c r="H64" s="199"/>
      <c r="I64" s="199"/>
      <c r="J64" s="199"/>
      <c r="K64" s="199"/>
      <c r="L64" s="200" t="s">
        <v>176</v>
      </c>
      <c r="M64" s="198"/>
      <c r="N64" s="198"/>
      <c r="O64" s="201"/>
      <c r="P64" s="198"/>
      <c r="Q64" s="198"/>
      <c r="R64" s="202"/>
      <c r="S64" s="202"/>
      <c r="T64" s="202"/>
      <c r="U64" s="203"/>
      <c r="X64" s="29"/>
      <c r="Z64" s="29"/>
    </row>
    <row r="65" spans="1:24" s="55" customFormat="1" ht="15" customHeight="1" x14ac:dyDescent="0.25">
      <c r="A65" s="204"/>
      <c r="B65" s="205"/>
      <c r="C65" s="206"/>
      <c r="D65" s="206"/>
      <c r="E65" s="206"/>
      <c r="F65" s="207"/>
      <c r="G65" s="207"/>
      <c r="H65" s="207"/>
      <c r="I65" s="207"/>
      <c r="J65" s="208"/>
      <c r="K65" s="208"/>
      <c r="L65" s="208"/>
      <c r="M65" s="208"/>
      <c r="N65" s="208"/>
      <c r="O65" s="208"/>
      <c r="P65" s="208"/>
      <c r="Q65" s="208"/>
      <c r="R65" s="208"/>
      <c r="S65" s="208"/>
      <c r="T65" s="208"/>
      <c r="U65" s="209"/>
      <c r="X65" s="29"/>
    </row>
    <row r="66" spans="1:24" s="55" customFormat="1" ht="15" customHeight="1" x14ac:dyDescent="0.25">
      <c r="A66" s="204"/>
      <c r="B66" s="210"/>
      <c r="C66" s="211"/>
      <c r="D66" s="212"/>
      <c r="E66" s="212"/>
      <c r="F66" s="213"/>
      <c r="G66" s="212"/>
      <c r="H66" s="214"/>
      <c r="I66" s="215"/>
      <c r="J66" s="216"/>
      <c r="K66" s="217"/>
      <c r="L66" s="218"/>
      <c r="M66" s="218"/>
      <c r="N66" s="218"/>
      <c r="O66" s="218"/>
      <c r="P66" s="208"/>
      <c r="Q66" s="208"/>
      <c r="R66" s="208"/>
      <c r="S66" s="208"/>
      <c r="T66" s="208"/>
      <c r="U66" s="209"/>
    </row>
    <row r="67" spans="1:24" s="55" customFormat="1" ht="15" customHeight="1" thickBot="1" x14ac:dyDescent="0.3">
      <c r="A67" s="204"/>
      <c r="B67" s="219"/>
      <c r="C67" s="207"/>
      <c r="D67" s="207"/>
      <c r="E67" s="207"/>
      <c r="F67" s="207"/>
      <c r="G67" s="207"/>
      <c r="H67" s="207"/>
      <c r="I67" s="207"/>
      <c r="J67" s="218"/>
      <c r="K67" s="217"/>
      <c r="L67" s="207"/>
      <c r="M67" s="218"/>
      <c r="N67" s="218"/>
      <c r="O67" s="218"/>
      <c r="P67" s="208"/>
      <c r="Q67" s="208"/>
      <c r="R67" s="208"/>
      <c r="S67" s="208"/>
      <c r="T67" s="208"/>
      <c r="U67" s="209"/>
    </row>
    <row r="68" spans="1:24" s="55" customFormat="1" ht="15" customHeight="1" x14ac:dyDescent="0.2">
      <c r="A68" s="204"/>
      <c r="B68" s="220"/>
      <c r="C68" s="221" t="s">
        <v>177</v>
      </c>
      <c r="D68" s="222"/>
      <c r="E68" s="223" t="s">
        <v>178</v>
      </c>
      <c r="F68" s="224"/>
      <c r="G68" s="223"/>
      <c r="H68" s="225" t="s">
        <v>179</v>
      </c>
      <c r="I68" s="226"/>
      <c r="J68" s="227"/>
      <c r="K68" s="228"/>
      <c r="L68" s="227"/>
      <c r="M68" s="229"/>
      <c r="N68" s="223"/>
      <c r="O68" s="223" t="s">
        <v>180</v>
      </c>
      <c r="P68" s="223"/>
      <c r="Q68" s="225"/>
      <c r="R68" s="227"/>
      <c r="S68" s="227"/>
      <c r="T68" s="227"/>
      <c r="U68" s="209"/>
    </row>
    <row r="69" spans="1:24" s="55" customFormat="1" ht="15" customHeight="1" x14ac:dyDescent="0.2">
      <c r="A69" s="204"/>
      <c r="B69" s="220"/>
      <c r="C69" s="230" t="s">
        <v>181</v>
      </c>
      <c r="D69" s="105"/>
      <c r="E69" s="227" t="s">
        <v>182</v>
      </c>
      <c r="F69" s="227"/>
      <c r="G69" s="227"/>
      <c r="H69" s="231" t="s">
        <v>183</v>
      </c>
      <c r="I69" s="232"/>
      <c r="J69" s="227"/>
      <c r="K69" s="232"/>
      <c r="L69" s="227"/>
      <c r="M69" s="233"/>
      <c r="N69" s="227"/>
      <c r="O69" s="234" t="s">
        <v>19</v>
      </c>
      <c r="P69" s="234"/>
      <c r="Q69" s="231"/>
      <c r="R69" s="227"/>
      <c r="S69" s="227"/>
      <c r="T69" s="227"/>
      <c r="U69" s="209"/>
    </row>
    <row r="70" spans="1:24" s="241" customFormat="1" ht="15" customHeight="1" thickBot="1" x14ac:dyDescent="0.25">
      <c r="A70" s="204"/>
      <c r="B70" s="220"/>
      <c r="C70" s="235" t="s">
        <v>184</v>
      </c>
      <c r="D70" s="105"/>
      <c r="E70" s="232" t="s">
        <v>185</v>
      </c>
      <c r="F70" s="232"/>
      <c r="G70" s="232"/>
      <c r="H70" s="236" t="s">
        <v>186</v>
      </c>
      <c r="I70" s="226"/>
      <c r="J70" s="232"/>
      <c r="K70" s="228"/>
      <c r="L70" s="232"/>
      <c r="M70" s="237"/>
      <c r="N70" s="238"/>
      <c r="O70" s="239" t="s">
        <v>187</v>
      </c>
      <c r="P70" s="239"/>
      <c r="Q70" s="240"/>
      <c r="R70" s="232"/>
      <c r="S70" s="232"/>
      <c r="T70" s="227"/>
      <c r="U70" s="209"/>
    </row>
    <row r="71" spans="1:24" s="55" customFormat="1" ht="15" customHeight="1" x14ac:dyDescent="0.2">
      <c r="A71" s="204"/>
      <c r="B71" s="220"/>
      <c r="C71" s="235" t="s">
        <v>188</v>
      </c>
      <c r="D71" s="105"/>
      <c r="E71" s="228" t="s">
        <v>189</v>
      </c>
      <c r="F71" s="232"/>
      <c r="G71" s="232"/>
      <c r="H71" s="242" t="s">
        <v>190</v>
      </c>
      <c r="I71" s="243"/>
      <c r="J71" s="244"/>
      <c r="K71" s="244"/>
      <c r="L71" s="243"/>
      <c r="M71" s="227"/>
      <c r="N71" s="227"/>
      <c r="O71" s="234"/>
      <c r="P71" s="234"/>
      <c r="Q71" s="227"/>
      <c r="R71" s="227"/>
      <c r="S71" s="227"/>
      <c r="T71" s="227"/>
      <c r="U71" s="209"/>
    </row>
    <row r="72" spans="1:24" s="55" customFormat="1" ht="15" customHeight="1" x14ac:dyDescent="0.2">
      <c r="A72" s="204"/>
      <c r="B72" s="220"/>
      <c r="C72" s="230" t="s">
        <v>191</v>
      </c>
      <c r="D72" s="245"/>
      <c r="E72" s="246" t="s">
        <v>192</v>
      </c>
      <c r="F72" s="247"/>
      <c r="G72" s="247"/>
      <c r="H72" s="248" t="s">
        <v>193</v>
      </c>
      <c r="I72" s="226"/>
      <c r="J72" s="227"/>
      <c r="K72" s="249"/>
      <c r="L72" s="250"/>
      <c r="M72" s="227"/>
      <c r="N72" s="227"/>
      <c r="O72" s="234"/>
      <c r="P72" s="234"/>
      <c r="Q72" s="227"/>
      <c r="R72" s="227"/>
      <c r="S72" s="227"/>
      <c r="T72" s="227"/>
      <c r="U72" s="209"/>
    </row>
    <row r="73" spans="1:24" s="55" customFormat="1" ht="15" customHeight="1" thickBot="1" x14ac:dyDescent="0.25">
      <c r="A73" s="204"/>
      <c r="B73" s="220"/>
      <c r="C73" s="235" t="s">
        <v>194</v>
      </c>
      <c r="D73" s="247"/>
      <c r="E73" s="246" t="s">
        <v>195</v>
      </c>
      <c r="F73" s="247"/>
      <c r="G73" s="247"/>
      <c r="H73" s="251" t="s">
        <v>196</v>
      </c>
      <c r="I73" s="227"/>
      <c r="J73" s="227"/>
      <c r="K73" s="227"/>
      <c r="L73" s="243"/>
      <c r="M73" s="227"/>
      <c r="N73" s="227"/>
      <c r="O73" s="234"/>
      <c r="P73" s="234"/>
      <c r="Q73" s="227"/>
      <c r="R73" s="227"/>
      <c r="S73" s="227"/>
      <c r="T73" s="227"/>
      <c r="U73" s="209"/>
    </row>
    <row r="74" spans="1:24" s="55" customFormat="1" ht="15" customHeight="1" x14ac:dyDescent="0.2">
      <c r="A74" s="204"/>
      <c r="B74" s="220"/>
      <c r="C74" s="230" t="s">
        <v>197</v>
      </c>
      <c r="D74" s="245"/>
      <c r="E74" s="247" t="s">
        <v>198</v>
      </c>
      <c r="F74" s="247"/>
      <c r="G74" s="247"/>
      <c r="H74" s="242" t="s">
        <v>199</v>
      </c>
      <c r="I74" s="247"/>
      <c r="J74" s="227"/>
      <c r="K74" s="232"/>
      <c r="L74" s="252"/>
      <c r="M74" s="253" t="s">
        <v>200</v>
      </c>
      <c r="N74" s="254"/>
      <c r="O74" s="254" t="s">
        <v>19</v>
      </c>
      <c r="P74" s="222"/>
      <c r="Q74" s="255"/>
      <c r="R74" s="255"/>
      <c r="S74" s="223" t="s">
        <v>201</v>
      </c>
      <c r="T74" s="256"/>
      <c r="U74" s="209"/>
    </row>
    <row r="75" spans="1:24" s="55" customFormat="1" ht="15" customHeight="1" x14ac:dyDescent="0.2">
      <c r="A75" s="204"/>
      <c r="B75" s="220"/>
      <c r="C75" s="235" t="s">
        <v>202</v>
      </c>
      <c r="D75" s="245"/>
      <c r="E75" s="123" t="s">
        <v>203</v>
      </c>
      <c r="F75" s="245"/>
      <c r="G75" s="247"/>
      <c r="H75" s="257" t="s">
        <v>204</v>
      </c>
      <c r="I75" s="258"/>
      <c r="J75" s="227"/>
      <c r="K75" s="226"/>
      <c r="L75" s="259"/>
      <c r="M75" s="260" t="s">
        <v>205</v>
      </c>
      <c r="N75" s="232"/>
      <c r="O75" s="232">
        <f>IF(S14=0,"",(S14*100000)/(9.80665*S11))</f>
        <v>10.332274527998859</v>
      </c>
      <c r="P75" s="105"/>
      <c r="Q75" s="261"/>
      <c r="R75" s="262"/>
      <c r="S75" s="263">
        <f>IF(S14=0,"",((S14+S47)*2.30666)/S11)</f>
        <v>2.3372232450000001E-3</v>
      </c>
      <c r="T75" s="242"/>
      <c r="U75" s="209"/>
    </row>
    <row r="76" spans="1:24" s="55" customFormat="1" ht="15" customHeight="1" x14ac:dyDescent="0.2">
      <c r="A76" s="204"/>
      <c r="B76" s="220"/>
      <c r="C76" s="235" t="s">
        <v>206</v>
      </c>
      <c r="D76" s="245"/>
      <c r="E76" s="123" t="s">
        <v>207</v>
      </c>
      <c r="F76" s="247"/>
      <c r="G76" s="247"/>
      <c r="H76" s="242" t="s">
        <v>208</v>
      </c>
      <c r="I76" s="264"/>
      <c r="J76" s="227"/>
      <c r="K76" s="232"/>
      <c r="L76" s="230"/>
      <c r="M76" s="260" t="s">
        <v>209</v>
      </c>
      <c r="N76" s="232"/>
      <c r="O76" s="232">
        <f>IF(S15=0,"",(S15*100000)/(9.80665*S11))</f>
        <v>112.16878342757211</v>
      </c>
      <c r="P76" s="105"/>
      <c r="Q76" s="265"/>
      <c r="R76" s="265"/>
      <c r="S76" s="227">
        <f>IF(S15=0,"",((S15+S47)*2.30666)/S11)</f>
        <v>2.5373259999999998E-2</v>
      </c>
      <c r="T76" s="242"/>
      <c r="U76" s="209"/>
    </row>
    <row r="77" spans="1:24" s="55" customFormat="1" ht="15" customHeight="1" x14ac:dyDescent="0.2">
      <c r="A77" s="204"/>
      <c r="B77" s="220"/>
      <c r="C77" s="235" t="s">
        <v>210</v>
      </c>
      <c r="D77" s="245"/>
      <c r="E77" s="264" t="s">
        <v>211</v>
      </c>
      <c r="F77" s="245"/>
      <c r="G77" s="245"/>
      <c r="H77" s="242" t="s">
        <v>212</v>
      </c>
      <c r="I77" s="245"/>
      <c r="J77" s="227"/>
      <c r="K77" s="232"/>
      <c r="L77" s="230"/>
      <c r="M77" s="260" t="s">
        <v>213</v>
      </c>
      <c r="N77" s="232"/>
      <c r="O77" s="232">
        <f>IF(S13=0,"",(S13*100000)/(9.80665*S11))</f>
        <v>0.4325636175452372</v>
      </c>
      <c r="P77" s="105"/>
      <c r="Q77" s="266"/>
      <c r="R77" s="266"/>
      <c r="S77" s="227">
        <f>IF(S13=0,"",(S13*2.30666)/S11)</f>
        <v>9.7848517199999993E-5</v>
      </c>
      <c r="T77" s="242"/>
      <c r="U77" s="209"/>
    </row>
    <row r="78" spans="1:24" s="55" customFormat="1" ht="15" customHeight="1" x14ac:dyDescent="0.2">
      <c r="A78" s="204"/>
      <c r="B78" s="220"/>
      <c r="C78" s="230" t="s">
        <v>214</v>
      </c>
      <c r="D78" s="245"/>
      <c r="E78" s="247" t="s">
        <v>215</v>
      </c>
      <c r="F78" s="217"/>
      <c r="G78" s="247"/>
      <c r="H78" s="236" t="s">
        <v>216</v>
      </c>
      <c r="I78" s="234"/>
      <c r="J78" s="227"/>
      <c r="K78" s="232"/>
      <c r="L78" s="230"/>
      <c r="M78" s="260" t="s">
        <v>217</v>
      </c>
      <c r="N78" s="232"/>
      <c r="O78" s="232">
        <f>IF(S26="","",((S11*(H22+(S26*1.1))*9.80665)/100000)+S16)</f>
        <v>16.495759523750003</v>
      </c>
      <c r="P78" s="105"/>
      <c r="Q78" s="267"/>
      <c r="R78" s="267"/>
      <c r="S78" s="234">
        <f>IF(S26="","",((S11*(H22+(S26*1.1)))/2.30666)+S16)</f>
        <v>68445.283228900487</v>
      </c>
      <c r="T78" s="242"/>
      <c r="U78" s="209"/>
    </row>
    <row r="79" spans="1:24" s="55" customFormat="1" ht="15" customHeight="1" thickBot="1" x14ac:dyDescent="0.25">
      <c r="A79" s="204"/>
      <c r="B79" s="220"/>
      <c r="C79" s="268" t="s">
        <v>143</v>
      </c>
      <c r="D79" s="122"/>
      <c r="E79" s="269" t="s">
        <v>218</v>
      </c>
      <c r="F79" s="122"/>
      <c r="G79" s="262"/>
      <c r="H79" s="242" t="s">
        <v>219</v>
      </c>
      <c r="I79" s="105"/>
      <c r="J79" s="227"/>
      <c r="K79" s="226"/>
      <c r="L79" s="270"/>
      <c r="M79" s="260" t="s">
        <v>220</v>
      </c>
      <c r="N79" s="232"/>
      <c r="O79" s="232">
        <f>IF(S26="","",((S11*(H22+(S26*1.2))*9.80665)/100000)+S16)</f>
        <v>17.840854434999997</v>
      </c>
      <c r="P79" s="105"/>
      <c r="Q79" s="266"/>
      <c r="R79" s="266"/>
      <c r="S79" s="227">
        <f>IF(S26="","",((S11*(H22+(S26*1.2)))/2.30666)+S16)</f>
        <v>74391.60860409982</v>
      </c>
      <c r="T79" s="242"/>
      <c r="U79" s="209"/>
    </row>
    <row r="80" spans="1:24" s="55" customFormat="1" ht="15" customHeight="1" x14ac:dyDescent="0.2">
      <c r="A80" s="204"/>
      <c r="B80" s="220"/>
      <c r="C80" s="235" t="s">
        <v>221</v>
      </c>
      <c r="D80" s="245"/>
      <c r="E80" s="247" t="s">
        <v>222</v>
      </c>
      <c r="F80" s="247"/>
      <c r="G80" s="247"/>
      <c r="H80" s="242" t="s">
        <v>223</v>
      </c>
      <c r="I80" s="258"/>
      <c r="J80" s="227"/>
      <c r="K80" s="232"/>
      <c r="L80" s="270"/>
      <c r="M80" s="232" t="s">
        <v>224</v>
      </c>
      <c r="N80" s="232"/>
      <c r="O80" s="232" t="str">
        <f>IF(S11&lt;600,"8) Specific Heat of pumped liquid ( only required for C4 or lighter )","")</f>
        <v/>
      </c>
      <c r="P80" s="105"/>
      <c r="Q80" s="266"/>
      <c r="R80" s="266"/>
      <c r="S80" s="227" t="str">
        <f>IF(S11&lt;0.6,"8) Specific Heat of pumped liquid ( only required for C4 or lighter )","")</f>
        <v/>
      </c>
      <c r="T80" s="242"/>
      <c r="U80" s="209"/>
    </row>
    <row r="81" spans="1:21" s="55" customFormat="1" ht="15" customHeight="1" x14ac:dyDescent="0.2">
      <c r="A81" s="204"/>
      <c r="B81" s="220"/>
      <c r="C81" s="271" t="s">
        <v>225</v>
      </c>
      <c r="D81" s="247"/>
      <c r="E81" s="247" t="s">
        <v>226</v>
      </c>
      <c r="F81" s="247"/>
      <c r="G81" s="247"/>
      <c r="H81" s="272" t="s">
        <v>227</v>
      </c>
      <c r="I81" s="227"/>
      <c r="J81" s="227"/>
      <c r="K81" s="226"/>
      <c r="L81" s="230"/>
      <c r="M81" s="232" t="s">
        <v>228</v>
      </c>
      <c r="N81" s="232"/>
      <c r="O81" s="232">
        <f>IF(S27=0,"",E12*S11*S26*9.81/(60*60*1000*S27/100))</f>
        <v>396.19101845641734</v>
      </c>
      <c r="P81" s="105"/>
      <c r="Q81" s="266"/>
      <c r="R81" s="266"/>
      <c r="S81" s="227">
        <f>IF(S27=0,"",E13*S11*S26*62.42796/(7.480519*33000*S27/100))</f>
        <v>40444.947659333688</v>
      </c>
      <c r="T81" s="242"/>
      <c r="U81" s="209"/>
    </row>
    <row r="82" spans="1:21" s="55" customFormat="1" ht="15" customHeight="1" x14ac:dyDescent="0.2">
      <c r="A82" s="204"/>
      <c r="B82" s="220"/>
      <c r="C82" s="230" t="s">
        <v>229</v>
      </c>
      <c r="D82" s="105"/>
      <c r="E82" s="232" t="s">
        <v>230</v>
      </c>
      <c r="F82" s="232"/>
      <c r="G82" s="247"/>
      <c r="H82" s="272" t="s">
        <v>124</v>
      </c>
      <c r="I82" s="227"/>
      <c r="J82" s="227"/>
      <c r="K82" s="227"/>
      <c r="L82" s="233"/>
      <c r="M82" s="227" t="s">
        <v>231</v>
      </c>
      <c r="N82" s="227"/>
      <c r="O82" s="227" t="e">
        <f>IF('FWM4'!H44="","",'FWM4'!H42*'FWM4'!H43*1000*9.81/(60*60*1000*'FWM4'!H44/100))</f>
        <v>#VALUE!</v>
      </c>
      <c r="P82" s="227"/>
      <c r="Q82" s="227"/>
      <c r="R82" s="227"/>
      <c r="S82" s="227" t="e">
        <f>IF('FWM4'!H44="","",'FWM4'!H42*'FWM4'!H43*62.42796/(7.480519*33000*'FWM4'!H44/100))</f>
        <v>#VALUE!</v>
      </c>
      <c r="T82" s="231"/>
      <c r="U82" s="209"/>
    </row>
    <row r="83" spans="1:21" s="55" customFormat="1" ht="15" customHeight="1" thickBot="1" x14ac:dyDescent="0.25">
      <c r="A83" s="204"/>
      <c r="B83" s="220"/>
      <c r="C83" s="273" t="s">
        <v>232</v>
      </c>
      <c r="D83" s="239"/>
      <c r="E83" s="274"/>
      <c r="F83" s="238"/>
      <c r="G83" s="275"/>
      <c r="H83" s="276" t="s">
        <v>233</v>
      </c>
      <c r="I83" s="232"/>
      <c r="J83" s="227"/>
      <c r="K83" s="227"/>
      <c r="L83" s="233"/>
      <c r="M83" s="227" t="s">
        <v>234</v>
      </c>
      <c r="N83" s="227"/>
      <c r="O83" s="227">
        <f>IF(H11="Dissolved Gases","N/A",IF(H27="","",IF(('FWM1'!H25*9.81*'FWM1'!S11/100000)&lt;0.99,INT(((H27-2)^0.75)*128/(E13^0.5))*100,INT(((H27-1)^0.75)*128/(E13^0.5))*100)))</f>
        <v>1800</v>
      </c>
      <c r="P83" s="227"/>
      <c r="Q83" s="227"/>
      <c r="R83" s="227"/>
      <c r="S83" s="227">
        <f>IF(H11="Dissolved Gases","N/A",IF(H27="","",IF(('FWM1'!H25*S11/2.3067)&lt;S47,INT(((H27-6)^0.75)*110/(E13^0.5))*100,INT(((H27-3)^0.75)*110/(E13^0.5))*100)))</f>
        <v>1300</v>
      </c>
      <c r="T83" s="231"/>
      <c r="U83" s="209"/>
    </row>
    <row r="84" spans="1:21" s="55" customFormat="1" ht="15" customHeight="1" x14ac:dyDescent="0.2">
      <c r="A84" s="204"/>
      <c r="B84" s="220"/>
      <c r="C84" s="226"/>
      <c r="D84" s="232"/>
      <c r="E84" s="228"/>
      <c r="F84" s="105"/>
      <c r="G84" s="247"/>
      <c r="H84" s="277"/>
      <c r="I84" s="228"/>
      <c r="J84" s="227"/>
      <c r="K84" s="227"/>
      <c r="L84" s="233"/>
      <c r="M84" s="227" t="s">
        <v>235</v>
      </c>
      <c r="N84" s="227"/>
      <c r="O84" s="227">
        <f>IF(H11="Dissolved Gases","N/A",IF(H27="","",IF(('FWM1'!H25*9.81*'FWM1'!S11/100000)&lt;0.99,INT(((H27-2)^0.75)*128/((E13/2)^0.5))*100,INT(((H27-1)^0.75)*128/((E13/2)^0.5))*100)))</f>
        <v>2500</v>
      </c>
      <c r="P84" s="227"/>
      <c r="Q84" s="227"/>
      <c r="R84" s="227"/>
      <c r="S84" s="227">
        <f>IF(H11="Dissolved Gases","N/A",IF(H27="","",IF(('FWM1'!H25*S11/2.3067)&lt;S47,INT(((H27-6)^0.75)*110/((E13/2)^0.5))*100,INT(((H27-3)^0.75)*110/((E13/2)^0.5))*100)))</f>
        <v>1900</v>
      </c>
      <c r="T84" s="231"/>
      <c r="U84" s="209"/>
    </row>
    <row r="85" spans="1:21" s="55" customFormat="1" ht="15" customHeight="1" x14ac:dyDescent="0.2">
      <c r="A85" s="204"/>
      <c r="B85" s="220"/>
      <c r="C85" s="226"/>
      <c r="D85" s="232"/>
      <c r="E85" s="232"/>
      <c r="F85" s="278"/>
      <c r="G85" s="279"/>
      <c r="H85" s="280"/>
      <c r="I85" s="228"/>
      <c r="J85" s="227"/>
      <c r="K85" s="232"/>
      <c r="L85" s="230"/>
      <c r="M85" s="232"/>
      <c r="N85" s="232"/>
      <c r="O85" s="232"/>
      <c r="P85" s="105"/>
      <c r="Q85" s="281"/>
      <c r="R85" s="281"/>
      <c r="S85" s="232"/>
      <c r="T85" s="282"/>
      <c r="U85" s="209"/>
    </row>
    <row r="86" spans="1:21" s="55" customFormat="1" ht="15" customHeight="1" x14ac:dyDescent="0.2">
      <c r="A86" s="204"/>
      <c r="B86" s="220"/>
      <c r="C86" s="226"/>
      <c r="D86" s="232"/>
      <c r="E86" s="105"/>
      <c r="F86" s="283"/>
      <c r="G86" s="284"/>
      <c r="H86" s="280"/>
      <c r="I86" s="228"/>
      <c r="J86" s="227"/>
      <c r="K86" s="232"/>
      <c r="L86" s="230"/>
      <c r="M86" s="260" t="s">
        <v>236</v>
      </c>
      <c r="N86" s="232"/>
      <c r="O86" s="232">
        <f>IF('FWM1'!H11="Dissolved Gases",IF('FWM1'!H27/1.5 &lt; 'FWM1'!H27-5,'FWM1'!H27/1.5,'FWM1'!H27-5),IF('FWM1'!H27="","",IF(('FWM1'!H25*9.80665*'FWM1'!S11/100000)&lt;0.99,'FWM1'!H27-2,'FWM1'!H27-1)))</f>
        <v>6.8297109104536204</v>
      </c>
      <c r="P86" s="105"/>
      <c r="Q86" s="285"/>
      <c r="R86" s="285"/>
      <c r="S86" s="227">
        <f>IF('FWM1'!H11="Dissolved Gases",IF('FWM1'!H27/1.5 &lt; 'FWM1'!H27-15,'FWM1'!H27/1.5,'FWM1'!H27-15),IF('FWM1'!H27="","",IF(('FWM1'!H25*S11/2.3067)&lt;S47,'FWM1'!H27-6,'FWM1'!H27-3)))</f>
        <v>5.8297109104536204</v>
      </c>
      <c r="T86" s="286"/>
      <c r="U86" s="209"/>
    </row>
    <row r="87" spans="1:21" s="55" customFormat="1" ht="15" customHeight="1" thickBot="1" x14ac:dyDescent="0.25">
      <c r="A87" s="204"/>
      <c r="B87" s="220"/>
      <c r="C87" s="228"/>
      <c r="D87" s="232"/>
      <c r="E87" s="232"/>
      <c r="F87" s="278"/>
      <c r="G87" s="279"/>
      <c r="H87" s="280"/>
      <c r="I87" s="228"/>
      <c r="J87" s="227"/>
      <c r="K87" s="232"/>
      <c r="L87" s="287"/>
      <c r="M87" s="288" t="s">
        <v>237</v>
      </c>
      <c r="N87" s="238"/>
      <c r="O87" s="238">
        <f>IF('FWM1'!H27="","",'FWM1'!H27-0.3)</f>
        <v>8.5297109104536197</v>
      </c>
      <c r="P87" s="239"/>
      <c r="Q87" s="289"/>
      <c r="R87" s="289"/>
      <c r="S87" s="290">
        <f>IF('FWM1'!H27="","",'FWM1'!H27-1)</f>
        <v>7.8297109104536204</v>
      </c>
      <c r="T87" s="291"/>
      <c r="U87" s="209"/>
    </row>
    <row r="88" spans="1:21" s="55" customFormat="1" ht="15" customHeight="1" x14ac:dyDescent="0.2">
      <c r="A88" s="204"/>
      <c r="B88" s="220"/>
      <c r="C88" s="226"/>
      <c r="D88" s="232"/>
      <c r="E88" s="232"/>
      <c r="F88" s="283"/>
      <c r="G88" s="279"/>
      <c r="H88" s="280"/>
      <c r="I88" s="228"/>
      <c r="J88" s="227"/>
      <c r="K88" s="232"/>
      <c r="L88" s="232"/>
      <c r="M88" s="232"/>
      <c r="N88" s="232"/>
      <c r="O88" s="232"/>
      <c r="P88" s="105"/>
      <c r="Q88" s="279"/>
      <c r="R88" s="279"/>
      <c r="S88" s="227"/>
      <c r="T88" s="105"/>
      <c r="U88" s="209"/>
    </row>
    <row r="89" spans="1:21" s="55" customFormat="1" ht="15" customHeight="1" x14ac:dyDescent="0.2">
      <c r="A89" s="204"/>
      <c r="B89" s="220"/>
      <c r="C89" s="232"/>
      <c r="D89" s="232"/>
      <c r="E89" s="232"/>
      <c r="F89" s="292"/>
      <c r="G89" s="279"/>
      <c r="H89" s="293"/>
      <c r="I89" s="258"/>
      <c r="J89" s="227"/>
      <c r="K89" s="232"/>
      <c r="L89" s="232"/>
      <c r="M89" s="232"/>
      <c r="N89" s="232"/>
      <c r="O89" s="232"/>
      <c r="P89" s="105"/>
      <c r="Q89" s="267"/>
      <c r="R89" s="267"/>
      <c r="S89" s="227"/>
      <c r="T89" s="258"/>
      <c r="U89" s="209"/>
    </row>
    <row r="90" spans="1:21" s="55" customFormat="1" ht="15" customHeight="1" x14ac:dyDescent="0.2">
      <c r="A90" s="204"/>
      <c r="B90" s="220"/>
      <c r="C90" s="232"/>
      <c r="D90" s="232"/>
      <c r="E90" s="232"/>
      <c r="F90" s="281"/>
      <c r="G90" s="279"/>
      <c r="H90" s="293"/>
      <c r="I90" s="105"/>
      <c r="J90" s="227"/>
      <c r="K90" s="232"/>
      <c r="L90" s="232"/>
      <c r="M90" s="232"/>
      <c r="N90" s="232"/>
      <c r="O90" s="232"/>
      <c r="P90" s="105"/>
      <c r="Q90" s="294"/>
      <c r="R90" s="294"/>
      <c r="S90" s="227"/>
      <c r="T90" s="228"/>
      <c r="U90" s="209"/>
    </row>
    <row r="91" spans="1:21" s="55" customFormat="1" ht="15" customHeight="1" x14ac:dyDescent="0.2">
      <c r="A91" s="204"/>
      <c r="B91" s="220"/>
      <c r="C91" s="232"/>
      <c r="D91" s="232"/>
      <c r="E91" s="232"/>
      <c r="F91" s="281"/>
      <c r="G91" s="279"/>
      <c r="H91" s="283"/>
      <c r="I91" s="105"/>
      <c r="J91" s="227"/>
      <c r="K91" s="232"/>
      <c r="L91" s="232"/>
      <c r="M91" s="232"/>
      <c r="N91" s="232"/>
      <c r="O91" s="232"/>
      <c r="P91" s="105"/>
      <c r="Q91" s="294"/>
      <c r="R91" s="294"/>
      <c r="S91" s="227"/>
      <c r="T91" s="258"/>
      <c r="U91" s="209"/>
    </row>
    <row r="92" spans="1:21" s="55" customFormat="1" ht="15" customHeight="1" x14ac:dyDescent="0.2">
      <c r="A92" s="204"/>
      <c r="B92" s="220"/>
      <c r="C92" s="226"/>
      <c r="D92" s="295"/>
      <c r="E92" s="232"/>
      <c r="F92" s="281"/>
      <c r="G92" s="279"/>
      <c r="H92" s="283"/>
      <c r="I92" s="258"/>
      <c r="J92" s="227"/>
      <c r="K92" s="232"/>
      <c r="L92" s="232"/>
      <c r="M92" s="232"/>
      <c r="N92" s="232"/>
      <c r="O92" s="232"/>
      <c r="P92" s="105"/>
      <c r="Q92" s="263"/>
      <c r="R92" s="294"/>
      <c r="S92" s="260"/>
      <c r="T92" s="296"/>
      <c r="U92" s="209"/>
    </row>
    <row r="93" spans="1:21" s="55" customFormat="1" ht="15" customHeight="1" x14ac:dyDescent="0.2">
      <c r="A93" s="204"/>
      <c r="B93" s="220"/>
      <c r="C93" s="226"/>
      <c r="D93" s="232"/>
      <c r="E93" s="232"/>
      <c r="F93" s="232"/>
      <c r="G93" s="247"/>
      <c r="H93" s="105"/>
      <c r="I93" s="227"/>
      <c r="J93" s="227"/>
      <c r="K93" s="232"/>
      <c r="L93" s="227"/>
      <c r="M93" s="227"/>
      <c r="N93" s="227"/>
      <c r="O93" s="227"/>
      <c r="P93" s="105"/>
      <c r="Q93" s="294"/>
      <c r="R93" s="227"/>
      <c r="S93" s="227"/>
      <c r="T93" s="296"/>
      <c r="U93" s="209"/>
    </row>
    <row r="94" spans="1:21" s="55" customFormat="1" ht="15" customHeight="1" x14ac:dyDescent="0.2">
      <c r="A94" s="204"/>
      <c r="B94" s="220"/>
      <c r="C94" s="226"/>
      <c r="D94" s="232"/>
      <c r="E94" s="228"/>
      <c r="F94" s="232"/>
      <c r="G94" s="247"/>
      <c r="H94" s="232"/>
      <c r="I94" s="227"/>
      <c r="J94" s="227"/>
      <c r="K94" s="211"/>
      <c r="L94" s="227"/>
      <c r="M94" s="227"/>
      <c r="N94" s="227"/>
      <c r="O94" s="227"/>
      <c r="P94" s="227"/>
      <c r="Q94" s="227"/>
      <c r="R94" s="227"/>
      <c r="S94" s="227"/>
      <c r="T94" s="227"/>
      <c r="U94" s="209"/>
    </row>
    <row r="95" spans="1:21" s="55" customFormat="1" ht="15" customHeight="1" x14ac:dyDescent="0.2">
      <c r="A95" s="204"/>
      <c r="B95" s="220"/>
      <c r="C95" s="226"/>
      <c r="D95" s="105"/>
      <c r="E95" s="228"/>
      <c r="F95" s="297"/>
      <c r="G95" s="245"/>
      <c r="H95" s="298"/>
      <c r="I95" s="105"/>
      <c r="J95" s="227"/>
      <c r="K95" s="299"/>
      <c r="L95" s="299"/>
      <c r="M95" s="299"/>
      <c r="N95" s="299"/>
      <c r="O95" s="300"/>
      <c r="P95" s="299"/>
      <c r="Q95" s="299"/>
      <c r="R95" s="299"/>
      <c r="S95" s="300"/>
      <c r="T95" s="299"/>
      <c r="U95" s="209"/>
    </row>
    <row r="96" spans="1:21" s="55" customFormat="1" ht="15" customHeight="1" x14ac:dyDescent="0.2">
      <c r="A96" s="204"/>
      <c r="B96" s="220"/>
      <c r="C96" s="232"/>
      <c r="D96" s="105"/>
      <c r="E96" s="297"/>
      <c r="F96" s="297"/>
      <c r="G96" s="299"/>
      <c r="H96" s="301"/>
      <c r="I96" s="299"/>
      <c r="J96" s="227"/>
      <c r="K96" s="226"/>
      <c r="L96" s="232"/>
      <c r="M96" s="232"/>
      <c r="N96" s="105"/>
      <c r="O96" s="299"/>
      <c r="P96" s="247"/>
      <c r="Q96" s="227"/>
      <c r="R96" s="227"/>
      <c r="S96" s="227"/>
      <c r="T96" s="227"/>
      <c r="U96" s="209"/>
    </row>
    <row r="97" spans="1:21" s="55" customFormat="1" ht="15" customHeight="1" x14ac:dyDescent="0.2">
      <c r="A97" s="204"/>
      <c r="B97" s="220"/>
      <c r="C97" s="232"/>
      <c r="D97" s="105"/>
      <c r="E97" s="297"/>
      <c r="F97" s="297"/>
      <c r="G97" s="299"/>
      <c r="H97" s="301"/>
      <c r="I97" s="299"/>
      <c r="J97" s="227"/>
      <c r="K97" s="226"/>
      <c r="L97" s="232"/>
      <c r="M97" s="232"/>
      <c r="N97" s="105"/>
      <c r="O97" s="302"/>
      <c r="P97" s="227"/>
      <c r="Q97" s="243"/>
      <c r="R97" s="243"/>
      <c r="S97" s="260"/>
      <c r="T97" s="227"/>
      <c r="U97" s="209"/>
    </row>
    <row r="98" spans="1:21" s="55" customFormat="1" ht="15" customHeight="1" x14ac:dyDescent="0.2">
      <c r="A98" s="204"/>
      <c r="B98" s="303"/>
      <c r="C98" s="211"/>
      <c r="D98" s="295"/>
      <c r="E98" s="295"/>
      <c r="F98" s="295"/>
      <c r="G98" s="304"/>
      <c r="H98" s="295"/>
      <c r="I98" s="227"/>
      <c r="J98" s="227"/>
      <c r="K98" s="227"/>
      <c r="L98" s="227"/>
      <c r="M98" s="227"/>
      <c r="N98" s="227"/>
      <c r="O98" s="227"/>
      <c r="P98" s="227"/>
      <c r="Q98" s="227"/>
      <c r="R98" s="227"/>
      <c r="S98" s="227"/>
      <c r="T98" s="227"/>
      <c r="U98" s="209"/>
    </row>
    <row r="99" spans="1:21" s="55" customFormat="1" ht="15" customHeight="1" x14ac:dyDescent="0.2">
      <c r="A99" s="204"/>
      <c r="B99" s="219"/>
      <c r="C99" s="212"/>
      <c r="D99" s="232"/>
      <c r="E99" s="232"/>
      <c r="F99" s="232"/>
      <c r="G99" s="232"/>
      <c r="H99" s="232"/>
      <c r="I99" s="232"/>
      <c r="J99" s="232"/>
      <c r="K99" s="232"/>
      <c r="L99" s="232"/>
      <c r="M99" s="250"/>
      <c r="N99" s="232"/>
      <c r="O99" s="232"/>
      <c r="P99" s="247"/>
      <c r="Q99" s="247"/>
      <c r="R99" s="247"/>
      <c r="S99" s="247"/>
      <c r="T99" s="247"/>
      <c r="U99" s="209"/>
    </row>
    <row r="100" spans="1:21" s="55" customFormat="1" ht="15" customHeight="1" x14ac:dyDescent="0.2">
      <c r="A100" s="204"/>
      <c r="B100" s="219"/>
      <c r="C100" s="232"/>
      <c r="D100" s="232"/>
      <c r="E100" s="232"/>
      <c r="F100" s="232"/>
      <c r="G100" s="232"/>
      <c r="H100" s="232"/>
      <c r="I100" s="232"/>
      <c r="J100" s="232"/>
      <c r="K100" s="232"/>
      <c r="L100" s="232"/>
      <c r="M100" s="250"/>
      <c r="N100" s="232"/>
      <c r="O100" s="232"/>
      <c r="P100" s="247"/>
      <c r="Q100" s="247"/>
      <c r="R100" s="247"/>
      <c r="S100" s="247"/>
      <c r="T100" s="247"/>
      <c r="U100" s="209"/>
    </row>
    <row r="101" spans="1:21" s="55" customFormat="1" ht="15" customHeight="1" x14ac:dyDescent="0.2">
      <c r="A101" s="204"/>
      <c r="B101" s="219"/>
      <c r="C101" s="295"/>
      <c r="D101" s="232"/>
      <c r="E101" s="232"/>
      <c r="F101" s="232"/>
      <c r="G101" s="232"/>
      <c r="H101" s="232"/>
      <c r="I101" s="226"/>
      <c r="J101" s="247"/>
      <c r="K101" s="247"/>
      <c r="L101" s="247"/>
      <c r="M101" s="247"/>
      <c r="N101" s="247"/>
      <c r="O101" s="247"/>
      <c r="P101" s="247"/>
      <c r="Q101" s="247"/>
      <c r="R101" s="247"/>
      <c r="S101" s="247"/>
      <c r="T101" s="247"/>
      <c r="U101" s="209"/>
    </row>
    <row r="102" spans="1:21" s="55" customFormat="1" ht="15" customHeight="1" x14ac:dyDescent="0.2">
      <c r="A102" s="204"/>
      <c r="B102" s="219"/>
      <c r="C102" s="232"/>
      <c r="D102" s="232"/>
      <c r="E102" s="232"/>
      <c r="F102" s="232"/>
      <c r="G102" s="247"/>
      <c r="H102" s="232"/>
      <c r="I102" s="245"/>
      <c r="J102" s="305"/>
      <c r="K102" s="247"/>
      <c r="L102" s="247"/>
      <c r="M102" s="247"/>
      <c r="N102" s="247"/>
      <c r="O102" s="247"/>
      <c r="P102" s="247"/>
      <c r="Q102" s="247"/>
      <c r="R102" s="247"/>
      <c r="S102" s="247"/>
      <c r="T102" s="247"/>
      <c r="U102" s="209"/>
    </row>
    <row r="103" spans="1:21" s="55" customFormat="1" ht="15" customHeight="1" x14ac:dyDescent="0.2">
      <c r="A103" s="204"/>
      <c r="B103" s="219"/>
      <c r="C103" s="232"/>
      <c r="D103" s="232"/>
      <c r="E103" s="232"/>
      <c r="F103" s="232"/>
      <c r="G103" s="247"/>
      <c r="H103" s="232"/>
      <c r="I103" s="245"/>
      <c r="J103" s="305"/>
      <c r="K103" s="247"/>
      <c r="L103" s="247"/>
      <c r="M103" s="247"/>
      <c r="N103" s="247"/>
      <c r="O103" s="247"/>
      <c r="P103" s="247"/>
      <c r="Q103" s="247"/>
      <c r="R103" s="247"/>
      <c r="S103" s="247"/>
      <c r="T103" s="247"/>
      <c r="U103" s="209"/>
    </row>
    <row r="104" spans="1:21" s="55" customFormat="1" ht="15" customHeight="1" x14ac:dyDescent="0.2">
      <c r="A104" s="204"/>
      <c r="B104" s="219"/>
      <c r="C104" s="232"/>
      <c r="D104" s="232"/>
      <c r="E104" s="232"/>
      <c r="F104" s="232"/>
      <c r="G104" s="247"/>
      <c r="H104" s="232"/>
      <c r="I104" s="245"/>
      <c r="J104" s="305"/>
      <c r="K104" s="247"/>
      <c r="L104" s="247"/>
      <c r="M104" s="247"/>
      <c r="N104" s="247"/>
      <c r="O104" s="247"/>
      <c r="P104" s="247"/>
      <c r="Q104" s="247"/>
      <c r="R104" s="247"/>
      <c r="S104" s="247"/>
      <c r="T104" s="247"/>
      <c r="U104" s="209"/>
    </row>
    <row r="105" spans="1:21" s="55" customFormat="1" ht="15" customHeight="1" x14ac:dyDescent="0.2">
      <c r="A105" s="204"/>
      <c r="B105" s="219"/>
      <c r="C105" s="232"/>
      <c r="D105" s="232"/>
      <c r="E105" s="232"/>
      <c r="F105" s="232"/>
      <c r="G105" s="247"/>
      <c r="H105" s="105"/>
      <c r="I105" s="245"/>
      <c r="J105" s="247"/>
      <c r="K105" s="247"/>
      <c r="L105" s="247"/>
      <c r="M105" s="247"/>
      <c r="N105" s="247"/>
      <c r="O105" s="247"/>
      <c r="P105" s="247"/>
      <c r="Q105" s="247"/>
      <c r="R105" s="247"/>
      <c r="S105" s="247"/>
      <c r="T105" s="247"/>
      <c r="U105" s="209"/>
    </row>
    <row r="106" spans="1:21" s="55" customFormat="1" ht="15" customHeight="1" x14ac:dyDescent="0.2">
      <c r="A106" s="204"/>
      <c r="B106" s="219"/>
      <c r="C106" s="232"/>
      <c r="D106" s="232"/>
      <c r="E106" s="232"/>
      <c r="F106" s="232"/>
      <c r="G106" s="247"/>
      <c r="H106" s="232"/>
      <c r="I106" s="245"/>
      <c r="J106" s="305"/>
      <c r="K106" s="247"/>
      <c r="L106" s="247"/>
      <c r="M106" s="247"/>
      <c r="N106" s="247"/>
      <c r="O106" s="247"/>
      <c r="P106" s="247"/>
      <c r="Q106" s="247"/>
      <c r="R106" s="247"/>
      <c r="S106" s="247"/>
      <c r="T106" s="247"/>
      <c r="U106" s="209"/>
    </row>
    <row r="107" spans="1:21" s="55" customFormat="1" ht="15" customHeight="1" x14ac:dyDescent="0.2">
      <c r="A107" s="204"/>
      <c r="B107" s="219"/>
      <c r="C107" s="232"/>
      <c r="D107" s="232"/>
      <c r="E107" s="232"/>
      <c r="F107" s="232"/>
      <c r="G107" s="247"/>
      <c r="H107" s="232"/>
      <c r="I107" s="245"/>
      <c r="J107" s="247"/>
      <c r="K107" s="247"/>
      <c r="L107" s="247"/>
      <c r="M107" s="247"/>
      <c r="N107" s="247"/>
      <c r="O107" s="247"/>
      <c r="P107" s="247"/>
      <c r="Q107" s="247"/>
      <c r="R107" s="247"/>
      <c r="S107" s="247"/>
      <c r="T107" s="247"/>
      <c r="U107" s="209"/>
    </row>
    <row r="108" spans="1:21" s="55" customFormat="1" ht="15" customHeight="1" x14ac:dyDescent="0.2">
      <c r="A108" s="204"/>
      <c r="B108" s="219"/>
      <c r="C108" s="232"/>
      <c r="D108" s="232"/>
      <c r="E108" s="232"/>
      <c r="F108" s="232"/>
      <c r="G108" s="247"/>
      <c r="H108" s="232"/>
      <c r="I108" s="245"/>
      <c r="J108" s="247"/>
      <c r="K108" s="247"/>
      <c r="L108" s="247"/>
      <c r="M108" s="247"/>
      <c r="N108" s="247"/>
      <c r="O108" s="247"/>
      <c r="P108" s="247"/>
      <c r="Q108" s="247"/>
      <c r="R108" s="247"/>
      <c r="S108" s="247"/>
      <c r="T108" s="247"/>
      <c r="U108" s="209"/>
    </row>
    <row r="109" spans="1:21" s="55" customFormat="1" ht="15" customHeight="1" x14ac:dyDescent="0.2">
      <c r="A109" s="204"/>
      <c r="B109" s="306"/>
      <c r="C109" s="228"/>
      <c r="D109" s="307"/>
      <c r="E109" s="307"/>
      <c r="F109" s="307"/>
      <c r="G109" s="308"/>
      <c r="H109" s="307"/>
      <c r="I109" s="309"/>
      <c r="J109" s="247"/>
      <c r="K109" s="247"/>
      <c r="L109" s="247"/>
      <c r="M109" s="247"/>
      <c r="N109" s="247"/>
      <c r="O109" s="247"/>
      <c r="P109" s="247"/>
      <c r="Q109" s="247"/>
      <c r="R109" s="247"/>
      <c r="S109" s="247"/>
      <c r="T109" s="247"/>
      <c r="U109" s="209"/>
    </row>
    <row r="110" spans="1:21" s="55" customFormat="1" ht="15" customHeight="1" x14ac:dyDescent="0.2">
      <c r="A110" s="204"/>
      <c r="B110" s="310"/>
      <c r="C110" s="228"/>
      <c r="D110" s="232"/>
      <c r="E110" s="228"/>
      <c r="F110" s="228"/>
      <c r="G110" s="264"/>
      <c r="H110" s="232"/>
      <c r="I110" s="227"/>
      <c r="J110" s="247"/>
      <c r="K110" s="247"/>
      <c r="L110" s="247"/>
      <c r="M110" s="247"/>
      <c r="N110" s="247"/>
      <c r="O110" s="247"/>
      <c r="P110" s="247"/>
      <c r="Q110" s="247"/>
      <c r="R110" s="247"/>
      <c r="S110" s="247"/>
      <c r="T110" s="247"/>
      <c r="U110" s="209"/>
    </row>
    <row r="111" spans="1:21" s="55" customFormat="1" ht="15" customHeight="1" x14ac:dyDescent="0.2">
      <c r="A111" s="204"/>
      <c r="B111" s="310"/>
      <c r="C111" s="228"/>
      <c r="D111" s="232"/>
      <c r="E111" s="228"/>
      <c r="F111" s="228"/>
      <c r="G111" s="264"/>
      <c r="H111" s="105"/>
      <c r="I111" s="227"/>
      <c r="J111" s="247"/>
      <c r="K111" s="247"/>
      <c r="L111" s="263"/>
      <c r="M111" s="247"/>
      <c r="N111" s="247"/>
      <c r="O111" s="247"/>
      <c r="P111" s="247"/>
      <c r="Q111" s="247"/>
      <c r="R111" s="247"/>
      <c r="S111" s="247"/>
      <c r="T111" s="247"/>
      <c r="U111" s="209"/>
    </row>
    <row r="112" spans="1:21" s="55" customFormat="1" ht="15" customHeight="1" x14ac:dyDescent="0.2">
      <c r="A112" s="204"/>
      <c r="B112" s="310"/>
      <c r="C112" s="228"/>
      <c r="D112" s="232"/>
      <c r="E112" s="228"/>
      <c r="F112" s="228"/>
      <c r="G112" s="264"/>
      <c r="H112" s="105"/>
      <c r="I112" s="227"/>
      <c r="J112" s="247"/>
      <c r="K112" s="247"/>
      <c r="L112" s="247"/>
      <c r="M112" s="247"/>
      <c r="N112" s="247"/>
      <c r="O112" s="247"/>
      <c r="P112" s="247"/>
      <c r="Q112" s="247"/>
      <c r="R112" s="247"/>
      <c r="S112" s="247"/>
      <c r="T112" s="247"/>
      <c r="U112" s="209"/>
    </row>
    <row r="113" spans="1:26" s="55" customFormat="1" ht="15" customHeight="1" x14ac:dyDescent="0.2">
      <c r="A113" s="204"/>
      <c r="B113" s="310"/>
      <c r="C113" s="228"/>
      <c r="D113" s="232"/>
      <c r="E113" s="228"/>
      <c r="F113" s="228"/>
      <c r="G113" s="264"/>
      <c r="H113" s="247"/>
      <c r="I113" s="227"/>
      <c r="J113" s="247"/>
      <c r="K113" s="247"/>
      <c r="L113" s="247"/>
      <c r="M113" s="247"/>
      <c r="N113" s="247"/>
      <c r="O113" s="247"/>
      <c r="P113" s="247"/>
      <c r="Q113" s="247"/>
      <c r="R113" s="247"/>
      <c r="S113" s="247"/>
      <c r="T113" s="247"/>
      <c r="U113" s="209"/>
    </row>
    <row r="114" spans="1:26" s="55" customFormat="1" ht="15" customHeight="1" x14ac:dyDescent="0.2">
      <c r="A114" s="204"/>
      <c r="B114" s="310"/>
      <c r="C114" s="228"/>
      <c r="D114" s="232"/>
      <c r="E114" s="228"/>
      <c r="F114" s="228"/>
      <c r="G114" s="264"/>
      <c r="H114" s="247"/>
      <c r="I114" s="227"/>
      <c r="J114" s="247"/>
      <c r="K114" s="247"/>
      <c r="L114" s="247"/>
      <c r="M114" s="247"/>
      <c r="N114" s="247"/>
      <c r="O114" s="247"/>
      <c r="P114" s="247"/>
      <c r="Q114" s="247"/>
      <c r="R114" s="247"/>
      <c r="S114" s="247"/>
      <c r="T114" s="247"/>
      <c r="U114" s="209"/>
    </row>
    <row r="115" spans="1:26" s="55" customFormat="1" ht="15" customHeight="1" x14ac:dyDescent="0.2">
      <c r="A115" s="204"/>
      <c r="B115" s="310"/>
      <c r="C115" s="232"/>
      <c r="D115" s="232"/>
      <c r="E115" s="232"/>
      <c r="F115" s="232"/>
      <c r="G115" s="247"/>
      <c r="H115" s="247"/>
      <c r="I115" s="227"/>
      <c r="J115" s="247"/>
      <c r="K115" s="247"/>
      <c r="L115" s="247"/>
      <c r="M115" s="247"/>
      <c r="N115" s="247"/>
      <c r="O115" s="247"/>
      <c r="P115" s="247"/>
      <c r="Q115" s="247"/>
      <c r="R115" s="247"/>
      <c r="S115" s="247"/>
      <c r="T115" s="247"/>
      <c r="U115" s="209"/>
    </row>
    <row r="116" spans="1:26" s="55" customFormat="1" ht="15" customHeight="1" x14ac:dyDescent="0.2">
      <c r="A116" s="204"/>
      <c r="B116" s="310"/>
      <c r="C116" s="232"/>
      <c r="D116" s="232"/>
      <c r="E116" s="228"/>
      <c r="F116" s="228"/>
      <c r="G116" s="264"/>
      <c r="H116" s="247"/>
      <c r="I116" s="227"/>
      <c r="J116" s="247"/>
      <c r="K116" s="247"/>
      <c r="L116" s="247"/>
      <c r="M116" s="247"/>
      <c r="N116" s="247"/>
      <c r="O116" s="247"/>
      <c r="P116" s="247"/>
      <c r="Q116" s="247"/>
      <c r="R116" s="247"/>
      <c r="S116" s="247"/>
      <c r="T116" s="247"/>
      <c r="U116" s="209"/>
    </row>
    <row r="117" spans="1:26" s="55" customFormat="1" ht="15" customHeight="1" x14ac:dyDescent="0.2">
      <c r="A117" s="204"/>
      <c r="B117" s="310"/>
      <c r="C117" s="228"/>
      <c r="D117" s="232"/>
      <c r="E117" s="232"/>
      <c r="F117" s="232"/>
      <c r="G117" s="247"/>
      <c r="H117" s="247"/>
      <c r="I117" s="227"/>
      <c r="J117" s="247"/>
      <c r="K117" s="247"/>
      <c r="L117" s="247"/>
      <c r="M117" s="247"/>
      <c r="N117" s="247"/>
      <c r="O117" s="247"/>
      <c r="P117" s="247"/>
      <c r="Q117" s="247"/>
      <c r="R117" s="247"/>
      <c r="S117" s="247"/>
      <c r="T117" s="247"/>
      <c r="U117" s="209"/>
    </row>
    <row r="118" spans="1:26" s="55" customFormat="1" ht="15" customHeight="1" x14ac:dyDescent="0.2">
      <c r="A118" s="204"/>
      <c r="B118" s="310"/>
      <c r="C118" s="232"/>
      <c r="D118" s="232"/>
      <c r="E118" s="232"/>
      <c r="F118" s="232"/>
      <c r="G118" s="247"/>
      <c r="H118" s="247"/>
      <c r="I118" s="227"/>
      <c r="J118" s="247"/>
      <c r="K118" s="247"/>
      <c r="L118" s="247"/>
      <c r="M118" s="247"/>
      <c r="N118" s="247"/>
      <c r="O118" s="247"/>
      <c r="P118" s="247"/>
      <c r="Q118" s="247"/>
      <c r="R118" s="247"/>
      <c r="S118" s="247"/>
      <c r="T118" s="247"/>
      <c r="U118" s="209"/>
    </row>
    <row r="119" spans="1:26" s="311" customFormat="1" ht="15" customHeight="1" x14ac:dyDescent="0.2">
      <c r="A119" s="204"/>
      <c r="B119" s="310"/>
      <c r="C119" s="232"/>
      <c r="D119" s="232"/>
      <c r="E119" s="232"/>
      <c r="F119" s="232"/>
      <c r="G119" s="247"/>
      <c r="H119" s="247"/>
      <c r="I119" s="227"/>
      <c r="J119" s="309"/>
      <c r="K119" s="309"/>
      <c r="L119" s="309"/>
      <c r="M119" s="309"/>
      <c r="N119" s="309"/>
      <c r="O119" s="309"/>
      <c r="P119" s="309"/>
      <c r="Q119" s="309"/>
      <c r="R119" s="309"/>
      <c r="S119" s="309"/>
      <c r="T119" s="309"/>
      <c r="U119" s="204"/>
      <c r="X119" s="55"/>
      <c r="Z119" s="55"/>
    </row>
    <row r="120" spans="1:26" s="311" customFormat="1" ht="15" customHeight="1" x14ac:dyDescent="0.2">
      <c r="A120" s="204"/>
      <c r="B120" s="310"/>
      <c r="C120" s="232"/>
      <c r="D120" s="232"/>
      <c r="E120" s="232"/>
      <c r="F120" s="232"/>
      <c r="G120" s="247"/>
      <c r="H120" s="247"/>
      <c r="I120" s="227"/>
      <c r="J120" s="227"/>
      <c r="K120" s="227"/>
      <c r="L120" s="105"/>
      <c r="M120" s="227"/>
      <c r="N120" s="227"/>
      <c r="O120" s="227"/>
      <c r="P120" s="227"/>
      <c r="Q120" s="227"/>
      <c r="R120" s="227"/>
      <c r="S120" s="227"/>
      <c r="T120" s="227"/>
      <c r="U120" s="204"/>
      <c r="X120" s="55"/>
    </row>
    <row r="121" spans="1:26" s="311" customFormat="1" ht="15" customHeight="1" x14ac:dyDescent="0.15">
      <c r="A121" s="204"/>
      <c r="B121" s="310"/>
      <c r="C121" s="228"/>
      <c r="D121" s="232"/>
      <c r="E121" s="228"/>
      <c r="F121" s="228"/>
      <c r="G121" s="264"/>
      <c r="H121" s="105"/>
      <c r="I121" s="227"/>
      <c r="J121" s="227"/>
      <c r="K121" s="227"/>
      <c r="L121" s="105"/>
      <c r="M121" s="227"/>
      <c r="N121" s="227"/>
      <c r="O121" s="227"/>
      <c r="P121" s="227"/>
      <c r="Q121" s="227"/>
      <c r="R121" s="227"/>
      <c r="S121" s="227"/>
      <c r="T121" s="227"/>
      <c r="U121" s="204"/>
    </row>
    <row r="122" spans="1:26" s="311" customFormat="1" ht="15" customHeight="1" x14ac:dyDescent="0.2">
      <c r="A122" s="204"/>
      <c r="B122" s="312"/>
      <c r="C122" s="313"/>
      <c r="D122" s="244"/>
      <c r="E122" s="295"/>
      <c r="F122" s="295"/>
      <c r="G122" s="295"/>
      <c r="H122" s="295"/>
      <c r="I122" s="227"/>
      <c r="J122" s="227"/>
      <c r="K122" s="227"/>
      <c r="L122" s="105"/>
      <c r="M122" s="227"/>
      <c r="N122" s="227"/>
      <c r="O122" s="227"/>
      <c r="P122" s="227"/>
      <c r="Q122" s="227"/>
      <c r="R122" s="227"/>
      <c r="S122" s="227"/>
      <c r="T122" s="227"/>
      <c r="U122" s="204"/>
    </row>
    <row r="123" spans="1:26" s="311" customFormat="1" ht="15" customHeight="1" x14ac:dyDescent="0.2">
      <c r="A123" s="204"/>
      <c r="B123" s="312"/>
      <c r="C123" s="228"/>
      <c r="D123" s="244"/>
      <c r="E123" s="314"/>
      <c r="F123" s="315"/>
      <c r="G123" s="315"/>
      <c r="H123" s="315"/>
      <c r="I123" s="227"/>
      <c r="J123" s="227"/>
      <c r="K123" s="227"/>
      <c r="L123" s="105"/>
      <c r="M123" s="227"/>
      <c r="N123" s="227"/>
      <c r="O123" s="227"/>
      <c r="P123" s="227"/>
      <c r="Q123" s="227"/>
      <c r="R123" s="227"/>
      <c r="S123" s="227"/>
      <c r="T123" s="227"/>
      <c r="U123" s="204"/>
    </row>
    <row r="124" spans="1:26" s="311" customFormat="1" ht="15" customHeight="1" x14ac:dyDescent="0.2">
      <c r="A124" s="204"/>
      <c r="B124" s="316"/>
      <c r="C124" s="232"/>
      <c r="D124" s="105"/>
      <c r="E124" s="232"/>
      <c r="F124" s="227"/>
      <c r="G124" s="227"/>
      <c r="H124" s="227"/>
      <c r="I124" s="227"/>
      <c r="J124" s="227"/>
      <c r="K124" s="227"/>
      <c r="L124" s="105"/>
      <c r="M124" s="227"/>
      <c r="N124" s="227"/>
      <c r="O124" s="227"/>
      <c r="P124" s="227"/>
      <c r="Q124" s="227"/>
      <c r="R124" s="227"/>
      <c r="S124" s="227"/>
      <c r="T124" s="227"/>
      <c r="U124" s="204"/>
    </row>
    <row r="125" spans="1:26" s="311" customFormat="1" ht="15" customHeight="1" x14ac:dyDescent="0.2">
      <c r="A125" s="204"/>
      <c r="B125" s="316"/>
      <c r="C125" s="232"/>
      <c r="D125" s="105"/>
      <c r="E125" s="232"/>
      <c r="F125" s="227"/>
      <c r="G125" s="227"/>
      <c r="H125" s="227"/>
      <c r="I125" s="227"/>
      <c r="J125" s="227"/>
      <c r="K125" s="227"/>
      <c r="L125" s="105"/>
      <c r="M125" s="227"/>
      <c r="N125" s="227"/>
      <c r="O125" s="227"/>
      <c r="P125" s="227"/>
      <c r="Q125" s="227"/>
      <c r="R125" s="227"/>
      <c r="S125" s="227"/>
      <c r="T125" s="227"/>
      <c r="U125" s="204"/>
    </row>
    <row r="126" spans="1:26" s="311" customFormat="1" ht="15" customHeight="1" x14ac:dyDescent="0.2">
      <c r="A126" s="204"/>
      <c r="B126" s="316"/>
      <c r="C126" s="232"/>
      <c r="D126" s="105"/>
      <c r="E126" s="212"/>
      <c r="F126" s="247"/>
      <c r="G126" s="247"/>
      <c r="H126" s="247"/>
      <c r="I126" s="227"/>
      <c r="J126" s="227"/>
      <c r="K126" s="227"/>
      <c r="L126" s="105"/>
      <c r="M126" s="227"/>
      <c r="N126" s="227"/>
      <c r="O126" s="227"/>
      <c r="P126" s="227"/>
      <c r="Q126" s="227"/>
      <c r="R126" s="227"/>
      <c r="S126" s="227"/>
      <c r="T126" s="227"/>
      <c r="U126" s="204"/>
    </row>
    <row r="127" spans="1:26" s="311" customFormat="1" ht="15" customHeight="1" x14ac:dyDescent="0.2">
      <c r="A127" s="204"/>
      <c r="B127" s="316"/>
      <c r="C127" s="211"/>
      <c r="D127" s="232"/>
      <c r="E127" s="232"/>
      <c r="F127" s="227"/>
      <c r="G127" s="227"/>
      <c r="H127" s="227"/>
      <c r="I127" s="227"/>
      <c r="J127" s="227"/>
      <c r="K127" s="227"/>
      <c r="L127" s="105"/>
      <c r="M127" s="227"/>
      <c r="N127" s="227"/>
      <c r="O127" s="227"/>
      <c r="P127" s="227"/>
      <c r="Q127" s="227"/>
      <c r="R127" s="227"/>
      <c r="S127" s="227"/>
      <c r="T127" s="227"/>
      <c r="U127" s="204"/>
    </row>
    <row r="128" spans="1:26" s="311" customFormat="1" ht="15" customHeight="1" x14ac:dyDescent="0.2">
      <c r="A128" s="204"/>
      <c r="B128" s="316"/>
      <c r="C128" s="232"/>
      <c r="D128" s="105"/>
      <c r="E128" s="295"/>
      <c r="F128" s="247"/>
      <c r="G128" s="247"/>
      <c r="H128" s="296"/>
      <c r="I128" s="227"/>
      <c r="J128" s="227"/>
      <c r="K128" s="227"/>
      <c r="L128" s="105"/>
      <c r="M128" s="227"/>
      <c r="N128" s="227"/>
      <c r="O128" s="227"/>
      <c r="P128" s="227"/>
      <c r="Q128" s="227"/>
      <c r="R128" s="227"/>
      <c r="S128" s="227"/>
      <c r="T128" s="227"/>
      <c r="U128" s="204"/>
    </row>
    <row r="129" spans="1:26" s="311" customFormat="1" ht="15" customHeight="1" x14ac:dyDescent="0.2">
      <c r="A129" s="204"/>
      <c r="B129" s="316"/>
      <c r="C129" s="228"/>
      <c r="D129" s="105"/>
      <c r="E129" s="295"/>
      <c r="F129" s="317"/>
      <c r="G129" s="262"/>
      <c r="H129" s="318"/>
      <c r="I129" s="227"/>
      <c r="J129" s="227"/>
      <c r="K129" s="227"/>
      <c r="L129" s="105"/>
      <c r="M129" s="227"/>
      <c r="N129" s="227"/>
      <c r="O129" s="227"/>
      <c r="P129" s="227"/>
      <c r="Q129" s="227"/>
      <c r="R129" s="227"/>
      <c r="S129" s="227"/>
      <c r="T129" s="227"/>
      <c r="U129" s="204"/>
    </row>
    <row r="130" spans="1:26" s="311" customFormat="1" ht="15" customHeight="1" x14ac:dyDescent="0.2">
      <c r="A130" s="204"/>
      <c r="B130" s="316"/>
      <c r="C130" s="228"/>
      <c r="D130" s="105"/>
      <c r="E130" s="232"/>
      <c r="F130" s="227"/>
      <c r="G130" s="227"/>
      <c r="H130" s="318"/>
      <c r="I130" s="227"/>
      <c r="J130" s="227"/>
      <c r="K130" s="227"/>
      <c r="L130" s="105"/>
      <c r="M130" s="227"/>
      <c r="N130" s="227"/>
      <c r="O130" s="227"/>
      <c r="P130" s="227"/>
      <c r="Q130" s="227"/>
      <c r="R130" s="227"/>
      <c r="S130" s="227"/>
      <c r="T130" s="227"/>
      <c r="U130" s="204"/>
    </row>
    <row r="131" spans="1:26" s="311" customFormat="1" ht="15" customHeight="1" x14ac:dyDescent="0.15">
      <c r="A131" s="204"/>
      <c r="B131" s="310"/>
      <c r="C131" s="227"/>
      <c r="D131" s="227"/>
      <c r="E131" s="227"/>
      <c r="F131" s="227"/>
      <c r="G131" s="227"/>
      <c r="H131" s="227"/>
      <c r="I131" s="227"/>
      <c r="J131" s="227"/>
      <c r="K131" s="227"/>
      <c r="L131" s="211"/>
      <c r="M131" s="295"/>
      <c r="N131" s="295"/>
      <c r="O131" s="315"/>
      <c r="P131" s="315"/>
      <c r="Q131" s="315"/>
      <c r="R131" s="315"/>
      <c r="S131" s="315"/>
      <c r="T131" s="315"/>
      <c r="U131" s="204"/>
    </row>
    <row r="132" spans="1:26" s="311" customFormat="1" ht="15" customHeight="1" x14ac:dyDescent="0.15">
      <c r="A132" s="204"/>
      <c r="B132" s="310"/>
      <c r="C132" s="232"/>
      <c r="D132" s="227"/>
      <c r="E132" s="227"/>
      <c r="F132" s="227"/>
      <c r="G132" s="227"/>
      <c r="H132" s="227"/>
      <c r="I132" s="227"/>
      <c r="J132" s="227"/>
      <c r="K132" s="227"/>
      <c r="L132" s="226"/>
      <c r="M132" s="232"/>
      <c r="N132" s="295"/>
      <c r="O132" s="105"/>
      <c r="P132" s="227"/>
      <c r="Q132" s="227"/>
      <c r="R132" s="227"/>
      <c r="S132" s="227"/>
      <c r="T132" s="227"/>
      <c r="U132" s="204"/>
    </row>
    <row r="133" spans="1:26" s="55" customFormat="1" ht="15" customHeight="1" x14ac:dyDescent="0.2">
      <c r="A133" s="204"/>
      <c r="B133" s="310"/>
      <c r="C133" s="232"/>
      <c r="D133" s="227"/>
      <c r="E133" s="227"/>
      <c r="F133" s="227"/>
      <c r="G133" s="227"/>
      <c r="H133" s="227"/>
      <c r="I133" s="227"/>
      <c r="J133" s="227"/>
      <c r="K133" s="227"/>
      <c r="L133" s="232"/>
      <c r="M133" s="232"/>
      <c r="N133" s="232"/>
      <c r="O133" s="227"/>
      <c r="P133" s="227"/>
      <c r="Q133" s="227"/>
      <c r="R133" s="227"/>
      <c r="S133" s="227"/>
      <c r="T133" s="227"/>
      <c r="U133" s="209"/>
      <c r="X133" s="311"/>
      <c r="Z133" s="311"/>
    </row>
    <row r="134" spans="1:26" s="55" customFormat="1" ht="15.75" x14ac:dyDescent="0.25">
      <c r="A134" s="204"/>
      <c r="C134" s="319"/>
      <c r="D134" s="208"/>
      <c r="E134" s="208"/>
      <c r="F134" s="208"/>
      <c r="G134" s="208"/>
      <c r="H134" s="208"/>
      <c r="I134" s="208"/>
      <c r="J134" s="208"/>
      <c r="K134" s="208"/>
      <c r="L134" s="208"/>
      <c r="M134" s="208"/>
      <c r="N134" s="208"/>
      <c r="O134" s="208"/>
      <c r="P134" s="208"/>
      <c r="Q134" s="208"/>
      <c r="R134" s="208"/>
      <c r="S134" s="208"/>
      <c r="T134" s="208"/>
      <c r="U134" s="209"/>
      <c r="X134" s="311"/>
    </row>
    <row r="135" spans="1:26" s="55" customFormat="1" ht="15" customHeight="1" x14ac:dyDescent="0.25">
      <c r="A135" s="204"/>
      <c r="B135" s="320"/>
      <c r="C135" s="206"/>
      <c r="D135" s="206"/>
      <c r="E135" s="206"/>
      <c r="F135" s="207"/>
      <c r="G135" s="207"/>
      <c r="H135" s="207"/>
      <c r="I135" s="207"/>
      <c r="J135" s="208"/>
      <c r="K135" s="208"/>
      <c r="L135" s="208"/>
      <c r="M135" s="208"/>
      <c r="N135" s="208"/>
      <c r="O135" s="208"/>
      <c r="P135" s="208"/>
      <c r="Q135" s="208"/>
      <c r="R135" s="208"/>
      <c r="S135" s="208"/>
      <c r="T135" s="208"/>
      <c r="U135" s="209"/>
    </row>
    <row r="136" spans="1:26" s="55" customFormat="1" ht="19.5" x14ac:dyDescent="0.25">
      <c r="A136" s="204"/>
      <c r="B136" s="321"/>
      <c r="C136" s="211"/>
      <c r="D136" s="212"/>
      <c r="E136" s="212"/>
      <c r="F136" s="213"/>
      <c r="G136" s="212"/>
      <c r="H136" s="214"/>
      <c r="I136" s="215"/>
      <c r="J136" s="216"/>
      <c r="K136" s="217"/>
      <c r="L136" s="218"/>
      <c r="M136" s="208"/>
      <c r="N136" s="208"/>
      <c r="O136" s="208"/>
      <c r="P136" s="208"/>
      <c r="Q136" s="208"/>
      <c r="R136" s="208"/>
      <c r="S136" s="208"/>
      <c r="T136" s="208"/>
      <c r="U136" s="209"/>
    </row>
    <row r="137" spans="1:26" s="55" customFormat="1" ht="15" customHeight="1" x14ac:dyDescent="0.25">
      <c r="A137" s="204"/>
      <c r="B137" s="322"/>
      <c r="C137" s="207"/>
      <c r="D137" s="207"/>
      <c r="E137" s="207"/>
      <c r="F137" s="207"/>
      <c r="G137" s="207"/>
      <c r="H137" s="207"/>
      <c r="I137" s="207"/>
      <c r="J137" s="218"/>
      <c r="K137" s="217"/>
      <c r="L137" s="207"/>
      <c r="M137" s="208"/>
      <c r="N137" s="208"/>
      <c r="O137" s="208"/>
      <c r="P137" s="208"/>
      <c r="Q137" s="208"/>
      <c r="R137" s="208"/>
      <c r="S137" s="208"/>
      <c r="T137" s="208"/>
      <c r="U137" s="209"/>
    </row>
    <row r="138" spans="1:26" s="55" customFormat="1" ht="15" customHeight="1" x14ac:dyDescent="0.2">
      <c r="A138" s="204"/>
      <c r="B138" s="316"/>
      <c r="C138" s="228"/>
      <c r="D138" s="105"/>
      <c r="E138" s="227"/>
      <c r="F138" s="227"/>
      <c r="G138" s="227"/>
      <c r="H138" s="227"/>
      <c r="I138" s="226"/>
      <c r="J138" s="227"/>
      <c r="K138" s="228"/>
      <c r="L138" s="227"/>
      <c r="M138" s="227"/>
      <c r="N138" s="227"/>
      <c r="O138" s="227"/>
      <c r="P138" s="227"/>
      <c r="Q138" s="227"/>
      <c r="R138" s="227"/>
      <c r="S138" s="227"/>
      <c r="T138" s="227"/>
      <c r="U138" s="209"/>
    </row>
    <row r="139" spans="1:26" s="55" customFormat="1" ht="15" customHeight="1" x14ac:dyDescent="0.2">
      <c r="A139" s="204"/>
      <c r="B139" s="316"/>
      <c r="C139" s="232"/>
      <c r="D139" s="105"/>
      <c r="E139" s="227"/>
      <c r="F139" s="227"/>
      <c r="G139" s="227"/>
      <c r="H139" s="227"/>
      <c r="I139" s="232"/>
      <c r="J139" s="227"/>
      <c r="K139" s="232"/>
      <c r="L139" s="227"/>
      <c r="M139" s="227"/>
      <c r="N139" s="227"/>
      <c r="O139" s="234"/>
      <c r="P139" s="234"/>
      <c r="Q139" s="227"/>
      <c r="R139" s="227"/>
      <c r="S139" s="227"/>
      <c r="T139" s="227"/>
      <c r="U139" s="209"/>
    </row>
    <row r="140" spans="1:26" s="55" customFormat="1" ht="15" customHeight="1" x14ac:dyDescent="0.2">
      <c r="A140" s="204"/>
      <c r="B140" s="316"/>
      <c r="C140" s="211"/>
      <c r="D140" s="232"/>
      <c r="E140" s="232"/>
      <c r="F140" s="227"/>
      <c r="G140" s="227"/>
      <c r="H140" s="227"/>
      <c r="I140" s="211"/>
      <c r="J140" s="295"/>
      <c r="K140" s="212"/>
      <c r="L140" s="295"/>
      <c r="M140" s="211"/>
      <c r="N140" s="295"/>
      <c r="O140" s="244"/>
      <c r="P140" s="244"/>
      <c r="Q140" s="211"/>
      <c r="R140" s="295"/>
      <c r="S140" s="295"/>
      <c r="T140" s="315"/>
      <c r="U140" s="209"/>
    </row>
    <row r="141" spans="1:26" s="55" customFormat="1" ht="15" customHeight="1" x14ac:dyDescent="0.2">
      <c r="A141" s="204"/>
      <c r="B141" s="316"/>
      <c r="C141" s="226"/>
      <c r="D141" s="105"/>
      <c r="E141" s="232"/>
      <c r="F141" s="245"/>
      <c r="G141" s="247"/>
      <c r="H141" s="277"/>
      <c r="I141" s="323"/>
      <c r="J141" s="227"/>
      <c r="K141" s="227"/>
      <c r="L141" s="227"/>
      <c r="M141" s="324"/>
      <c r="N141" s="315"/>
      <c r="O141" s="325"/>
      <c r="P141" s="325"/>
      <c r="Q141" s="324"/>
      <c r="R141" s="315"/>
      <c r="S141" s="315"/>
      <c r="T141" s="315"/>
      <c r="U141" s="209"/>
    </row>
    <row r="142" spans="1:26" s="55" customFormat="1" ht="15" customHeight="1" x14ac:dyDescent="0.2">
      <c r="A142" s="204"/>
      <c r="B142" s="316"/>
      <c r="C142" s="226"/>
      <c r="D142" s="105"/>
      <c r="E142" s="232"/>
      <c r="F142" s="227"/>
      <c r="G142" s="227"/>
      <c r="H142" s="326"/>
      <c r="I142" s="327"/>
      <c r="J142" s="227"/>
      <c r="K142" s="227"/>
      <c r="L142" s="227"/>
      <c r="M142" s="227"/>
      <c r="N142" s="227"/>
      <c r="O142" s="234"/>
      <c r="P142" s="234"/>
      <c r="Q142" s="227"/>
      <c r="R142" s="227"/>
      <c r="S142" s="227"/>
      <c r="T142" s="227"/>
      <c r="U142" s="209"/>
    </row>
    <row r="143" spans="1:26" s="55" customFormat="1" ht="15" customHeight="1" x14ac:dyDescent="0.2">
      <c r="A143" s="204"/>
      <c r="B143" s="316"/>
      <c r="C143" s="228"/>
      <c r="D143" s="232"/>
      <c r="E143" s="105"/>
      <c r="F143" s="217"/>
      <c r="G143" s="247"/>
      <c r="H143" s="277"/>
      <c r="I143" s="232"/>
      <c r="J143" s="227"/>
      <c r="K143" s="227"/>
      <c r="L143" s="227"/>
      <c r="M143" s="227"/>
      <c r="N143" s="227"/>
      <c r="O143" s="234"/>
      <c r="P143" s="234"/>
      <c r="Q143" s="227"/>
      <c r="R143" s="227"/>
      <c r="S143" s="227"/>
      <c r="T143" s="227"/>
      <c r="U143" s="209"/>
    </row>
    <row r="144" spans="1:26" s="55" customFormat="1" ht="15" customHeight="1" x14ac:dyDescent="0.2">
      <c r="A144" s="204"/>
      <c r="B144" s="316"/>
      <c r="C144" s="228"/>
      <c r="D144" s="232"/>
      <c r="E144" s="232"/>
      <c r="F144" s="217"/>
      <c r="G144" s="279"/>
      <c r="H144" s="280"/>
      <c r="I144" s="232"/>
      <c r="J144" s="227"/>
      <c r="K144" s="232"/>
      <c r="L144" s="232"/>
      <c r="M144" s="227"/>
      <c r="N144" s="227"/>
      <c r="O144" s="234"/>
      <c r="P144" s="234"/>
      <c r="Q144" s="227"/>
      <c r="R144" s="227"/>
      <c r="S144" s="227"/>
      <c r="T144" s="227"/>
      <c r="U144" s="209"/>
    </row>
    <row r="145" spans="1:21" s="55" customFormat="1" ht="15" customHeight="1" x14ac:dyDescent="0.2">
      <c r="A145" s="204"/>
      <c r="B145" s="316"/>
      <c r="C145" s="228"/>
      <c r="D145" s="232"/>
      <c r="E145" s="232"/>
      <c r="F145" s="292"/>
      <c r="G145" s="328"/>
      <c r="H145" s="283"/>
      <c r="I145" s="234"/>
      <c r="J145" s="234"/>
      <c r="K145" s="232"/>
      <c r="L145" s="232"/>
      <c r="M145" s="232"/>
      <c r="N145" s="232"/>
      <c r="O145" s="232"/>
      <c r="P145" s="105"/>
      <c r="Q145" s="265"/>
      <c r="R145" s="265"/>
      <c r="S145" s="227"/>
      <c r="T145" s="105"/>
      <c r="U145" s="209"/>
    </row>
    <row r="146" spans="1:21" s="55" customFormat="1" ht="15" customHeight="1" x14ac:dyDescent="0.2">
      <c r="A146" s="204"/>
      <c r="B146" s="316"/>
      <c r="C146" s="226"/>
      <c r="D146" s="232"/>
      <c r="E146" s="232"/>
      <c r="F146" s="328"/>
      <c r="G146" s="328"/>
      <c r="H146" s="283"/>
      <c r="I146" s="105"/>
      <c r="J146" s="227"/>
      <c r="K146" s="232"/>
      <c r="L146" s="232"/>
      <c r="M146" s="232"/>
      <c r="N146" s="232"/>
      <c r="O146" s="232"/>
      <c r="P146" s="105"/>
      <c r="Q146" s="261"/>
      <c r="R146" s="262"/>
      <c r="S146" s="263"/>
      <c r="T146" s="105"/>
      <c r="U146" s="209"/>
    </row>
    <row r="147" spans="1:21" s="55" customFormat="1" ht="15" customHeight="1" x14ac:dyDescent="0.2">
      <c r="A147" s="204"/>
      <c r="B147" s="316"/>
      <c r="C147" s="226"/>
      <c r="D147" s="232"/>
      <c r="E147" s="232"/>
      <c r="F147" s="328"/>
      <c r="G147" s="328"/>
      <c r="H147" s="283"/>
      <c r="I147" s="105"/>
      <c r="J147" s="227"/>
      <c r="K147" s="232"/>
      <c r="L147" s="232"/>
      <c r="M147" s="232"/>
      <c r="N147" s="232"/>
      <c r="O147" s="232"/>
      <c r="P147" s="105"/>
      <c r="Q147" s="265"/>
      <c r="R147" s="265"/>
      <c r="S147" s="227"/>
      <c r="T147" s="105"/>
      <c r="U147" s="209"/>
    </row>
    <row r="148" spans="1:21" s="55" customFormat="1" ht="15" customHeight="1" x14ac:dyDescent="0.2">
      <c r="A148" s="204"/>
      <c r="B148" s="316"/>
      <c r="C148" s="211"/>
      <c r="D148" s="232"/>
      <c r="E148" s="232"/>
      <c r="F148" s="232"/>
      <c r="G148" s="232"/>
      <c r="H148" s="232"/>
      <c r="I148" s="258"/>
      <c r="J148" s="227"/>
      <c r="K148" s="232"/>
      <c r="L148" s="232"/>
      <c r="M148" s="232"/>
      <c r="N148" s="232"/>
      <c r="O148" s="232"/>
      <c r="P148" s="105"/>
      <c r="Q148" s="266"/>
      <c r="R148" s="266"/>
      <c r="S148" s="227"/>
      <c r="T148" s="105"/>
      <c r="U148" s="209"/>
    </row>
    <row r="149" spans="1:21" s="55" customFormat="1" ht="15" customHeight="1" x14ac:dyDescent="0.2">
      <c r="A149" s="204"/>
      <c r="B149" s="316"/>
      <c r="C149" s="226"/>
      <c r="D149" s="232"/>
      <c r="E149" s="232"/>
      <c r="F149" s="281"/>
      <c r="G149" s="328"/>
      <c r="H149" s="283"/>
      <c r="I149" s="105"/>
      <c r="J149" s="227"/>
      <c r="K149" s="232"/>
      <c r="L149" s="232"/>
      <c r="M149" s="232"/>
      <c r="N149" s="232"/>
      <c r="O149" s="232"/>
      <c r="P149" s="105"/>
      <c r="Q149" s="267"/>
      <c r="R149" s="267"/>
      <c r="S149" s="234"/>
      <c r="T149" s="105"/>
      <c r="U149" s="209"/>
    </row>
    <row r="150" spans="1:21" s="55" customFormat="1" ht="15" customHeight="1" x14ac:dyDescent="0.2">
      <c r="A150" s="204"/>
      <c r="B150" s="316"/>
      <c r="C150" s="232"/>
      <c r="D150" s="232"/>
      <c r="E150" s="232"/>
      <c r="F150" s="281"/>
      <c r="G150" s="328"/>
      <c r="H150" s="283"/>
      <c r="I150" s="105"/>
      <c r="J150" s="227"/>
      <c r="K150" s="232"/>
      <c r="L150" s="232"/>
      <c r="M150" s="232"/>
      <c r="N150" s="232"/>
      <c r="O150" s="232"/>
      <c r="P150" s="105"/>
      <c r="Q150" s="266"/>
      <c r="R150" s="266"/>
      <c r="S150" s="227"/>
      <c r="T150" s="105"/>
      <c r="U150" s="209"/>
    </row>
    <row r="151" spans="1:21" s="55" customFormat="1" ht="15" customHeight="1" x14ac:dyDescent="0.2">
      <c r="A151" s="204"/>
      <c r="B151" s="316"/>
      <c r="C151" s="232"/>
      <c r="D151" s="295"/>
      <c r="E151" s="232"/>
      <c r="F151" s="281"/>
      <c r="G151" s="328"/>
      <c r="H151" s="283"/>
      <c r="I151" s="258"/>
      <c r="J151" s="227"/>
      <c r="K151" s="232"/>
      <c r="L151" s="232"/>
      <c r="M151" s="232"/>
      <c r="N151" s="232"/>
      <c r="O151" s="232"/>
      <c r="P151" s="105"/>
      <c r="Q151" s="266"/>
      <c r="R151" s="266"/>
      <c r="S151" s="227"/>
      <c r="T151" s="105"/>
      <c r="U151" s="209"/>
    </row>
    <row r="152" spans="1:21" s="55" customFormat="1" ht="15" customHeight="1" x14ac:dyDescent="0.2">
      <c r="A152" s="204"/>
      <c r="B152" s="316"/>
      <c r="C152" s="228"/>
      <c r="D152" s="232"/>
      <c r="E152" s="232"/>
      <c r="F152" s="232"/>
      <c r="G152" s="232"/>
      <c r="H152" s="105"/>
      <c r="I152" s="227"/>
      <c r="J152" s="227"/>
      <c r="K152" s="232"/>
      <c r="L152" s="227"/>
      <c r="M152" s="232"/>
      <c r="N152" s="232"/>
      <c r="O152" s="232"/>
      <c r="P152" s="105"/>
      <c r="Q152" s="266"/>
      <c r="R152" s="266"/>
      <c r="S152" s="227"/>
      <c r="T152" s="105"/>
      <c r="U152" s="209"/>
    </row>
    <row r="153" spans="1:21" s="55" customFormat="1" ht="15" customHeight="1" x14ac:dyDescent="0.2">
      <c r="A153" s="204"/>
      <c r="B153" s="316"/>
      <c r="C153" s="211"/>
      <c r="D153" s="232"/>
      <c r="E153" s="232"/>
      <c r="F153" s="232"/>
      <c r="G153" s="232"/>
      <c r="H153" s="232"/>
      <c r="I153" s="227"/>
      <c r="J153" s="227"/>
      <c r="K153" s="211"/>
      <c r="L153" s="227"/>
      <c r="M153" s="227"/>
      <c r="N153" s="227"/>
      <c r="O153" s="227"/>
      <c r="P153" s="227"/>
      <c r="Q153" s="227"/>
      <c r="R153" s="227"/>
      <c r="S153" s="227"/>
      <c r="T153" s="227"/>
      <c r="U153" s="209"/>
    </row>
    <row r="154" spans="1:21" s="55" customFormat="1" ht="15" customHeight="1" x14ac:dyDescent="0.2">
      <c r="A154" s="204"/>
      <c r="B154" s="316"/>
      <c r="C154" s="228"/>
      <c r="D154" s="105"/>
      <c r="E154" s="228"/>
      <c r="F154" s="297"/>
      <c r="G154" s="105"/>
      <c r="H154" s="297"/>
      <c r="I154" s="105"/>
      <c r="J154" s="329"/>
      <c r="K154" s="299"/>
      <c r="L154" s="299"/>
      <c r="M154" s="227"/>
      <c r="N154" s="227"/>
      <c r="O154" s="227"/>
      <c r="P154" s="227"/>
      <c r="Q154" s="227"/>
      <c r="R154" s="227"/>
      <c r="S154" s="227"/>
      <c r="T154" s="227"/>
      <c r="U154" s="209"/>
    </row>
    <row r="155" spans="1:21" s="55" customFormat="1" ht="15" customHeight="1" x14ac:dyDescent="0.2">
      <c r="A155" s="204"/>
      <c r="B155" s="316"/>
      <c r="C155" s="226"/>
      <c r="D155" s="226"/>
      <c r="E155" s="297"/>
      <c r="F155" s="297"/>
      <c r="G155" s="297"/>
      <c r="H155" s="297"/>
      <c r="I155" s="299"/>
      <c r="J155" s="234"/>
      <c r="K155" s="226"/>
      <c r="L155" s="232"/>
      <c r="M155" s="227"/>
      <c r="N155" s="227"/>
      <c r="O155" s="227"/>
      <c r="P155" s="227"/>
      <c r="Q155" s="227"/>
      <c r="R155" s="227"/>
      <c r="S155" s="227"/>
      <c r="T155" s="227"/>
      <c r="U155" s="209"/>
    </row>
    <row r="156" spans="1:21" s="55" customFormat="1" ht="15" customHeight="1" x14ac:dyDescent="0.2">
      <c r="A156" s="204"/>
      <c r="B156" s="316"/>
      <c r="C156" s="228"/>
      <c r="D156" s="105"/>
      <c r="E156" s="228"/>
      <c r="F156" s="297"/>
      <c r="G156" s="297"/>
      <c r="H156" s="297"/>
      <c r="I156" s="299"/>
      <c r="J156" s="329"/>
      <c r="K156" s="226"/>
      <c r="L156" s="232"/>
      <c r="M156" s="232"/>
      <c r="N156" s="232"/>
      <c r="O156" s="232"/>
      <c r="P156" s="105"/>
      <c r="Q156" s="281"/>
      <c r="R156" s="281"/>
      <c r="S156" s="232"/>
      <c r="T156" s="228"/>
      <c r="U156" s="209"/>
    </row>
    <row r="157" spans="1:21" s="55" customFormat="1" ht="15" customHeight="1" x14ac:dyDescent="0.2">
      <c r="A157" s="204"/>
      <c r="B157" s="312"/>
      <c r="C157" s="226"/>
      <c r="D157" s="226"/>
      <c r="E157" s="297"/>
      <c r="F157" s="297"/>
      <c r="G157" s="295"/>
      <c r="H157" s="295"/>
      <c r="I157" s="227"/>
      <c r="J157" s="234"/>
      <c r="K157" s="227"/>
      <c r="L157" s="227"/>
      <c r="M157" s="232"/>
      <c r="N157" s="232"/>
      <c r="O157" s="232"/>
      <c r="P157" s="105"/>
      <c r="Q157" s="285"/>
      <c r="R157" s="285"/>
      <c r="S157" s="227"/>
      <c r="T157" s="234"/>
      <c r="U157" s="209"/>
    </row>
    <row r="158" spans="1:21" s="55" customFormat="1" ht="15" customHeight="1" x14ac:dyDescent="0.2">
      <c r="A158" s="204"/>
      <c r="B158" s="316"/>
      <c r="C158" s="228"/>
      <c r="D158" s="232"/>
      <c r="E158" s="232"/>
      <c r="F158" s="232"/>
      <c r="G158" s="232"/>
      <c r="H158" s="232"/>
      <c r="I158" s="232"/>
      <c r="J158" s="232"/>
      <c r="K158" s="232"/>
      <c r="L158" s="232"/>
      <c r="M158" s="232"/>
      <c r="N158" s="232"/>
      <c r="O158" s="232"/>
      <c r="P158" s="105"/>
      <c r="Q158" s="267"/>
      <c r="R158" s="267"/>
      <c r="S158" s="227"/>
      <c r="T158" s="105"/>
      <c r="U158" s="209"/>
    </row>
    <row r="159" spans="1:21" s="55" customFormat="1" ht="15" customHeight="1" x14ac:dyDescent="0.2">
      <c r="A159" s="204"/>
      <c r="B159" s="316"/>
      <c r="C159" s="211"/>
      <c r="D159" s="232"/>
      <c r="E159" s="232"/>
      <c r="F159" s="232"/>
      <c r="G159" s="232"/>
      <c r="H159" s="232"/>
      <c r="I159" s="232"/>
      <c r="J159" s="232"/>
      <c r="K159" s="232"/>
      <c r="L159" s="232"/>
      <c r="M159" s="232"/>
      <c r="N159" s="232"/>
      <c r="O159" s="232"/>
      <c r="P159" s="105"/>
      <c r="Q159" s="279"/>
      <c r="R159" s="279"/>
      <c r="S159" s="227"/>
      <c r="T159" s="105"/>
      <c r="U159" s="209"/>
    </row>
    <row r="160" spans="1:21" s="55" customFormat="1" ht="15" customHeight="1" x14ac:dyDescent="0.2">
      <c r="A160" s="204"/>
      <c r="B160" s="316"/>
      <c r="C160" s="226"/>
      <c r="D160" s="232"/>
      <c r="E160" s="232"/>
      <c r="F160" s="232"/>
      <c r="G160" s="232"/>
      <c r="H160" s="232"/>
      <c r="I160" s="247"/>
      <c r="J160" s="247"/>
      <c r="K160" s="247"/>
      <c r="L160" s="247"/>
      <c r="M160" s="232"/>
      <c r="N160" s="232"/>
      <c r="O160" s="232"/>
      <c r="P160" s="105"/>
      <c r="Q160" s="267"/>
      <c r="R160" s="267"/>
      <c r="S160" s="227"/>
      <c r="T160" s="258"/>
      <c r="U160" s="209"/>
    </row>
    <row r="161" spans="1:21" s="55" customFormat="1" ht="15" customHeight="1" x14ac:dyDescent="0.2">
      <c r="A161" s="204"/>
      <c r="B161" s="316"/>
      <c r="C161" s="232"/>
      <c r="D161" s="232"/>
      <c r="E161" s="232"/>
      <c r="F161" s="232"/>
      <c r="G161" s="232"/>
      <c r="H161" s="232"/>
      <c r="I161" s="247"/>
      <c r="J161" s="234"/>
      <c r="K161" s="247"/>
      <c r="L161" s="247"/>
      <c r="M161" s="232"/>
      <c r="N161" s="232"/>
      <c r="O161" s="232"/>
      <c r="P161" s="105"/>
      <c r="Q161" s="294"/>
      <c r="R161" s="294"/>
      <c r="S161" s="227"/>
      <c r="T161" s="228"/>
      <c r="U161" s="209"/>
    </row>
    <row r="162" spans="1:21" s="55" customFormat="1" ht="15" customHeight="1" x14ac:dyDescent="0.2">
      <c r="A162" s="204"/>
      <c r="B162" s="316"/>
      <c r="C162" s="232"/>
      <c r="D162" s="232"/>
      <c r="E162" s="228"/>
      <c r="F162" s="228"/>
      <c r="G162" s="228"/>
      <c r="H162" s="228"/>
      <c r="I162" s="247"/>
      <c r="J162" s="305"/>
      <c r="K162" s="247"/>
      <c r="L162" s="247"/>
      <c r="M162" s="232"/>
      <c r="N162" s="232"/>
      <c r="O162" s="232"/>
      <c r="P162" s="105"/>
      <c r="Q162" s="294"/>
      <c r="R162" s="294"/>
      <c r="S162" s="227"/>
      <c r="T162" s="258"/>
      <c r="U162" s="209"/>
    </row>
    <row r="163" spans="1:21" s="55" customFormat="1" ht="15" customHeight="1" x14ac:dyDescent="0.2">
      <c r="A163" s="204"/>
      <c r="B163" s="316"/>
      <c r="C163" s="232"/>
      <c r="D163" s="232"/>
      <c r="E163" s="232"/>
      <c r="F163" s="228"/>
      <c r="G163" s="228"/>
      <c r="H163" s="228"/>
      <c r="I163" s="247"/>
      <c r="J163" s="305"/>
      <c r="K163" s="247"/>
      <c r="L163" s="247"/>
      <c r="M163" s="232"/>
      <c r="N163" s="232"/>
      <c r="O163" s="232"/>
      <c r="P163" s="105"/>
      <c r="Q163" s="263"/>
      <c r="R163" s="294"/>
      <c r="S163" s="260"/>
      <c r="T163" s="296"/>
      <c r="U163" s="209"/>
    </row>
    <row r="164" spans="1:21" s="55" customFormat="1" ht="15" customHeight="1" x14ac:dyDescent="0.2">
      <c r="A164" s="204"/>
      <c r="B164" s="316"/>
      <c r="C164" s="232"/>
      <c r="D164" s="232"/>
      <c r="E164" s="232"/>
      <c r="F164" s="232"/>
      <c r="G164" s="232"/>
      <c r="H164" s="232"/>
      <c r="I164" s="247"/>
      <c r="J164" s="234"/>
      <c r="K164" s="247"/>
      <c r="L164" s="247"/>
      <c r="M164" s="227"/>
      <c r="N164" s="227"/>
      <c r="O164" s="227"/>
      <c r="P164" s="105"/>
      <c r="Q164" s="294"/>
      <c r="R164" s="227"/>
      <c r="S164" s="227"/>
      <c r="T164" s="296"/>
      <c r="U164" s="209"/>
    </row>
    <row r="165" spans="1:21" s="55" customFormat="1" ht="15" customHeight="1" x14ac:dyDescent="0.2">
      <c r="A165" s="204"/>
      <c r="B165" s="316"/>
      <c r="C165" s="232"/>
      <c r="D165" s="232"/>
      <c r="E165" s="232"/>
      <c r="F165" s="232"/>
      <c r="G165" s="232"/>
      <c r="H165" s="232"/>
      <c r="I165" s="247"/>
      <c r="J165" s="305"/>
      <c r="K165" s="247"/>
      <c r="L165" s="247"/>
      <c r="M165" s="227"/>
      <c r="N165" s="227"/>
      <c r="O165" s="227"/>
      <c r="P165" s="227"/>
      <c r="Q165" s="227"/>
      <c r="R165" s="227"/>
      <c r="S165" s="227"/>
      <c r="T165" s="227"/>
      <c r="U165" s="209"/>
    </row>
    <row r="166" spans="1:21" s="55" customFormat="1" ht="15" customHeight="1" x14ac:dyDescent="0.2">
      <c r="A166" s="204"/>
      <c r="B166" s="316"/>
      <c r="C166" s="211"/>
      <c r="D166" s="232"/>
      <c r="E166" s="232"/>
      <c r="F166" s="232"/>
      <c r="G166" s="232"/>
      <c r="H166" s="232"/>
      <c r="I166" s="304"/>
      <c r="J166" s="247"/>
      <c r="K166" s="247"/>
      <c r="L166" s="247"/>
      <c r="M166" s="299"/>
      <c r="N166" s="299"/>
      <c r="O166" s="300"/>
      <c r="P166" s="299"/>
      <c r="Q166" s="299"/>
      <c r="R166" s="299"/>
      <c r="S166" s="300"/>
      <c r="T166" s="299"/>
      <c r="U166" s="209"/>
    </row>
    <row r="167" spans="1:21" s="55" customFormat="1" ht="15" customHeight="1" x14ac:dyDescent="0.2">
      <c r="A167" s="204"/>
      <c r="B167" s="316"/>
      <c r="C167" s="232"/>
      <c r="D167" s="232"/>
      <c r="E167" s="232"/>
      <c r="F167" s="232"/>
      <c r="G167" s="232"/>
      <c r="H167" s="232"/>
      <c r="I167" s="245"/>
      <c r="J167" s="247"/>
      <c r="K167" s="247"/>
      <c r="L167" s="247"/>
      <c r="M167" s="232"/>
      <c r="N167" s="105"/>
      <c r="O167" s="299"/>
      <c r="P167" s="247"/>
      <c r="Q167" s="227"/>
      <c r="R167" s="227"/>
      <c r="S167" s="227"/>
      <c r="T167" s="227"/>
      <c r="U167" s="209"/>
    </row>
    <row r="168" spans="1:21" s="55" customFormat="1" ht="15" customHeight="1" x14ac:dyDescent="0.2">
      <c r="A168" s="204"/>
      <c r="B168" s="316"/>
      <c r="C168" s="330"/>
      <c r="D168" s="232"/>
      <c r="E168" s="232"/>
      <c r="F168" s="331"/>
      <c r="G168" s="232"/>
      <c r="H168" s="232"/>
      <c r="I168" s="332"/>
      <c r="J168" s="330"/>
      <c r="K168" s="331"/>
      <c r="L168" s="332"/>
      <c r="M168" s="232"/>
      <c r="N168" s="105"/>
      <c r="O168" s="302"/>
      <c r="P168" s="227"/>
      <c r="Q168" s="243"/>
      <c r="R168" s="243"/>
      <c r="S168" s="260"/>
      <c r="T168" s="227"/>
      <c r="U168" s="209"/>
    </row>
    <row r="169" spans="1:21" s="55" customFormat="1" ht="15" customHeight="1" x14ac:dyDescent="0.2">
      <c r="A169" s="204"/>
      <c r="B169" s="316"/>
      <c r="C169" s="226"/>
      <c r="D169" s="105"/>
      <c r="E169" s="247"/>
      <c r="F169" s="333"/>
      <c r="G169" s="334"/>
      <c r="H169" s="335"/>
      <c r="I169" s="105"/>
      <c r="J169" s="228"/>
      <c r="K169" s="228"/>
      <c r="L169" s="105"/>
      <c r="M169" s="227"/>
      <c r="N169" s="227"/>
      <c r="O169" s="227"/>
      <c r="P169" s="227"/>
      <c r="Q169" s="227"/>
      <c r="R169" s="227"/>
      <c r="S169" s="227"/>
      <c r="T169" s="227"/>
      <c r="U169" s="209"/>
    </row>
    <row r="170" spans="1:21" s="55" customFormat="1" ht="15" customHeight="1" x14ac:dyDescent="0.2">
      <c r="A170" s="204"/>
      <c r="B170" s="316"/>
      <c r="C170" s="226"/>
      <c r="D170" s="105"/>
      <c r="E170" s="247"/>
      <c r="F170" s="333"/>
      <c r="G170" s="334"/>
      <c r="H170" s="335"/>
      <c r="I170" s="105"/>
      <c r="J170" s="232"/>
      <c r="K170" s="232"/>
      <c r="L170" s="105"/>
      <c r="M170" s="250"/>
      <c r="N170" s="232"/>
      <c r="O170" s="232"/>
      <c r="P170" s="247"/>
      <c r="Q170" s="247"/>
      <c r="R170" s="247"/>
      <c r="S170" s="247"/>
      <c r="T170" s="247"/>
      <c r="U170" s="209"/>
    </row>
    <row r="171" spans="1:21" s="55" customFormat="1" ht="15" customHeight="1" x14ac:dyDescent="0.2">
      <c r="A171" s="204"/>
      <c r="B171" s="316"/>
      <c r="C171" s="232"/>
      <c r="D171" s="105"/>
      <c r="E171" s="247"/>
      <c r="F171" s="335"/>
      <c r="G171" s="334"/>
      <c r="H171" s="335"/>
      <c r="I171" s="105"/>
      <c r="J171" s="232"/>
      <c r="K171" s="232"/>
      <c r="L171" s="105"/>
      <c r="M171" s="250"/>
      <c r="N171" s="232"/>
      <c r="O171" s="232"/>
      <c r="P171" s="247"/>
      <c r="Q171" s="247"/>
      <c r="R171" s="247"/>
      <c r="S171" s="247"/>
      <c r="T171" s="247"/>
      <c r="U171" s="209"/>
    </row>
    <row r="172" spans="1:21" s="55" customFormat="1" ht="15" customHeight="1" x14ac:dyDescent="0.2">
      <c r="A172" s="204"/>
      <c r="B172" s="316"/>
      <c r="C172" s="232"/>
      <c r="D172" s="105"/>
      <c r="E172" s="247"/>
      <c r="F172" s="335"/>
      <c r="G172" s="334"/>
      <c r="H172" s="335"/>
      <c r="I172" s="105"/>
      <c r="J172" s="232"/>
      <c r="K172" s="232"/>
      <c r="L172" s="105"/>
      <c r="M172" s="247"/>
      <c r="N172" s="247"/>
      <c r="O172" s="247"/>
      <c r="P172" s="247"/>
      <c r="Q172" s="247"/>
      <c r="R172" s="247"/>
      <c r="S172" s="247"/>
      <c r="T172" s="247"/>
      <c r="U172" s="209"/>
    </row>
    <row r="173" spans="1:21" s="55" customFormat="1" ht="15" customHeight="1" x14ac:dyDescent="0.2">
      <c r="A173" s="204"/>
      <c r="B173" s="316"/>
      <c r="C173" s="232"/>
      <c r="D173" s="105"/>
      <c r="E173" s="247"/>
      <c r="F173" s="335"/>
      <c r="G173" s="334"/>
      <c r="H173" s="335"/>
      <c r="I173" s="105"/>
      <c r="J173" s="232"/>
      <c r="K173" s="232"/>
      <c r="L173" s="105"/>
      <c r="M173" s="247"/>
      <c r="N173" s="247"/>
      <c r="O173" s="247"/>
      <c r="P173" s="247"/>
      <c r="Q173" s="247"/>
      <c r="R173" s="247"/>
      <c r="S173" s="247"/>
      <c r="T173" s="247"/>
      <c r="U173" s="209"/>
    </row>
    <row r="174" spans="1:21" s="55" customFormat="1" ht="15" customHeight="1" x14ac:dyDescent="0.2">
      <c r="A174" s="204"/>
      <c r="B174" s="316"/>
      <c r="C174" s="232"/>
      <c r="D174" s="105"/>
      <c r="E174" s="247"/>
      <c r="F174" s="335"/>
      <c r="G174" s="334"/>
      <c r="H174" s="335"/>
      <c r="I174" s="105"/>
      <c r="J174" s="232"/>
      <c r="K174" s="232"/>
      <c r="L174" s="105"/>
      <c r="M174" s="247"/>
      <c r="N174" s="247"/>
      <c r="O174" s="247"/>
      <c r="P174" s="247"/>
      <c r="Q174" s="247"/>
      <c r="R174" s="247"/>
      <c r="S174" s="247"/>
      <c r="T174" s="247"/>
      <c r="U174" s="209"/>
    </row>
    <row r="175" spans="1:21" s="55" customFormat="1" ht="15" customHeight="1" x14ac:dyDescent="0.2">
      <c r="A175" s="204"/>
      <c r="B175" s="316"/>
      <c r="C175" s="232"/>
      <c r="D175" s="232"/>
      <c r="E175" s="232"/>
      <c r="F175" s="232"/>
      <c r="G175" s="232"/>
      <c r="H175" s="105"/>
      <c r="I175" s="247"/>
      <c r="J175" s="305"/>
      <c r="K175" s="247"/>
      <c r="L175" s="247"/>
      <c r="M175" s="247"/>
      <c r="N175" s="247"/>
      <c r="O175" s="247"/>
      <c r="P175" s="247"/>
      <c r="Q175" s="247"/>
      <c r="R175" s="247"/>
      <c r="S175" s="247"/>
      <c r="T175" s="247"/>
      <c r="U175" s="209"/>
    </row>
    <row r="176" spans="1:21" s="55" customFormat="1" ht="15" customHeight="1" x14ac:dyDescent="0.2">
      <c r="A176" s="204"/>
      <c r="B176" s="316"/>
      <c r="C176" s="226"/>
      <c r="D176" s="226"/>
      <c r="E176" s="232"/>
      <c r="F176" s="232"/>
      <c r="G176" s="232"/>
      <c r="H176" s="232"/>
      <c r="I176" s="247"/>
      <c r="J176" s="234"/>
      <c r="K176" s="247"/>
      <c r="L176" s="247"/>
      <c r="M176" s="247"/>
      <c r="N176" s="247"/>
      <c r="O176" s="247"/>
      <c r="P176" s="247"/>
      <c r="Q176" s="247"/>
      <c r="R176" s="247"/>
      <c r="S176" s="247"/>
      <c r="T176" s="247"/>
      <c r="U176" s="209"/>
    </row>
    <row r="177" spans="1:21" s="55" customFormat="1" ht="15" customHeight="1" x14ac:dyDescent="0.2">
      <c r="A177" s="204"/>
      <c r="B177" s="316"/>
      <c r="C177" s="232"/>
      <c r="D177" s="232"/>
      <c r="E177" s="232"/>
      <c r="F177" s="232"/>
      <c r="G177" s="232"/>
      <c r="H177" s="232"/>
      <c r="I177" s="247"/>
      <c r="J177" s="305"/>
      <c r="K177" s="247"/>
      <c r="L177" s="247"/>
      <c r="M177" s="247"/>
      <c r="N177" s="247"/>
      <c r="O177" s="247"/>
      <c r="P177" s="247"/>
      <c r="Q177" s="247"/>
      <c r="R177" s="247"/>
      <c r="S177" s="247"/>
      <c r="T177" s="247"/>
      <c r="U177" s="209"/>
    </row>
    <row r="178" spans="1:21" s="55" customFormat="1" ht="15" customHeight="1" x14ac:dyDescent="0.2">
      <c r="A178" s="204"/>
      <c r="B178" s="316"/>
      <c r="C178" s="232"/>
      <c r="D178" s="232"/>
      <c r="E178" s="232"/>
      <c r="F178" s="232"/>
      <c r="G178" s="232"/>
      <c r="H178" s="232"/>
      <c r="I178" s="304"/>
      <c r="J178" s="247"/>
      <c r="K178" s="247"/>
      <c r="L178" s="247"/>
      <c r="M178" s="247"/>
      <c r="N178" s="247"/>
      <c r="O178" s="247"/>
      <c r="P178" s="247"/>
      <c r="Q178" s="247"/>
      <c r="R178" s="247"/>
      <c r="S178" s="247"/>
      <c r="T178" s="247"/>
      <c r="U178" s="209"/>
    </row>
    <row r="179" spans="1:21" s="55" customFormat="1" ht="15" customHeight="1" x14ac:dyDescent="0.2">
      <c r="A179" s="204"/>
      <c r="B179" s="336"/>
      <c r="C179" s="228"/>
      <c r="D179" s="307"/>
      <c r="E179" s="307"/>
      <c r="F179" s="307"/>
      <c r="G179" s="307"/>
      <c r="H179" s="307"/>
      <c r="I179" s="245"/>
      <c r="J179" s="247"/>
      <c r="K179" s="247"/>
      <c r="L179" s="247"/>
      <c r="M179" s="247"/>
      <c r="N179" s="247"/>
      <c r="O179" s="247"/>
      <c r="P179" s="247"/>
      <c r="Q179" s="247"/>
      <c r="R179" s="247"/>
      <c r="S179" s="247"/>
      <c r="T179" s="247"/>
      <c r="U179" s="209"/>
    </row>
    <row r="180" spans="1:21" s="55" customFormat="1" ht="15.75" customHeight="1" x14ac:dyDescent="0.2">
      <c r="A180" s="204"/>
      <c r="B180" s="316"/>
      <c r="C180" s="212"/>
      <c r="D180" s="232"/>
      <c r="E180" s="232"/>
      <c r="F180" s="232"/>
      <c r="G180" s="232"/>
      <c r="H180" s="232"/>
      <c r="I180" s="331"/>
      <c r="J180" s="330"/>
      <c r="K180" s="331"/>
      <c r="L180" s="332"/>
      <c r="M180" s="247"/>
      <c r="N180" s="247"/>
      <c r="O180" s="247"/>
      <c r="P180" s="247"/>
      <c r="Q180" s="247"/>
      <c r="R180" s="247"/>
      <c r="S180" s="247"/>
      <c r="T180" s="247"/>
      <c r="U180" s="209"/>
    </row>
    <row r="181" spans="1:21" s="55" customFormat="1" ht="15" customHeight="1" x14ac:dyDescent="0.2">
      <c r="A181" s="204"/>
      <c r="B181" s="337"/>
      <c r="C181" s="228"/>
      <c r="D181" s="232"/>
      <c r="E181" s="228"/>
      <c r="F181" s="228"/>
      <c r="G181" s="228"/>
      <c r="H181" s="232"/>
      <c r="I181" s="105"/>
      <c r="J181" s="232"/>
      <c r="K181" s="232"/>
      <c r="L181" s="105"/>
      <c r="M181" s="247"/>
      <c r="N181" s="247"/>
      <c r="O181" s="247"/>
      <c r="P181" s="247"/>
      <c r="Q181" s="247"/>
      <c r="R181" s="247"/>
      <c r="S181" s="247"/>
      <c r="T181" s="247"/>
      <c r="U181" s="209"/>
    </row>
    <row r="182" spans="1:21" s="55" customFormat="1" ht="15" customHeight="1" x14ac:dyDescent="0.2">
      <c r="A182" s="204"/>
      <c r="B182" s="337"/>
      <c r="C182" s="228"/>
      <c r="D182" s="232"/>
      <c r="E182" s="228"/>
      <c r="F182" s="228"/>
      <c r="G182" s="228"/>
      <c r="H182" s="232"/>
      <c r="I182" s="105"/>
      <c r="J182" s="232"/>
      <c r="K182" s="232"/>
      <c r="L182" s="105"/>
      <c r="M182" s="247"/>
      <c r="N182" s="247"/>
      <c r="O182" s="247"/>
      <c r="P182" s="247"/>
      <c r="Q182" s="247"/>
      <c r="R182" s="247"/>
      <c r="S182" s="247"/>
      <c r="T182" s="247"/>
      <c r="U182" s="209"/>
    </row>
    <row r="183" spans="1:21" s="55" customFormat="1" ht="15" customHeight="1" x14ac:dyDescent="0.2">
      <c r="A183" s="204"/>
      <c r="B183" s="337"/>
      <c r="C183" s="232"/>
      <c r="D183" s="232"/>
      <c r="E183" s="232"/>
      <c r="F183" s="228"/>
      <c r="G183" s="228"/>
      <c r="H183" s="232"/>
      <c r="I183" s="105"/>
      <c r="J183" s="232"/>
      <c r="K183" s="232"/>
      <c r="L183" s="105"/>
      <c r="M183" s="247"/>
      <c r="N183" s="247"/>
      <c r="O183" s="247"/>
      <c r="P183" s="247"/>
      <c r="Q183" s="247"/>
      <c r="R183" s="247"/>
      <c r="S183" s="247"/>
      <c r="T183" s="247"/>
      <c r="U183" s="209"/>
    </row>
    <row r="184" spans="1:21" s="55" customFormat="1" ht="15" customHeight="1" x14ac:dyDescent="0.2">
      <c r="A184" s="204"/>
      <c r="B184" s="337"/>
      <c r="C184" s="232"/>
      <c r="D184" s="232"/>
      <c r="E184" s="228"/>
      <c r="F184" s="232"/>
      <c r="G184" s="232"/>
      <c r="H184" s="232"/>
      <c r="I184" s="105"/>
      <c r="J184" s="232"/>
      <c r="K184" s="232"/>
      <c r="L184" s="105"/>
      <c r="M184" s="247"/>
      <c r="N184" s="247"/>
      <c r="O184" s="247"/>
      <c r="P184" s="247"/>
      <c r="Q184" s="247"/>
      <c r="R184" s="247"/>
      <c r="S184" s="247"/>
      <c r="T184" s="247"/>
      <c r="U184" s="209"/>
    </row>
    <row r="185" spans="1:21" s="55" customFormat="1" ht="15" customHeight="1" x14ac:dyDescent="0.2">
      <c r="A185" s="204"/>
      <c r="B185" s="337"/>
      <c r="C185" s="232"/>
      <c r="D185" s="232"/>
      <c r="E185" s="232"/>
      <c r="F185" s="228"/>
      <c r="G185" s="228"/>
      <c r="H185" s="232"/>
      <c r="I185" s="105"/>
      <c r="J185" s="232"/>
      <c r="K185" s="232"/>
      <c r="L185" s="105"/>
      <c r="M185" s="247"/>
      <c r="N185" s="247"/>
      <c r="O185" s="247"/>
      <c r="P185" s="247"/>
      <c r="Q185" s="247"/>
      <c r="R185" s="247"/>
      <c r="S185" s="247"/>
      <c r="T185" s="247"/>
      <c r="U185" s="209"/>
    </row>
    <row r="186" spans="1:21" s="55" customFormat="1" ht="15" customHeight="1" x14ac:dyDescent="0.2">
      <c r="A186" s="204"/>
      <c r="B186" s="337"/>
      <c r="C186" s="232"/>
      <c r="D186" s="232"/>
      <c r="E186" s="232"/>
      <c r="F186" s="228"/>
      <c r="G186" s="228"/>
      <c r="H186" s="232"/>
      <c r="I186" s="105"/>
      <c r="J186" s="232"/>
      <c r="K186" s="232"/>
      <c r="L186" s="105"/>
      <c r="M186" s="247"/>
      <c r="N186" s="247"/>
      <c r="O186" s="247"/>
      <c r="P186" s="247"/>
      <c r="Q186" s="247"/>
      <c r="R186" s="247"/>
      <c r="S186" s="247"/>
      <c r="T186" s="247"/>
      <c r="U186" s="209"/>
    </row>
    <row r="187" spans="1:21" s="55" customFormat="1" ht="15" customHeight="1" x14ac:dyDescent="0.2">
      <c r="A187" s="204"/>
      <c r="B187" s="337"/>
      <c r="C187" s="232"/>
      <c r="D187" s="232"/>
      <c r="E187" s="228"/>
      <c r="F187" s="232"/>
      <c r="G187" s="232"/>
      <c r="H187" s="232"/>
      <c r="I187" s="245"/>
      <c r="J187" s="247"/>
      <c r="K187" s="247"/>
      <c r="L187" s="247"/>
      <c r="M187" s="247"/>
      <c r="N187" s="247"/>
      <c r="O187" s="247"/>
      <c r="P187" s="247"/>
      <c r="Q187" s="247"/>
      <c r="R187" s="247"/>
      <c r="S187" s="247"/>
      <c r="T187" s="247"/>
      <c r="U187" s="209"/>
    </row>
    <row r="188" spans="1:21" s="55" customFormat="1" ht="15" customHeight="1" x14ac:dyDescent="0.2">
      <c r="A188" s="204"/>
      <c r="B188" s="337"/>
      <c r="C188" s="226"/>
      <c r="D188" s="232"/>
      <c r="E188" s="232"/>
      <c r="F188" s="232"/>
      <c r="G188" s="232"/>
      <c r="H188" s="232"/>
      <c r="I188" s="245"/>
      <c r="J188" s="247"/>
      <c r="K188" s="247"/>
      <c r="L188" s="247"/>
      <c r="M188" s="247"/>
      <c r="N188" s="247"/>
      <c r="O188" s="247"/>
      <c r="P188" s="247"/>
      <c r="Q188" s="247"/>
      <c r="R188" s="247"/>
      <c r="S188" s="247"/>
      <c r="T188" s="247"/>
      <c r="U188" s="209"/>
    </row>
    <row r="189" spans="1:21" s="55" customFormat="1" ht="15" customHeight="1" x14ac:dyDescent="0.2">
      <c r="A189" s="204"/>
      <c r="B189" s="316"/>
      <c r="C189" s="232"/>
      <c r="D189" s="232"/>
      <c r="E189" s="232"/>
      <c r="F189" s="232"/>
      <c r="G189" s="232"/>
      <c r="H189" s="232"/>
      <c r="I189" s="245"/>
      <c r="J189" s="247"/>
      <c r="K189" s="247"/>
      <c r="L189" s="247"/>
      <c r="M189" s="247"/>
      <c r="N189" s="247"/>
      <c r="O189" s="247"/>
      <c r="P189" s="247"/>
      <c r="Q189" s="247"/>
      <c r="R189" s="247"/>
      <c r="S189" s="247"/>
      <c r="T189" s="247"/>
      <c r="U189" s="209"/>
    </row>
    <row r="190" spans="1:21" s="55" customFormat="1" ht="15" customHeight="1" x14ac:dyDescent="0.2">
      <c r="A190" s="204"/>
      <c r="B190" s="316"/>
      <c r="C190" s="232"/>
      <c r="D190" s="232"/>
      <c r="E190" s="232"/>
      <c r="F190" s="232"/>
      <c r="G190" s="232"/>
      <c r="H190" s="232"/>
      <c r="I190" s="245"/>
      <c r="J190" s="247"/>
      <c r="K190" s="247"/>
      <c r="L190" s="247"/>
      <c r="M190" s="247"/>
      <c r="N190" s="247"/>
      <c r="O190" s="247"/>
      <c r="P190" s="247"/>
      <c r="Q190" s="247"/>
      <c r="R190" s="247"/>
      <c r="S190" s="247"/>
      <c r="T190" s="247"/>
      <c r="U190" s="209"/>
    </row>
    <row r="191" spans="1:21" s="55" customFormat="1" ht="15" customHeight="1" x14ac:dyDescent="0.2">
      <c r="A191" s="204"/>
      <c r="B191" s="336"/>
      <c r="C191" s="228"/>
      <c r="D191" s="307"/>
      <c r="E191" s="307"/>
      <c r="F191" s="307"/>
      <c r="G191" s="307"/>
      <c r="H191" s="307"/>
      <c r="I191" s="309"/>
      <c r="J191" s="309"/>
      <c r="K191" s="309"/>
      <c r="L191" s="309"/>
      <c r="M191" s="309"/>
      <c r="N191" s="309"/>
      <c r="O191" s="309"/>
      <c r="P191" s="309"/>
      <c r="Q191" s="309"/>
      <c r="R191" s="309"/>
      <c r="S191" s="309"/>
      <c r="T191" s="309"/>
      <c r="U191" s="209"/>
    </row>
    <row r="192" spans="1:21" s="55" customFormat="1" ht="15" customHeight="1" x14ac:dyDescent="0.2">
      <c r="A192" s="204"/>
      <c r="B192" s="316"/>
      <c r="C192" s="211"/>
      <c r="D192" s="232"/>
      <c r="E192" s="232"/>
      <c r="F192" s="232"/>
      <c r="G192" s="232"/>
      <c r="H192" s="232"/>
      <c r="I192" s="227"/>
      <c r="J192" s="227"/>
      <c r="K192" s="227"/>
      <c r="L192" s="105"/>
      <c r="M192" s="227"/>
      <c r="N192" s="227"/>
      <c r="O192" s="227"/>
      <c r="P192" s="227"/>
      <c r="Q192" s="227"/>
      <c r="R192" s="227"/>
      <c r="S192" s="227"/>
      <c r="T192" s="227"/>
      <c r="U192" s="209"/>
    </row>
    <row r="193" spans="1:21" s="55" customFormat="1" ht="15" customHeight="1" x14ac:dyDescent="0.2">
      <c r="A193" s="204"/>
      <c r="B193" s="337"/>
      <c r="C193" s="226"/>
      <c r="D193" s="232"/>
      <c r="E193" s="228"/>
      <c r="F193" s="228"/>
      <c r="G193" s="228"/>
      <c r="H193" s="232"/>
      <c r="I193" s="227"/>
      <c r="J193" s="227"/>
      <c r="K193" s="227"/>
      <c r="L193" s="105"/>
      <c r="M193" s="227"/>
      <c r="N193" s="227"/>
      <c r="O193" s="227"/>
      <c r="P193" s="227"/>
      <c r="Q193" s="227"/>
      <c r="R193" s="227"/>
      <c r="S193" s="227"/>
      <c r="T193" s="227"/>
      <c r="U193" s="209"/>
    </row>
    <row r="194" spans="1:21" s="55" customFormat="1" ht="15" customHeight="1" x14ac:dyDescent="0.2">
      <c r="A194" s="204"/>
      <c r="B194" s="337"/>
      <c r="C194" s="228"/>
      <c r="D194" s="232"/>
      <c r="E194" s="228"/>
      <c r="F194" s="228"/>
      <c r="G194" s="228"/>
      <c r="H194" s="232"/>
      <c r="I194" s="227"/>
      <c r="J194" s="227"/>
      <c r="K194" s="227"/>
      <c r="L194" s="105"/>
      <c r="M194" s="227"/>
      <c r="N194" s="227"/>
      <c r="O194" s="227"/>
      <c r="P194" s="227"/>
      <c r="Q194" s="227"/>
      <c r="R194" s="227"/>
      <c r="S194" s="227"/>
      <c r="T194" s="227"/>
      <c r="U194" s="209"/>
    </row>
    <row r="195" spans="1:21" s="55" customFormat="1" ht="15" customHeight="1" x14ac:dyDescent="0.2">
      <c r="A195" s="204"/>
      <c r="B195" s="337"/>
      <c r="C195" s="228"/>
      <c r="D195" s="232"/>
      <c r="E195" s="228"/>
      <c r="F195" s="228"/>
      <c r="G195" s="228"/>
      <c r="H195" s="232"/>
      <c r="I195" s="227"/>
      <c r="J195" s="227"/>
      <c r="K195" s="227"/>
      <c r="L195" s="105"/>
      <c r="M195" s="227"/>
      <c r="N195" s="227"/>
      <c r="O195" s="227"/>
      <c r="P195" s="227"/>
      <c r="Q195" s="227"/>
      <c r="R195" s="227"/>
      <c r="S195" s="227"/>
      <c r="T195" s="227"/>
      <c r="U195" s="209"/>
    </row>
    <row r="196" spans="1:21" s="55" customFormat="1" ht="15" customHeight="1" x14ac:dyDescent="0.2">
      <c r="A196" s="204"/>
      <c r="B196" s="337"/>
      <c r="C196" s="226"/>
      <c r="D196" s="232"/>
      <c r="E196" s="228"/>
      <c r="F196" s="228"/>
      <c r="G196" s="228"/>
      <c r="H196" s="232"/>
      <c r="I196" s="227"/>
      <c r="J196" s="227"/>
      <c r="K196" s="227"/>
      <c r="L196" s="105"/>
      <c r="M196" s="227"/>
      <c r="N196" s="227"/>
      <c r="O196" s="227"/>
      <c r="P196" s="227"/>
      <c r="Q196" s="227"/>
      <c r="R196" s="227"/>
      <c r="S196" s="227"/>
      <c r="T196" s="227"/>
      <c r="U196" s="209"/>
    </row>
    <row r="197" spans="1:21" s="55" customFormat="1" ht="15" customHeight="1" x14ac:dyDescent="0.2">
      <c r="A197" s="204"/>
      <c r="B197" s="337"/>
      <c r="C197" s="232"/>
      <c r="D197" s="232"/>
      <c r="E197" s="232"/>
      <c r="F197" s="232"/>
      <c r="G197" s="232"/>
      <c r="H197" s="232"/>
      <c r="I197" s="227"/>
      <c r="J197" s="227"/>
      <c r="K197" s="227"/>
      <c r="L197" s="105"/>
      <c r="M197" s="227"/>
      <c r="N197" s="227"/>
      <c r="O197" s="227"/>
      <c r="P197" s="227"/>
      <c r="Q197" s="227"/>
      <c r="R197" s="227"/>
      <c r="S197" s="227"/>
      <c r="T197" s="227"/>
      <c r="U197" s="209"/>
    </row>
    <row r="198" spans="1:21" s="55" customFormat="1" ht="15" customHeight="1" x14ac:dyDescent="0.2">
      <c r="A198" s="204"/>
      <c r="B198" s="337"/>
      <c r="C198" s="232"/>
      <c r="D198" s="232"/>
      <c r="E198" s="232"/>
      <c r="F198" s="228"/>
      <c r="G198" s="228"/>
      <c r="H198" s="232"/>
      <c r="I198" s="227"/>
      <c r="J198" s="227"/>
      <c r="K198" s="227"/>
      <c r="L198" s="105"/>
      <c r="M198" s="227"/>
      <c r="N198" s="227"/>
      <c r="O198" s="227"/>
      <c r="P198" s="227"/>
      <c r="Q198" s="227"/>
      <c r="R198" s="227"/>
      <c r="S198" s="227"/>
      <c r="T198" s="227"/>
      <c r="U198" s="209"/>
    </row>
    <row r="199" spans="1:21" s="55" customFormat="1" ht="15" customHeight="1" x14ac:dyDescent="0.2">
      <c r="A199" s="204"/>
      <c r="B199" s="337"/>
      <c r="C199" s="226"/>
      <c r="D199" s="232"/>
      <c r="E199" s="228"/>
      <c r="F199" s="232"/>
      <c r="G199" s="232"/>
      <c r="H199" s="232"/>
      <c r="I199" s="227"/>
      <c r="J199" s="227"/>
      <c r="K199" s="227"/>
      <c r="L199" s="105"/>
      <c r="M199" s="227"/>
      <c r="N199" s="227"/>
      <c r="O199" s="227"/>
      <c r="P199" s="227"/>
      <c r="Q199" s="227"/>
      <c r="R199" s="227"/>
      <c r="S199" s="227"/>
      <c r="T199" s="227"/>
      <c r="U199" s="209"/>
    </row>
    <row r="200" spans="1:21" s="55" customFormat="1" ht="15" customHeight="1" x14ac:dyDescent="0.2">
      <c r="A200" s="204"/>
      <c r="B200" s="337"/>
      <c r="C200" s="226"/>
      <c r="D200" s="232"/>
      <c r="E200" s="232"/>
      <c r="F200" s="232"/>
      <c r="G200" s="232"/>
      <c r="H200" s="232"/>
      <c r="I200" s="227"/>
      <c r="J200" s="227"/>
      <c r="K200" s="227"/>
      <c r="L200" s="105"/>
      <c r="M200" s="227"/>
      <c r="N200" s="227"/>
      <c r="O200" s="227"/>
      <c r="P200" s="227"/>
      <c r="Q200" s="227"/>
      <c r="R200" s="227"/>
      <c r="S200" s="227"/>
      <c r="T200" s="227"/>
      <c r="U200" s="209"/>
    </row>
    <row r="201" spans="1:21" s="55" customFormat="1" ht="15" customHeight="1" x14ac:dyDescent="0.2">
      <c r="A201" s="204"/>
      <c r="B201" s="338"/>
      <c r="C201" s="227"/>
      <c r="D201" s="227"/>
      <c r="E201" s="227"/>
      <c r="F201" s="227"/>
      <c r="G201" s="227"/>
      <c r="H201" s="227"/>
      <c r="I201" s="227"/>
      <c r="J201" s="227"/>
      <c r="K201" s="227"/>
      <c r="L201" s="211"/>
      <c r="M201" s="295"/>
      <c r="N201" s="295"/>
      <c r="O201" s="315"/>
      <c r="P201" s="315"/>
      <c r="Q201" s="315"/>
      <c r="R201" s="315"/>
      <c r="S201" s="315"/>
      <c r="T201" s="315"/>
      <c r="U201" s="209"/>
    </row>
    <row r="202" spans="1:21" s="55" customFormat="1" ht="15" customHeight="1" x14ac:dyDescent="0.2">
      <c r="A202" s="204"/>
      <c r="B202" s="310"/>
      <c r="C202" s="232"/>
      <c r="D202" s="227"/>
      <c r="E202" s="227"/>
      <c r="F202" s="227"/>
      <c r="G202" s="227"/>
      <c r="H202" s="227"/>
      <c r="I202" s="227"/>
      <c r="J202" s="227"/>
      <c r="K202" s="227"/>
      <c r="L202" s="226"/>
      <c r="M202" s="232"/>
      <c r="N202" s="295"/>
      <c r="O202" s="105"/>
      <c r="P202" s="227"/>
      <c r="Q202" s="227"/>
      <c r="R202" s="227"/>
      <c r="S202" s="227"/>
      <c r="T202" s="227"/>
      <c r="U202" s="209"/>
    </row>
    <row r="203" spans="1:21" s="55" customFormat="1" ht="15" customHeight="1" x14ac:dyDescent="0.2">
      <c r="A203" s="204"/>
      <c r="B203" s="310"/>
      <c r="C203" s="232"/>
      <c r="D203" s="227"/>
      <c r="E203" s="227"/>
      <c r="F203" s="227"/>
      <c r="G203" s="227"/>
      <c r="H203" s="227"/>
      <c r="I203" s="227"/>
      <c r="J203" s="227"/>
      <c r="K203" s="227"/>
      <c r="L203" s="232"/>
      <c r="M203" s="232"/>
      <c r="N203" s="232"/>
      <c r="O203" s="227"/>
      <c r="P203" s="227"/>
      <c r="Q203" s="227"/>
      <c r="R203" s="227"/>
      <c r="S203" s="227"/>
      <c r="T203" s="227"/>
      <c r="U203" s="209"/>
    </row>
    <row r="204" spans="1:21" s="55" customFormat="1" ht="15.75" x14ac:dyDescent="0.25">
      <c r="A204" s="209"/>
      <c r="C204" s="319"/>
      <c r="D204" s="208"/>
      <c r="E204" s="208"/>
      <c r="F204" s="208"/>
      <c r="G204" s="208"/>
      <c r="H204" s="208"/>
      <c r="I204" s="208"/>
      <c r="J204" s="208"/>
      <c r="K204" s="208"/>
      <c r="L204" s="208"/>
      <c r="M204" s="208"/>
      <c r="N204" s="208"/>
      <c r="O204" s="208"/>
      <c r="P204" s="208"/>
      <c r="Q204" s="208"/>
      <c r="R204" s="208"/>
      <c r="S204" s="208"/>
      <c r="T204" s="208"/>
      <c r="U204" s="209"/>
    </row>
    <row r="205" spans="1:21" s="55" customFormat="1" x14ac:dyDescent="0.2">
      <c r="A205" s="209"/>
      <c r="U205" s="209"/>
    </row>
    <row r="206" spans="1:21" s="55" customFormat="1" x14ac:dyDescent="0.2">
      <c r="A206" s="209"/>
      <c r="U206" s="209"/>
    </row>
    <row r="207" spans="1:21" s="55" customFormat="1" x14ac:dyDescent="0.2">
      <c r="A207" s="209"/>
      <c r="U207" s="209"/>
    </row>
    <row r="208" spans="1:21" s="55" customFormat="1" x14ac:dyDescent="0.2">
      <c r="A208" s="209"/>
      <c r="U208" s="209"/>
    </row>
    <row r="209" spans="1:21" s="55" customFormat="1" x14ac:dyDescent="0.2">
      <c r="A209" s="209"/>
      <c r="U209" s="209"/>
    </row>
    <row r="210" spans="1:21" s="55" customFormat="1" x14ac:dyDescent="0.2">
      <c r="A210" s="209"/>
      <c r="U210" s="209"/>
    </row>
    <row r="211" spans="1:21" s="55" customFormat="1" x14ac:dyDescent="0.2">
      <c r="A211" s="209"/>
      <c r="U211" s="209"/>
    </row>
    <row r="212" spans="1:21" s="55" customFormat="1" x14ac:dyDescent="0.2">
      <c r="A212" s="209"/>
      <c r="U212" s="209"/>
    </row>
    <row r="213" spans="1:21" s="55" customFormat="1" x14ac:dyDescent="0.2">
      <c r="A213" s="209"/>
      <c r="U213" s="209"/>
    </row>
    <row r="214" spans="1:21" s="55" customFormat="1" x14ac:dyDescent="0.2">
      <c r="A214" s="209"/>
      <c r="U214" s="209"/>
    </row>
    <row r="215" spans="1:21" s="55" customFormat="1" x14ac:dyDescent="0.2">
      <c r="A215" s="209"/>
      <c r="U215" s="209"/>
    </row>
    <row r="216" spans="1:21" s="55" customFormat="1" x14ac:dyDescent="0.2">
      <c r="A216" s="209"/>
      <c r="U216" s="209"/>
    </row>
    <row r="217" spans="1:21" s="55" customFormat="1" x14ac:dyDescent="0.2">
      <c r="A217" s="209"/>
      <c r="U217" s="209"/>
    </row>
    <row r="218" spans="1:21" s="55" customFormat="1" x14ac:dyDescent="0.2">
      <c r="A218" s="209"/>
      <c r="U218" s="209"/>
    </row>
    <row r="219" spans="1:21" s="55" customFormat="1" x14ac:dyDescent="0.2">
      <c r="A219" s="209"/>
      <c r="U219" s="209"/>
    </row>
    <row r="220" spans="1:21" s="55" customFormat="1" x14ac:dyDescent="0.2">
      <c r="A220" s="209"/>
      <c r="U220" s="209"/>
    </row>
    <row r="221" spans="1:21" s="55" customFormat="1" x14ac:dyDescent="0.2">
      <c r="A221" s="209"/>
      <c r="U221" s="209"/>
    </row>
    <row r="222" spans="1:21" s="55" customFormat="1" x14ac:dyDescent="0.2">
      <c r="A222" s="209"/>
      <c r="U222" s="209"/>
    </row>
    <row r="223" spans="1:21" s="55" customFormat="1" x14ac:dyDescent="0.2">
      <c r="A223" s="209"/>
      <c r="U223" s="209"/>
    </row>
    <row r="224" spans="1:21" s="55" customFormat="1" x14ac:dyDescent="0.2">
      <c r="A224" s="209"/>
      <c r="U224" s="209"/>
    </row>
    <row r="225" spans="1:21" s="55" customFormat="1" x14ac:dyDescent="0.2">
      <c r="A225" s="209"/>
      <c r="U225" s="209"/>
    </row>
    <row r="226" spans="1:21" s="55" customFormat="1" x14ac:dyDescent="0.2">
      <c r="A226" s="209"/>
      <c r="U226" s="209"/>
    </row>
    <row r="227" spans="1:21" s="55" customFormat="1" x14ac:dyDescent="0.2">
      <c r="A227" s="209"/>
      <c r="U227" s="209"/>
    </row>
    <row r="228" spans="1:21" s="55" customFormat="1" x14ac:dyDescent="0.2">
      <c r="A228" s="209"/>
      <c r="U228" s="209"/>
    </row>
    <row r="229" spans="1:21" s="55" customFormat="1" x14ac:dyDescent="0.2">
      <c r="A229" s="209"/>
      <c r="U229" s="209"/>
    </row>
    <row r="230" spans="1:21" s="55" customFormat="1" x14ac:dyDescent="0.2">
      <c r="A230" s="209"/>
      <c r="U230" s="209"/>
    </row>
    <row r="231" spans="1:21" s="55" customFormat="1" x14ac:dyDescent="0.2">
      <c r="A231" s="209"/>
      <c r="U231" s="209"/>
    </row>
    <row r="232" spans="1:21" s="55" customFormat="1" x14ac:dyDescent="0.2">
      <c r="A232" s="209"/>
      <c r="U232" s="209"/>
    </row>
    <row r="233" spans="1:21" s="55" customFormat="1" x14ac:dyDescent="0.2">
      <c r="A233" s="209"/>
      <c r="U233" s="209"/>
    </row>
    <row r="234" spans="1:21" s="55" customFormat="1" x14ac:dyDescent="0.2">
      <c r="A234" s="209"/>
      <c r="U234" s="209"/>
    </row>
    <row r="235" spans="1:21" s="55" customFormat="1" x14ac:dyDescent="0.2">
      <c r="A235" s="209"/>
      <c r="U235" s="209"/>
    </row>
    <row r="236" spans="1:21" s="55" customFormat="1" x14ac:dyDescent="0.2">
      <c r="A236" s="209"/>
      <c r="U236" s="209"/>
    </row>
    <row r="237" spans="1:21" s="55" customFormat="1" x14ac:dyDescent="0.2">
      <c r="A237" s="209"/>
      <c r="U237" s="209"/>
    </row>
    <row r="238" spans="1:21" s="55" customFormat="1" x14ac:dyDescent="0.2">
      <c r="A238" s="209"/>
      <c r="U238" s="209"/>
    </row>
    <row r="239" spans="1:21" s="55" customFormat="1" x14ac:dyDescent="0.2">
      <c r="A239" s="209"/>
      <c r="U239" s="209"/>
    </row>
    <row r="240" spans="1:21" s="55" customFormat="1" x14ac:dyDescent="0.2">
      <c r="A240" s="209"/>
      <c r="U240" s="209"/>
    </row>
    <row r="241" spans="1:21" s="55" customFormat="1" x14ac:dyDescent="0.2">
      <c r="A241" s="209"/>
      <c r="U241" s="209"/>
    </row>
    <row r="242" spans="1:21" s="55" customFormat="1" x14ac:dyDescent="0.2">
      <c r="A242" s="209"/>
      <c r="U242" s="209"/>
    </row>
    <row r="243" spans="1:21" s="55" customFormat="1" x14ac:dyDescent="0.2">
      <c r="A243" s="209"/>
      <c r="U243" s="209"/>
    </row>
    <row r="244" spans="1:21" s="55" customFormat="1" x14ac:dyDescent="0.2">
      <c r="A244" s="209"/>
      <c r="U244" s="209"/>
    </row>
    <row r="245" spans="1:21" s="55" customFormat="1" x14ac:dyDescent="0.2">
      <c r="A245" s="209"/>
      <c r="U245" s="209"/>
    </row>
    <row r="246" spans="1:21" s="55" customFormat="1" x14ac:dyDescent="0.2">
      <c r="A246" s="209"/>
      <c r="U246" s="209"/>
    </row>
    <row r="247" spans="1:21" s="55" customFormat="1" x14ac:dyDescent="0.2">
      <c r="A247" s="209"/>
      <c r="U247" s="209"/>
    </row>
    <row r="248" spans="1:21" s="55" customFormat="1" x14ac:dyDescent="0.2">
      <c r="A248" s="209"/>
      <c r="U248" s="209"/>
    </row>
    <row r="249" spans="1:21" s="55" customFormat="1" x14ac:dyDescent="0.2">
      <c r="A249" s="209"/>
      <c r="U249" s="209"/>
    </row>
    <row r="250" spans="1:21" s="55" customFormat="1" x14ac:dyDescent="0.2">
      <c r="A250" s="209"/>
      <c r="U250" s="209"/>
    </row>
    <row r="251" spans="1:21" s="55" customFormat="1" x14ac:dyDescent="0.2">
      <c r="A251" s="209"/>
      <c r="U251" s="209"/>
    </row>
    <row r="252" spans="1:21" s="55" customFormat="1" x14ac:dyDescent="0.2">
      <c r="A252" s="209"/>
      <c r="U252" s="209"/>
    </row>
    <row r="253" spans="1:21" s="55" customFormat="1" x14ac:dyDescent="0.2">
      <c r="A253" s="209"/>
      <c r="U253" s="209"/>
    </row>
    <row r="254" spans="1:21" s="55" customFormat="1" x14ac:dyDescent="0.2">
      <c r="A254" s="209"/>
      <c r="U254" s="209"/>
    </row>
    <row r="255" spans="1:21" s="55" customFormat="1" x14ac:dyDescent="0.2">
      <c r="A255" s="209"/>
      <c r="U255" s="209"/>
    </row>
    <row r="256" spans="1:21" s="55" customFormat="1" x14ac:dyDescent="0.2">
      <c r="A256" s="209"/>
      <c r="U256" s="209"/>
    </row>
    <row r="257" spans="1:21" s="55" customFormat="1" x14ac:dyDescent="0.2">
      <c r="A257" s="209"/>
      <c r="U257" s="209"/>
    </row>
    <row r="258" spans="1:21" s="55" customFormat="1" x14ac:dyDescent="0.2">
      <c r="A258" s="209"/>
      <c r="U258" s="209"/>
    </row>
    <row r="259" spans="1:21" s="55" customFormat="1" x14ac:dyDescent="0.2">
      <c r="A259" s="209"/>
      <c r="U259" s="209"/>
    </row>
    <row r="260" spans="1:21" s="55" customFormat="1" x14ac:dyDescent="0.2">
      <c r="A260" s="209"/>
      <c r="U260" s="209"/>
    </row>
    <row r="261" spans="1:21" s="55" customFormat="1" x14ac:dyDescent="0.2">
      <c r="A261" s="209"/>
      <c r="U261" s="209"/>
    </row>
    <row r="262" spans="1:21" s="55" customFormat="1" x14ac:dyDescent="0.2">
      <c r="A262" s="209"/>
      <c r="U262" s="209"/>
    </row>
    <row r="263" spans="1:21" s="55" customFormat="1" x14ac:dyDescent="0.2">
      <c r="A263" s="209"/>
      <c r="U263" s="209"/>
    </row>
    <row r="264" spans="1:21" s="55" customFormat="1" x14ac:dyDescent="0.2">
      <c r="A264" s="209"/>
      <c r="U264" s="209"/>
    </row>
    <row r="265" spans="1:21" s="55" customFormat="1" x14ac:dyDescent="0.2">
      <c r="A265" s="209"/>
      <c r="U265" s="209"/>
    </row>
    <row r="266" spans="1:21" s="55" customFormat="1" x14ac:dyDescent="0.2">
      <c r="A266" s="209"/>
      <c r="U266" s="209"/>
    </row>
    <row r="267" spans="1:21" s="55" customFormat="1" x14ac:dyDescent="0.2">
      <c r="A267" s="209"/>
      <c r="U267" s="209"/>
    </row>
    <row r="268" spans="1:21" s="55" customFormat="1" x14ac:dyDescent="0.2">
      <c r="A268" s="209"/>
      <c r="U268" s="209"/>
    </row>
    <row r="269" spans="1:21" s="55" customFormat="1" x14ac:dyDescent="0.2">
      <c r="A269" s="209"/>
      <c r="U269" s="209"/>
    </row>
    <row r="270" spans="1:21" s="55" customFormat="1" x14ac:dyDescent="0.2">
      <c r="A270" s="209"/>
      <c r="U270" s="209"/>
    </row>
    <row r="271" spans="1:21" s="55" customFormat="1" x14ac:dyDescent="0.2">
      <c r="A271" s="209"/>
      <c r="U271" s="209"/>
    </row>
    <row r="272" spans="1:21" s="55" customFormat="1" x14ac:dyDescent="0.2">
      <c r="A272" s="209"/>
      <c r="U272" s="209"/>
    </row>
    <row r="273" spans="1:21" s="55" customFormat="1" x14ac:dyDescent="0.2">
      <c r="A273" s="209"/>
      <c r="U273" s="209"/>
    </row>
    <row r="274" spans="1:21" s="55" customFormat="1" x14ac:dyDescent="0.2">
      <c r="A274" s="209"/>
      <c r="U274" s="209"/>
    </row>
    <row r="275" spans="1:21" s="55" customFormat="1" x14ac:dyDescent="0.2">
      <c r="A275" s="209"/>
      <c r="U275" s="209"/>
    </row>
    <row r="276" spans="1:21" s="55" customFormat="1" x14ac:dyDescent="0.2">
      <c r="A276" s="209"/>
      <c r="U276" s="209"/>
    </row>
    <row r="277" spans="1:21" s="55" customFormat="1" x14ac:dyDescent="0.2">
      <c r="A277" s="209"/>
      <c r="U277" s="209"/>
    </row>
    <row r="278" spans="1:21" s="55" customFormat="1" x14ac:dyDescent="0.2">
      <c r="A278" s="209"/>
      <c r="U278" s="209"/>
    </row>
    <row r="279" spans="1:21" s="55" customFormat="1" x14ac:dyDescent="0.2">
      <c r="A279" s="209"/>
      <c r="U279" s="209"/>
    </row>
    <row r="280" spans="1:21" s="55" customFormat="1" x14ac:dyDescent="0.2">
      <c r="A280" s="209"/>
      <c r="U280" s="209"/>
    </row>
    <row r="281" spans="1:21" s="55" customFormat="1" x14ac:dyDescent="0.2">
      <c r="A281" s="209"/>
      <c r="U281" s="209"/>
    </row>
    <row r="282" spans="1:21" s="55" customFormat="1" x14ac:dyDescent="0.2">
      <c r="A282" s="209"/>
      <c r="U282" s="209"/>
    </row>
    <row r="283" spans="1:21" s="55" customFormat="1" x14ac:dyDescent="0.2">
      <c r="A283" s="209"/>
      <c r="U283" s="209"/>
    </row>
    <row r="284" spans="1:21" s="55" customFormat="1" x14ac:dyDescent="0.2">
      <c r="A284" s="209"/>
      <c r="U284" s="209"/>
    </row>
    <row r="285" spans="1:21" s="55" customFormat="1" x14ac:dyDescent="0.2">
      <c r="A285" s="209"/>
      <c r="U285" s="209"/>
    </row>
    <row r="286" spans="1:21" s="55" customFormat="1" x14ac:dyDescent="0.2">
      <c r="A286" s="209"/>
      <c r="U286" s="209"/>
    </row>
    <row r="287" spans="1:21" s="55" customFormat="1" x14ac:dyDescent="0.2">
      <c r="A287" s="209"/>
      <c r="U287" s="209"/>
    </row>
    <row r="288" spans="1:21" s="55" customFormat="1" x14ac:dyDescent="0.2">
      <c r="A288" s="209"/>
      <c r="U288" s="209"/>
    </row>
    <row r="289" spans="1:21" s="55" customFormat="1" x14ac:dyDescent="0.2">
      <c r="A289" s="209"/>
      <c r="U289" s="209"/>
    </row>
    <row r="290" spans="1:21" s="55" customFormat="1" x14ac:dyDescent="0.2">
      <c r="A290" s="209"/>
      <c r="U290" s="209"/>
    </row>
    <row r="291" spans="1:21" s="55" customFormat="1" x14ac:dyDescent="0.2">
      <c r="A291" s="209"/>
      <c r="U291" s="209"/>
    </row>
    <row r="292" spans="1:21" s="55" customFormat="1" x14ac:dyDescent="0.2">
      <c r="A292" s="209"/>
      <c r="U292" s="209"/>
    </row>
    <row r="293" spans="1:21" s="55" customFormat="1" x14ac:dyDescent="0.2">
      <c r="A293" s="209"/>
      <c r="U293" s="209"/>
    </row>
    <row r="294" spans="1:21" s="55" customFormat="1" x14ac:dyDescent="0.2">
      <c r="A294" s="209"/>
      <c r="U294" s="209"/>
    </row>
    <row r="295" spans="1:21" s="55" customFormat="1" x14ac:dyDescent="0.2">
      <c r="A295" s="209"/>
      <c r="U295" s="209"/>
    </row>
    <row r="296" spans="1:21" s="55" customFormat="1" x14ac:dyDescent="0.2">
      <c r="A296" s="209"/>
      <c r="U296" s="209"/>
    </row>
    <row r="297" spans="1:21" s="55" customFormat="1" x14ac:dyDescent="0.2">
      <c r="A297" s="209"/>
      <c r="U297" s="209"/>
    </row>
    <row r="298" spans="1:21" s="55" customFormat="1" x14ac:dyDescent="0.2">
      <c r="A298" s="209"/>
      <c r="U298" s="209"/>
    </row>
    <row r="299" spans="1:21" s="55" customFormat="1" x14ac:dyDescent="0.2">
      <c r="A299" s="209"/>
      <c r="U299" s="209"/>
    </row>
    <row r="300" spans="1:21" s="55" customFormat="1" x14ac:dyDescent="0.2">
      <c r="A300" s="209"/>
      <c r="U300" s="209"/>
    </row>
    <row r="301" spans="1:21" s="55" customFormat="1" x14ac:dyDescent="0.2">
      <c r="A301" s="209"/>
      <c r="U301" s="209"/>
    </row>
    <row r="302" spans="1:21" s="55" customFormat="1" x14ac:dyDescent="0.2">
      <c r="A302" s="209"/>
      <c r="U302" s="209"/>
    </row>
    <row r="303" spans="1:21" s="55" customFormat="1" x14ac:dyDescent="0.2">
      <c r="A303" s="209"/>
      <c r="U303" s="209"/>
    </row>
    <row r="304" spans="1:21" s="55" customFormat="1" x14ac:dyDescent="0.2">
      <c r="A304" s="209"/>
      <c r="U304" s="209"/>
    </row>
    <row r="305" spans="1:21" s="55" customFormat="1" x14ac:dyDescent="0.2">
      <c r="A305" s="209"/>
      <c r="U305" s="209"/>
    </row>
    <row r="306" spans="1:21" s="55" customFormat="1" x14ac:dyDescent="0.2">
      <c r="A306" s="209"/>
      <c r="U306" s="209"/>
    </row>
    <row r="307" spans="1:21" s="55" customFormat="1" x14ac:dyDescent="0.2">
      <c r="A307" s="209"/>
      <c r="U307" s="209"/>
    </row>
    <row r="308" spans="1:21" s="55" customFormat="1" x14ac:dyDescent="0.2">
      <c r="A308" s="209"/>
      <c r="U308" s="209"/>
    </row>
    <row r="309" spans="1:21" s="55" customFormat="1" x14ac:dyDescent="0.2">
      <c r="A309" s="209"/>
      <c r="U309" s="209"/>
    </row>
    <row r="310" spans="1:21" s="55" customFormat="1" x14ac:dyDescent="0.2">
      <c r="A310" s="209"/>
      <c r="U310" s="209"/>
    </row>
    <row r="311" spans="1:21" s="55" customFormat="1" x14ac:dyDescent="0.2">
      <c r="A311" s="209"/>
      <c r="U311" s="209"/>
    </row>
    <row r="312" spans="1:21" s="55" customFormat="1" x14ac:dyDescent="0.2">
      <c r="A312" s="209"/>
      <c r="U312" s="209"/>
    </row>
    <row r="313" spans="1:21" s="55" customFormat="1" x14ac:dyDescent="0.2">
      <c r="A313" s="209"/>
      <c r="U313" s="209"/>
    </row>
    <row r="314" spans="1:21" s="55" customFormat="1" x14ac:dyDescent="0.2">
      <c r="A314" s="209"/>
      <c r="U314" s="209"/>
    </row>
    <row r="315" spans="1:21" s="55" customFormat="1" x14ac:dyDescent="0.2">
      <c r="A315" s="209"/>
      <c r="U315" s="209"/>
    </row>
    <row r="316" spans="1:21" s="55" customFormat="1" x14ac:dyDescent="0.2">
      <c r="A316" s="209"/>
      <c r="U316" s="209"/>
    </row>
    <row r="317" spans="1:21" s="55" customFormat="1" x14ac:dyDescent="0.2">
      <c r="A317" s="209"/>
      <c r="U317" s="209"/>
    </row>
    <row r="318" spans="1:21" s="55" customFormat="1" x14ac:dyDescent="0.2">
      <c r="A318" s="209"/>
      <c r="U318" s="209"/>
    </row>
    <row r="319" spans="1:21" s="55" customFormat="1" x14ac:dyDescent="0.2">
      <c r="A319" s="209"/>
      <c r="U319" s="209"/>
    </row>
    <row r="320" spans="1:21" s="55" customFormat="1" x14ac:dyDescent="0.2">
      <c r="A320" s="209"/>
      <c r="U320" s="209"/>
    </row>
    <row r="321" spans="1:21" s="55" customFormat="1" x14ac:dyDescent="0.2">
      <c r="A321" s="209"/>
      <c r="U321" s="209"/>
    </row>
    <row r="322" spans="1:21" s="55" customFormat="1" x14ac:dyDescent="0.2">
      <c r="A322" s="209"/>
      <c r="U322" s="209"/>
    </row>
    <row r="323" spans="1:21" s="55" customFormat="1" x14ac:dyDescent="0.2">
      <c r="A323" s="209"/>
      <c r="U323" s="209"/>
    </row>
    <row r="324" spans="1:21" s="55" customFormat="1" x14ac:dyDescent="0.2">
      <c r="A324" s="209"/>
      <c r="U324" s="209"/>
    </row>
    <row r="325" spans="1:21" s="55" customFormat="1" x14ac:dyDescent="0.2">
      <c r="A325" s="209"/>
      <c r="U325" s="209"/>
    </row>
    <row r="326" spans="1:21" s="55" customFormat="1" x14ac:dyDescent="0.2">
      <c r="A326" s="209"/>
      <c r="U326" s="209"/>
    </row>
    <row r="327" spans="1:21" s="55" customFormat="1" x14ac:dyDescent="0.2">
      <c r="A327" s="209"/>
      <c r="U327" s="209"/>
    </row>
    <row r="328" spans="1:21" s="55" customFormat="1" x14ac:dyDescent="0.2">
      <c r="A328" s="209"/>
      <c r="U328" s="209"/>
    </row>
    <row r="329" spans="1:21" s="55" customFormat="1" x14ac:dyDescent="0.2">
      <c r="A329" s="209"/>
      <c r="U329" s="209"/>
    </row>
    <row r="330" spans="1:21" s="55" customFormat="1" x14ac:dyDescent="0.2">
      <c r="A330" s="209"/>
      <c r="U330" s="209"/>
    </row>
    <row r="331" spans="1:21" s="55" customFormat="1" x14ac:dyDescent="0.2">
      <c r="A331" s="209"/>
      <c r="U331" s="209"/>
    </row>
    <row r="332" spans="1:21" s="55" customFormat="1" x14ac:dyDescent="0.2">
      <c r="A332" s="209"/>
      <c r="U332" s="209"/>
    </row>
    <row r="333" spans="1:21" s="55" customFormat="1" x14ac:dyDescent="0.2">
      <c r="A333" s="209"/>
      <c r="U333" s="209"/>
    </row>
    <row r="334" spans="1:21" s="55" customFormat="1" x14ac:dyDescent="0.2">
      <c r="A334" s="209"/>
      <c r="U334" s="209"/>
    </row>
    <row r="335" spans="1:21" s="55" customFormat="1" x14ac:dyDescent="0.2">
      <c r="A335" s="209"/>
      <c r="U335" s="209"/>
    </row>
    <row r="336" spans="1:21" s="55" customFormat="1" x14ac:dyDescent="0.2">
      <c r="A336" s="209"/>
      <c r="U336" s="209"/>
    </row>
    <row r="337" spans="1:21" s="55" customFormat="1" x14ac:dyDescent="0.2">
      <c r="A337" s="209"/>
      <c r="U337" s="209"/>
    </row>
    <row r="338" spans="1:21" s="55" customFormat="1" x14ac:dyDescent="0.2">
      <c r="A338" s="209"/>
      <c r="U338" s="209"/>
    </row>
    <row r="339" spans="1:21" s="55" customFormat="1" x14ac:dyDescent="0.2">
      <c r="A339" s="209"/>
      <c r="U339" s="209"/>
    </row>
    <row r="340" spans="1:21" s="55" customFormat="1" x14ac:dyDescent="0.2">
      <c r="A340" s="209"/>
      <c r="U340" s="209"/>
    </row>
    <row r="341" spans="1:21" s="55" customFormat="1" x14ac:dyDescent="0.2">
      <c r="A341" s="209"/>
      <c r="U341" s="209"/>
    </row>
    <row r="342" spans="1:21" s="55" customFormat="1" x14ac:dyDescent="0.2">
      <c r="A342" s="209"/>
      <c r="U342" s="209"/>
    </row>
    <row r="343" spans="1:21" s="55" customFormat="1" x14ac:dyDescent="0.2">
      <c r="A343" s="209"/>
      <c r="U343" s="209"/>
    </row>
    <row r="344" spans="1:21" s="55" customFormat="1" x14ac:dyDescent="0.2">
      <c r="A344" s="209"/>
      <c r="U344" s="209"/>
    </row>
    <row r="345" spans="1:21" s="55" customFormat="1" x14ac:dyDescent="0.2">
      <c r="A345" s="209"/>
      <c r="U345" s="209"/>
    </row>
    <row r="346" spans="1:21" s="55" customFormat="1" x14ac:dyDescent="0.2">
      <c r="A346" s="209"/>
      <c r="U346" s="209"/>
    </row>
    <row r="347" spans="1:21" s="55" customFormat="1" x14ac:dyDescent="0.2">
      <c r="A347" s="209"/>
      <c r="U347" s="209"/>
    </row>
    <row r="348" spans="1:21" s="55" customFormat="1" x14ac:dyDescent="0.2">
      <c r="A348" s="209"/>
      <c r="U348" s="209"/>
    </row>
    <row r="349" spans="1:21" s="55" customFormat="1" x14ac:dyDescent="0.2">
      <c r="A349" s="209"/>
      <c r="U349" s="209"/>
    </row>
    <row r="350" spans="1:21" s="55" customFormat="1" x14ac:dyDescent="0.2">
      <c r="A350" s="209"/>
      <c r="U350" s="209"/>
    </row>
    <row r="351" spans="1:21" s="55" customFormat="1" x14ac:dyDescent="0.2">
      <c r="A351" s="209"/>
      <c r="U351" s="209"/>
    </row>
    <row r="352" spans="1:21" s="55" customFormat="1" x14ac:dyDescent="0.2">
      <c r="A352" s="209"/>
      <c r="U352" s="209"/>
    </row>
    <row r="353" spans="1:21" s="55" customFormat="1" x14ac:dyDescent="0.2">
      <c r="A353" s="209"/>
      <c r="U353" s="209"/>
    </row>
    <row r="354" spans="1:21" s="55" customFormat="1" x14ac:dyDescent="0.2">
      <c r="A354" s="209"/>
      <c r="U354" s="209"/>
    </row>
    <row r="355" spans="1:21" s="55" customFormat="1" x14ac:dyDescent="0.2">
      <c r="A355" s="209"/>
      <c r="U355" s="209"/>
    </row>
    <row r="356" spans="1:21" s="55" customFormat="1" x14ac:dyDescent="0.2">
      <c r="A356" s="209"/>
      <c r="U356" s="209"/>
    </row>
    <row r="357" spans="1:21" s="55" customFormat="1" x14ac:dyDescent="0.2">
      <c r="A357" s="209"/>
      <c r="U357" s="209"/>
    </row>
    <row r="358" spans="1:21" s="55" customFormat="1" x14ac:dyDescent="0.2">
      <c r="A358" s="209"/>
      <c r="U358" s="209"/>
    </row>
    <row r="359" spans="1:21" s="55" customFormat="1" x14ac:dyDescent="0.2">
      <c r="A359" s="209"/>
      <c r="U359" s="209"/>
    </row>
    <row r="360" spans="1:21" s="55" customFormat="1" x14ac:dyDescent="0.2">
      <c r="A360" s="209"/>
      <c r="U360" s="209"/>
    </row>
    <row r="361" spans="1:21" s="55" customFormat="1" x14ac:dyDescent="0.2">
      <c r="A361" s="209"/>
      <c r="U361" s="209"/>
    </row>
    <row r="362" spans="1:21" s="55" customFormat="1" x14ac:dyDescent="0.2">
      <c r="A362" s="209"/>
      <c r="U362" s="209"/>
    </row>
    <row r="363" spans="1:21" s="55" customFormat="1" x14ac:dyDescent="0.2">
      <c r="A363" s="209"/>
      <c r="U363" s="209"/>
    </row>
    <row r="364" spans="1:21" s="55" customFormat="1" x14ac:dyDescent="0.2">
      <c r="A364" s="209"/>
      <c r="U364" s="209"/>
    </row>
    <row r="365" spans="1:21" s="55" customFormat="1" x14ac:dyDescent="0.2">
      <c r="A365" s="209"/>
      <c r="U365" s="209"/>
    </row>
    <row r="366" spans="1:21" s="55" customFormat="1" x14ac:dyDescent="0.2">
      <c r="A366" s="209"/>
      <c r="U366" s="209"/>
    </row>
    <row r="367" spans="1:21" s="55" customFormat="1" x14ac:dyDescent="0.2">
      <c r="A367" s="209"/>
      <c r="U367" s="209"/>
    </row>
    <row r="368" spans="1:21" s="55" customFormat="1" x14ac:dyDescent="0.2">
      <c r="A368" s="209"/>
      <c r="U368" s="209"/>
    </row>
    <row r="369" spans="1:21" s="55" customFormat="1" x14ac:dyDescent="0.2">
      <c r="A369" s="209"/>
      <c r="U369" s="209"/>
    </row>
    <row r="370" spans="1:21" s="55" customFormat="1" x14ac:dyDescent="0.2">
      <c r="A370" s="209"/>
      <c r="U370" s="209"/>
    </row>
    <row r="371" spans="1:21" s="55" customFormat="1" x14ac:dyDescent="0.2">
      <c r="A371" s="209"/>
      <c r="U371" s="209"/>
    </row>
    <row r="372" spans="1:21" s="55" customFormat="1" x14ac:dyDescent="0.2">
      <c r="A372" s="209"/>
      <c r="U372" s="209"/>
    </row>
    <row r="373" spans="1:21" s="55" customFormat="1" x14ac:dyDescent="0.2">
      <c r="A373" s="209"/>
      <c r="U373" s="209"/>
    </row>
    <row r="374" spans="1:21" s="55" customFormat="1" x14ac:dyDescent="0.2">
      <c r="A374" s="209"/>
      <c r="U374" s="209"/>
    </row>
    <row r="375" spans="1:21" s="55" customFormat="1" x14ac:dyDescent="0.2">
      <c r="A375" s="209"/>
      <c r="U375" s="209"/>
    </row>
    <row r="376" spans="1:21" s="55" customFormat="1" x14ac:dyDescent="0.2">
      <c r="A376" s="209"/>
      <c r="U376" s="209"/>
    </row>
    <row r="377" spans="1:21" s="55" customFormat="1" x14ac:dyDescent="0.2">
      <c r="A377" s="209"/>
      <c r="U377" s="209"/>
    </row>
    <row r="378" spans="1:21" s="55" customFormat="1" x14ac:dyDescent="0.2">
      <c r="A378" s="209"/>
      <c r="U378" s="209"/>
    </row>
    <row r="379" spans="1:21" s="55" customFormat="1" x14ac:dyDescent="0.2">
      <c r="A379" s="209"/>
      <c r="U379" s="209"/>
    </row>
    <row r="380" spans="1:21" s="55" customFormat="1" x14ac:dyDescent="0.2">
      <c r="A380" s="209"/>
      <c r="U380" s="209"/>
    </row>
    <row r="381" spans="1:21" s="55" customFormat="1" x14ac:dyDescent="0.2">
      <c r="A381" s="209"/>
      <c r="U381" s="209"/>
    </row>
    <row r="382" spans="1:21" s="55" customFormat="1" x14ac:dyDescent="0.2">
      <c r="A382" s="209"/>
      <c r="U382" s="209"/>
    </row>
    <row r="383" spans="1:21" s="55" customFormat="1" x14ac:dyDescent="0.2">
      <c r="A383" s="209"/>
      <c r="U383" s="209"/>
    </row>
    <row r="384" spans="1:21" s="55" customFormat="1" x14ac:dyDescent="0.2">
      <c r="A384" s="209"/>
      <c r="U384" s="209"/>
    </row>
    <row r="385" spans="1:21" s="55" customFormat="1" x14ac:dyDescent="0.2">
      <c r="A385" s="209"/>
      <c r="U385" s="209"/>
    </row>
    <row r="386" spans="1:21" s="55" customFormat="1" x14ac:dyDescent="0.2">
      <c r="A386" s="209"/>
      <c r="U386" s="209"/>
    </row>
    <row r="387" spans="1:21" s="55" customFormat="1" x14ac:dyDescent="0.2">
      <c r="A387" s="209"/>
      <c r="U387" s="209"/>
    </row>
    <row r="388" spans="1:21" s="55" customFormat="1" x14ac:dyDescent="0.2">
      <c r="A388" s="209"/>
      <c r="U388" s="209"/>
    </row>
    <row r="389" spans="1:21" s="55" customFormat="1" x14ac:dyDescent="0.2">
      <c r="A389" s="209"/>
      <c r="U389" s="209"/>
    </row>
    <row r="390" spans="1:21" s="55" customFormat="1" x14ac:dyDescent="0.2">
      <c r="A390" s="209"/>
      <c r="U390" s="209"/>
    </row>
    <row r="391" spans="1:21" s="55" customFormat="1" x14ac:dyDescent="0.2">
      <c r="A391" s="209"/>
      <c r="U391" s="209"/>
    </row>
    <row r="392" spans="1:21" s="55" customFormat="1" x14ac:dyDescent="0.2">
      <c r="A392" s="209"/>
      <c r="U392" s="209"/>
    </row>
    <row r="393" spans="1:21" s="55" customFormat="1" x14ac:dyDescent="0.2">
      <c r="A393" s="209"/>
      <c r="U393" s="209"/>
    </row>
    <row r="394" spans="1:21" s="55" customFormat="1" x14ac:dyDescent="0.2">
      <c r="A394" s="209"/>
      <c r="U394" s="209"/>
    </row>
    <row r="395" spans="1:21" s="55" customFormat="1" x14ac:dyDescent="0.2">
      <c r="A395" s="209"/>
      <c r="U395" s="209"/>
    </row>
    <row r="396" spans="1:21" s="55" customFormat="1" x14ac:dyDescent="0.2">
      <c r="A396" s="209"/>
      <c r="U396" s="209"/>
    </row>
    <row r="397" spans="1:21" s="55" customFormat="1" x14ac:dyDescent="0.2">
      <c r="A397" s="209"/>
      <c r="U397" s="209"/>
    </row>
    <row r="398" spans="1:21" s="55" customFormat="1" x14ac:dyDescent="0.2">
      <c r="A398" s="209"/>
      <c r="U398" s="209"/>
    </row>
    <row r="399" spans="1:21" s="55" customFormat="1" x14ac:dyDescent="0.2">
      <c r="A399" s="209"/>
      <c r="U399" s="209"/>
    </row>
    <row r="400" spans="1:21" s="55" customFormat="1" x14ac:dyDescent="0.2">
      <c r="A400" s="209"/>
      <c r="U400" s="209"/>
    </row>
    <row r="401" spans="1:21" s="55" customFormat="1" x14ac:dyDescent="0.2">
      <c r="A401" s="209"/>
      <c r="U401" s="209"/>
    </row>
    <row r="402" spans="1:21" s="55" customFormat="1" x14ac:dyDescent="0.2">
      <c r="A402" s="209"/>
      <c r="U402" s="209"/>
    </row>
    <row r="403" spans="1:21" s="55" customFormat="1" x14ac:dyDescent="0.2">
      <c r="A403" s="209"/>
      <c r="U403" s="209"/>
    </row>
    <row r="404" spans="1:21" s="55" customFormat="1" x14ac:dyDescent="0.2">
      <c r="A404" s="209"/>
      <c r="U404" s="209"/>
    </row>
    <row r="405" spans="1:21" s="55" customFormat="1" x14ac:dyDescent="0.2">
      <c r="A405" s="209"/>
      <c r="U405" s="209"/>
    </row>
    <row r="406" spans="1:21" s="55" customFormat="1" x14ac:dyDescent="0.2">
      <c r="A406" s="209"/>
      <c r="U406" s="209"/>
    </row>
    <row r="407" spans="1:21" s="55" customFormat="1" x14ac:dyDescent="0.2">
      <c r="A407" s="209"/>
      <c r="U407" s="209"/>
    </row>
    <row r="408" spans="1:21" s="55" customFormat="1" x14ac:dyDescent="0.2">
      <c r="A408" s="209"/>
      <c r="U408" s="209"/>
    </row>
    <row r="409" spans="1:21" s="55" customFormat="1" x14ac:dyDescent="0.2">
      <c r="A409" s="209"/>
      <c r="U409" s="209"/>
    </row>
    <row r="410" spans="1:21" s="55" customFormat="1" x14ac:dyDescent="0.2">
      <c r="A410" s="209"/>
      <c r="U410" s="209"/>
    </row>
    <row r="411" spans="1:21" s="55" customFormat="1" x14ac:dyDescent="0.2">
      <c r="A411" s="209"/>
      <c r="U411" s="209"/>
    </row>
    <row r="412" spans="1:21" s="55" customFormat="1" x14ac:dyDescent="0.2">
      <c r="A412" s="209"/>
      <c r="U412" s="209"/>
    </row>
    <row r="413" spans="1:21" s="55" customFormat="1" x14ac:dyDescent="0.2">
      <c r="A413" s="209"/>
      <c r="U413" s="209"/>
    </row>
    <row r="414" spans="1:21" s="55" customFormat="1" x14ac:dyDescent="0.2">
      <c r="A414" s="209"/>
      <c r="U414" s="209"/>
    </row>
    <row r="415" spans="1:21" s="55" customFormat="1" x14ac:dyDescent="0.2">
      <c r="A415" s="209"/>
      <c r="U415" s="209"/>
    </row>
    <row r="416" spans="1:21" s="55" customFormat="1" x14ac:dyDescent="0.2">
      <c r="A416" s="209"/>
      <c r="U416" s="209"/>
    </row>
    <row r="417" spans="1:21" s="55" customFormat="1" x14ac:dyDescent="0.2">
      <c r="A417" s="209"/>
      <c r="U417" s="209"/>
    </row>
    <row r="418" spans="1:21" s="55" customFormat="1" x14ac:dyDescent="0.2">
      <c r="A418" s="209"/>
      <c r="U418" s="209"/>
    </row>
    <row r="419" spans="1:21" s="55" customFormat="1" x14ac:dyDescent="0.2">
      <c r="A419" s="209"/>
      <c r="U419" s="209"/>
    </row>
    <row r="420" spans="1:21" s="55" customFormat="1" x14ac:dyDescent="0.2">
      <c r="A420" s="209"/>
      <c r="U420" s="209"/>
    </row>
    <row r="421" spans="1:21" s="55" customFormat="1" x14ac:dyDescent="0.2">
      <c r="A421" s="209"/>
      <c r="U421" s="209"/>
    </row>
    <row r="422" spans="1:21" s="55" customFormat="1" x14ac:dyDescent="0.2">
      <c r="A422" s="209"/>
      <c r="U422" s="209"/>
    </row>
    <row r="423" spans="1:21" s="55" customFormat="1" x14ac:dyDescent="0.2">
      <c r="A423" s="209"/>
      <c r="U423" s="209"/>
    </row>
    <row r="424" spans="1:21" s="55" customFormat="1" x14ac:dyDescent="0.2">
      <c r="A424" s="209"/>
      <c r="U424" s="209"/>
    </row>
    <row r="425" spans="1:21" s="55" customFormat="1" x14ac:dyDescent="0.2">
      <c r="A425" s="209"/>
      <c r="U425" s="209"/>
    </row>
    <row r="426" spans="1:21" s="55" customFormat="1" x14ac:dyDescent="0.2">
      <c r="A426" s="209"/>
      <c r="U426" s="209"/>
    </row>
    <row r="427" spans="1:21" s="55" customFormat="1" x14ac:dyDescent="0.2">
      <c r="A427" s="209"/>
      <c r="U427" s="209"/>
    </row>
    <row r="428" spans="1:21" s="55" customFormat="1" x14ac:dyDescent="0.2">
      <c r="A428" s="209"/>
      <c r="U428" s="209"/>
    </row>
    <row r="429" spans="1:21" s="55" customFormat="1" x14ac:dyDescent="0.2">
      <c r="A429" s="209"/>
      <c r="U429" s="209"/>
    </row>
    <row r="430" spans="1:21" s="55" customFormat="1" x14ac:dyDescent="0.2">
      <c r="A430" s="209"/>
      <c r="U430" s="209"/>
    </row>
    <row r="431" spans="1:21" s="55" customFormat="1" x14ac:dyDescent="0.2">
      <c r="A431" s="209"/>
      <c r="U431" s="209"/>
    </row>
    <row r="432" spans="1:21" s="55" customFormat="1" x14ac:dyDescent="0.2">
      <c r="A432" s="209"/>
      <c r="U432" s="209"/>
    </row>
    <row r="433" spans="1:21" s="55" customFormat="1" x14ac:dyDescent="0.2">
      <c r="A433" s="209"/>
      <c r="U433" s="209"/>
    </row>
    <row r="434" spans="1:21" s="55" customFormat="1" x14ac:dyDescent="0.2">
      <c r="A434" s="209"/>
      <c r="U434" s="209"/>
    </row>
    <row r="435" spans="1:21" s="55" customFormat="1" x14ac:dyDescent="0.2">
      <c r="A435" s="209"/>
      <c r="U435" s="209"/>
    </row>
    <row r="436" spans="1:21" s="55" customFormat="1" x14ac:dyDescent="0.2">
      <c r="A436" s="209"/>
      <c r="U436" s="209"/>
    </row>
    <row r="437" spans="1:21" s="55" customFormat="1" x14ac:dyDescent="0.2">
      <c r="A437" s="209"/>
      <c r="U437" s="209"/>
    </row>
    <row r="438" spans="1:21" s="55" customFormat="1" x14ac:dyDescent="0.2">
      <c r="A438" s="209"/>
      <c r="U438" s="209"/>
    </row>
    <row r="439" spans="1:21" s="55" customFormat="1" x14ac:dyDescent="0.2">
      <c r="A439" s="209"/>
      <c r="U439" s="209"/>
    </row>
    <row r="440" spans="1:21" s="55" customFormat="1" x14ac:dyDescent="0.2">
      <c r="A440" s="209"/>
      <c r="U440" s="209"/>
    </row>
    <row r="441" spans="1:21" s="55" customFormat="1" x14ac:dyDescent="0.2">
      <c r="A441" s="209"/>
      <c r="U441" s="209"/>
    </row>
    <row r="442" spans="1:21" s="55" customFormat="1" x14ac:dyDescent="0.2">
      <c r="A442" s="209"/>
      <c r="U442" s="209"/>
    </row>
    <row r="443" spans="1:21" s="55" customFormat="1" x14ac:dyDescent="0.2">
      <c r="A443" s="209"/>
      <c r="U443" s="209"/>
    </row>
    <row r="444" spans="1:21" s="55" customFormat="1" x14ac:dyDescent="0.2">
      <c r="A444" s="209"/>
      <c r="U444" s="209"/>
    </row>
    <row r="445" spans="1:21" s="55" customFormat="1" x14ac:dyDescent="0.2">
      <c r="A445" s="209"/>
      <c r="U445" s="209"/>
    </row>
    <row r="446" spans="1:21" s="55" customFormat="1" x14ac:dyDescent="0.2">
      <c r="A446" s="209"/>
      <c r="U446" s="209"/>
    </row>
    <row r="447" spans="1:21" s="55" customFormat="1" x14ac:dyDescent="0.2">
      <c r="A447" s="209"/>
      <c r="U447" s="209"/>
    </row>
    <row r="448" spans="1:21" s="55" customFormat="1" x14ac:dyDescent="0.2">
      <c r="A448" s="209"/>
      <c r="U448" s="209"/>
    </row>
    <row r="449" spans="1:21" s="55" customFormat="1" x14ac:dyDescent="0.2">
      <c r="A449" s="209"/>
      <c r="U449" s="209"/>
    </row>
    <row r="450" spans="1:21" s="55" customFormat="1" x14ac:dyDescent="0.2">
      <c r="A450" s="209"/>
      <c r="U450" s="209"/>
    </row>
    <row r="451" spans="1:21" s="55" customFormat="1" x14ac:dyDescent="0.2">
      <c r="A451" s="209"/>
      <c r="U451" s="209"/>
    </row>
    <row r="452" spans="1:21" s="55" customFormat="1" x14ac:dyDescent="0.2">
      <c r="A452" s="209"/>
      <c r="U452" s="209"/>
    </row>
    <row r="453" spans="1:21" s="55" customFormat="1" x14ac:dyDescent="0.2">
      <c r="A453" s="209"/>
      <c r="U453" s="209"/>
    </row>
    <row r="454" spans="1:21" s="55" customFormat="1" x14ac:dyDescent="0.2">
      <c r="A454" s="209"/>
      <c r="U454" s="209"/>
    </row>
    <row r="455" spans="1:21" s="55" customFormat="1" x14ac:dyDescent="0.2">
      <c r="A455" s="209"/>
      <c r="U455" s="209"/>
    </row>
    <row r="456" spans="1:21" s="55" customFormat="1" x14ac:dyDescent="0.2">
      <c r="A456" s="209"/>
      <c r="U456" s="209"/>
    </row>
    <row r="457" spans="1:21" s="55" customFormat="1" x14ac:dyDescent="0.2">
      <c r="A457" s="209"/>
      <c r="U457" s="209"/>
    </row>
    <row r="458" spans="1:21" s="55" customFormat="1" x14ac:dyDescent="0.2">
      <c r="A458" s="209"/>
      <c r="U458" s="209"/>
    </row>
    <row r="459" spans="1:21" s="55" customFormat="1" x14ac:dyDescent="0.2">
      <c r="A459" s="209"/>
      <c r="U459" s="209"/>
    </row>
    <row r="460" spans="1:21" s="55" customFormat="1" x14ac:dyDescent="0.2">
      <c r="A460" s="209"/>
      <c r="U460" s="209"/>
    </row>
    <row r="461" spans="1:21" s="55" customFormat="1" x14ac:dyDescent="0.2">
      <c r="A461" s="209"/>
      <c r="U461" s="209"/>
    </row>
    <row r="462" spans="1:21" s="55" customFormat="1" x14ac:dyDescent="0.2">
      <c r="A462" s="209"/>
      <c r="U462" s="209"/>
    </row>
    <row r="463" spans="1:21" s="55" customFormat="1" x14ac:dyDescent="0.2">
      <c r="A463" s="209"/>
      <c r="U463" s="209"/>
    </row>
    <row r="464" spans="1:21" s="55" customFormat="1" x14ac:dyDescent="0.2">
      <c r="A464" s="209"/>
      <c r="U464" s="209"/>
    </row>
    <row r="465" spans="1:21" s="55" customFormat="1" x14ac:dyDescent="0.2">
      <c r="A465" s="209"/>
      <c r="U465" s="209"/>
    </row>
    <row r="466" spans="1:21" s="55" customFormat="1" x14ac:dyDescent="0.2">
      <c r="A466" s="209"/>
      <c r="U466" s="209"/>
    </row>
    <row r="467" spans="1:21" s="55" customFormat="1" x14ac:dyDescent="0.2">
      <c r="A467" s="209"/>
      <c r="U467" s="209"/>
    </row>
    <row r="468" spans="1:21" s="55" customFormat="1" x14ac:dyDescent="0.2">
      <c r="A468" s="209"/>
      <c r="U468" s="209"/>
    </row>
    <row r="469" spans="1:21" s="55" customFormat="1" x14ac:dyDescent="0.2">
      <c r="A469" s="209"/>
      <c r="U469" s="209"/>
    </row>
    <row r="470" spans="1:21" s="55" customFormat="1" x14ac:dyDescent="0.2">
      <c r="A470" s="209"/>
      <c r="U470" s="209"/>
    </row>
    <row r="471" spans="1:21" s="55" customFormat="1" x14ac:dyDescent="0.2">
      <c r="A471" s="209"/>
      <c r="U471" s="209"/>
    </row>
    <row r="472" spans="1:21" s="55" customFormat="1" x14ac:dyDescent="0.2">
      <c r="A472" s="209"/>
      <c r="U472" s="209"/>
    </row>
    <row r="473" spans="1:21" s="55" customFormat="1" x14ac:dyDescent="0.2">
      <c r="A473" s="209"/>
      <c r="U473" s="209"/>
    </row>
    <row r="474" spans="1:21" s="55" customFormat="1" x14ac:dyDescent="0.2">
      <c r="A474" s="209"/>
      <c r="U474" s="209"/>
    </row>
    <row r="475" spans="1:21" s="55" customFormat="1" x14ac:dyDescent="0.2">
      <c r="A475" s="209"/>
      <c r="U475" s="209"/>
    </row>
    <row r="476" spans="1:21" s="55" customFormat="1" x14ac:dyDescent="0.2">
      <c r="A476" s="209"/>
      <c r="U476" s="209"/>
    </row>
    <row r="477" spans="1:21" s="55" customFormat="1" x14ac:dyDescent="0.2">
      <c r="A477" s="209"/>
      <c r="U477" s="209"/>
    </row>
    <row r="478" spans="1:21" s="55" customFormat="1" x14ac:dyDescent="0.2">
      <c r="A478" s="209"/>
      <c r="U478" s="209"/>
    </row>
    <row r="479" spans="1:21" s="55" customFormat="1" x14ac:dyDescent="0.2">
      <c r="A479" s="209"/>
      <c r="U479" s="209"/>
    </row>
    <row r="480" spans="1:21" s="55" customFormat="1" x14ac:dyDescent="0.2">
      <c r="A480" s="209"/>
      <c r="U480" s="209"/>
    </row>
    <row r="481" spans="1:21" s="55" customFormat="1" x14ac:dyDescent="0.2">
      <c r="A481" s="209"/>
      <c r="U481" s="209"/>
    </row>
    <row r="482" spans="1:21" s="55" customFormat="1" x14ac:dyDescent="0.2">
      <c r="A482" s="209"/>
      <c r="U482" s="209"/>
    </row>
    <row r="483" spans="1:21" s="55" customFormat="1" x14ac:dyDescent="0.2">
      <c r="A483" s="209"/>
      <c r="U483" s="209"/>
    </row>
    <row r="484" spans="1:21" s="55" customFormat="1" x14ac:dyDescent="0.2">
      <c r="A484" s="209"/>
      <c r="U484" s="209"/>
    </row>
    <row r="485" spans="1:21" s="55" customFormat="1" x14ac:dyDescent="0.2">
      <c r="A485" s="209"/>
      <c r="U485" s="209"/>
    </row>
    <row r="486" spans="1:21" s="55" customFormat="1" x14ac:dyDescent="0.2">
      <c r="A486" s="209"/>
      <c r="U486" s="209"/>
    </row>
    <row r="487" spans="1:21" s="55" customFormat="1" x14ac:dyDescent="0.2">
      <c r="A487" s="209"/>
      <c r="U487" s="209"/>
    </row>
    <row r="488" spans="1:21" s="55" customFormat="1" x14ac:dyDescent="0.2">
      <c r="A488" s="209"/>
      <c r="U488" s="209"/>
    </row>
    <row r="489" spans="1:21" s="55" customFormat="1" x14ac:dyDescent="0.2">
      <c r="A489" s="209"/>
      <c r="U489" s="209"/>
    </row>
    <row r="490" spans="1:21" s="55" customFormat="1" x14ac:dyDescent="0.2">
      <c r="A490" s="209"/>
      <c r="U490" s="209"/>
    </row>
    <row r="491" spans="1:21" s="55" customFormat="1" x14ac:dyDescent="0.2">
      <c r="A491" s="209"/>
      <c r="U491" s="209"/>
    </row>
    <row r="492" spans="1:21" s="55" customFormat="1" x14ac:dyDescent="0.2">
      <c r="A492" s="209"/>
      <c r="U492" s="209"/>
    </row>
    <row r="493" spans="1:21" s="55" customFormat="1" x14ac:dyDescent="0.2">
      <c r="A493" s="209"/>
      <c r="U493" s="209"/>
    </row>
    <row r="494" spans="1:21" s="55" customFormat="1" x14ac:dyDescent="0.2">
      <c r="A494" s="209"/>
      <c r="U494" s="209"/>
    </row>
    <row r="495" spans="1:21" s="55" customFormat="1" x14ac:dyDescent="0.2">
      <c r="A495" s="209"/>
      <c r="U495" s="209"/>
    </row>
    <row r="496" spans="1:21" s="55" customFormat="1" x14ac:dyDescent="0.2">
      <c r="A496" s="209"/>
      <c r="U496" s="209"/>
    </row>
    <row r="497" spans="1:21" s="55" customFormat="1" x14ac:dyDescent="0.2">
      <c r="A497" s="209"/>
      <c r="U497" s="209"/>
    </row>
    <row r="498" spans="1:21" s="55" customFormat="1" x14ac:dyDescent="0.2">
      <c r="A498" s="209"/>
      <c r="U498" s="209"/>
    </row>
    <row r="499" spans="1:21" s="55" customFormat="1" x14ac:dyDescent="0.2">
      <c r="A499" s="209"/>
      <c r="U499" s="209"/>
    </row>
    <row r="500" spans="1:21" s="55" customFormat="1" x14ac:dyDescent="0.2">
      <c r="A500" s="209"/>
      <c r="U500" s="209"/>
    </row>
    <row r="501" spans="1:21" s="55" customFormat="1" x14ac:dyDescent="0.2">
      <c r="A501" s="209"/>
      <c r="U501" s="209"/>
    </row>
    <row r="502" spans="1:21" s="55" customFormat="1" x14ac:dyDescent="0.2">
      <c r="A502" s="209"/>
      <c r="U502" s="209"/>
    </row>
    <row r="503" spans="1:21" s="55" customFormat="1" x14ac:dyDescent="0.2">
      <c r="A503" s="209"/>
      <c r="U503" s="209"/>
    </row>
    <row r="504" spans="1:21" s="55" customFormat="1" x14ac:dyDescent="0.2">
      <c r="A504" s="209"/>
      <c r="U504" s="209"/>
    </row>
    <row r="505" spans="1:21" s="55" customFormat="1" x14ac:dyDescent="0.2">
      <c r="A505" s="209"/>
      <c r="U505" s="209"/>
    </row>
    <row r="506" spans="1:21" s="55" customFormat="1" x14ac:dyDescent="0.2">
      <c r="A506" s="209"/>
      <c r="U506" s="209"/>
    </row>
    <row r="507" spans="1:21" s="55" customFormat="1" x14ac:dyDescent="0.2">
      <c r="A507" s="209"/>
      <c r="U507" s="209"/>
    </row>
    <row r="508" spans="1:21" s="55" customFormat="1" x14ac:dyDescent="0.2">
      <c r="A508" s="209"/>
      <c r="U508" s="209"/>
    </row>
    <row r="509" spans="1:21" s="55" customFormat="1" x14ac:dyDescent="0.2">
      <c r="A509" s="209"/>
      <c r="U509" s="209"/>
    </row>
    <row r="510" spans="1:21" s="55" customFormat="1" x14ac:dyDescent="0.2">
      <c r="A510" s="209"/>
      <c r="U510" s="209"/>
    </row>
    <row r="511" spans="1:21" s="55" customFormat="1" x14ac:dyDescent="0.2">
      <c r="A511" s="209"/>
      <c r="U511" s="209"/>
    </row>
    <row r="512" spans="1:21" s="55" customFormat="1" x14ac:dyDescent="0.2">
      <c r="A512" s="209"/>
      <c r="U512" s="209"/>
    </row>
    <row r="513" spans="1:26" s="55" customFormat="1" x14ac:dyDescent="0.2">
      <c r="A513" s="209"/>
      <c r="U513" s="209"/>
    </row>
    <row r="514" spans="1:26" s="55" customFormat="1" x14ac:dyDescent="0.2">
      <c r="A514" s="209"/>
      <c r="U514" s="209"/>
    </row>
    <row r="515" spans="1:26" s="55" customFormat="1" x14ac:dyDescent="0.2">
      <c r="A515" s="209"/>
      <c r="U515" s="209"/>
    </row>
    <row r="516" spans="1:26" s="55" customFormat="1" x14ac:dyDescent="0.2">
      <c r="A516" s="209"/>
      <c r="U516" s="209"/>
    </row>
    <row r="517" spans="1:26" x14ac:dyDescent="0.2">
      <c r="A517" s="209"/>
      <c r="B517" s="55"/>
      <c r="C517" s="55"/>
      <c r="D517" s="55"/>
      <c r="E517" s="55"/>
      <c r="F517" s="55"/>
      <c r="G517" s="55"/>
      <c r="H517" s="55"/>
      <c r="I517" s="55"/>
      <c r="J517" s="55"/>
      <c r="K517" s="55"/>
      <c r="L517" s="55"/>
      <c r="M517" s="55"/>
      <c r="N517" s="55"/>
      <c r="O517" s="55"/>
      <c r="P517" s="55"/>
      <c r="Q517" s="55"/>
      <c r="R517" s="55"/>
      <c r="S517" s="55"/>
      <c r="T517" s="55"/>
      <c r="X517" s="55"/>
      <c r="Z517" s="55"/>
    </row>
    <row r="518" spans="1:26" x14ac:dyDescent="0.2">
      <c r="X518" s="55"/>
    </row>
  </sheetData>
  <mergeCells count="130">
    <mergeCell ref="E63:K63"/>
    <mergeCell ref="L63:M63"/>
    <mergeCell ref="O63:S63"/>
    <mergeCell ref="E60:E61"/>
    <mergeCell ref="F60:K61"/>
    <mergeCell ref="M60:N60"/>
    <mergeCell ref="P60:Q60"/>
    <mergeCell ref="R60:S60"/>
    <mergeCell ref="E62:K62"/>
    <mergeCell ref="L62:M62"/>
    <mergeCell ref="O62:S62"/>
    <mergeCell ref="R57:S58"/>
    <mergeCell ref="T57:T58"/>
    <mergeCell ref="E58:E59"/>
    <mergeCell ref="F58:K59"/>
    <mergeCell ref="M59:N59"/>
    <mergeCell ref="P59:Q59"/>
    <mergeCell ref="R59:S59"/>
    <mergeCell ref="C55:T55"/>
    <mergeCell ref="E56:E57"/>
    <mergeCell ref="F56:K57"/>
    <mergeCell ref="M56:N56"/>
    <mergeCell ref="P56:Q56"/>
    <mergeCell ref="R56:S56"/>
    <mergeCell ref="L57:L58"/>
    <mergeCell ref="M57:N58"/>
    <mergeCell ref="O57:O58"/>
    <mergeCell ref="P57:Q58"/>
    <mergeCell ref="C49:S49"/>
    <mergeCell ref="C50:S50"/>
    <mergeCell ref="C51:S51"/>
    <mergeCell ref="C52:S52"/>
    <mergeCell ref="C53:S53"/>
    <mergeCell ref="C54:S54"/>
    <mergeCell ref="C43:Q43"/>
    <mergeCell ref="C44:Q44"/>
    <mergeCell ref="C45:Q45"/>
    <mergeCell ref="C46:Q46"/>
    <mergeCell ref="C47:S47"/>
    <mergeCell ref="C48:S48"/>
    <mergeCell ref="C39:F39"/>
    <mergeCell ref="K39:Q39"/>
    <mergeCell ref="C40:F40"/>
    <mergeCell ref="P40:Q40"/>
    <mergeCell ref="C41:F41"/>
    <mergeCell ref="P41:Q41"/>
    <mergeCell ref="C36:F36"/>
    <mergeCell ref="K36:Q36"/>
    <mergeCell ref="C37:F37"/>
    <mergeCell ref="K37:Q37"/>
    <mergeCell ref="C38:F38"/>
    <mergeCell ref="J38:T38"/>
    <mergeCell ref="C33:I33"/>
    <mergeCell ref="C34:I34"/>
    <mergeCell ref="K34:T34"/>
    <mergeCell ref="C35:I35"/>
    <mergeCell ref="J35:R35"/>
    <mergeCell ref="S35:T35"/>
    <mergeCell ref="C31:F31"/>
    <mergeCell ref="H31:I31"/>
    <mergeCell ref="K31:O31"/>
    <mergeCell ref="Q31:T31"/>
    <mergeCell ref="E32:I32"/>
    <mergeCell ref="K32:O32"/>
    <mergeCell ref="Q32:T32"/>
    <mergeCell ref="C28:I28"/>
    <mergeCell ref="J28:T28"/>
    <mergeCell ref="C29:F29"/>
    <mergeCell ref="K29:Q29"/>
    <mergeCell ref="C30:F30"/>
    <mergeCell ref="K30:O30"/>
    <mergeCell ref="Q30:T30"/>
    <mergeCell ref="C25:F25"/>
    <mergeCell ref="K25:Q25"/>
    <mergeCell ref="C26:F26"/>
    <mergeCell ref="K26:Q26"/>
    <mergeCell ref="C27:F27"/>
    <mergeCell ref="K27:Q27"/>
    <mergeCell ref="C22:E23"/>
    <mergeCell ref="K22:Q23"/>
    <mergeCell ref="R22:R23"/>
    <mergeCell ref="S22:S23"/>
    <mergeCell ref="T22:T23"/>
    <mergeCell ref="C24:F24"/>
    <mergeCell ref="K24:Q24"/>
    <mergeCell ref="E18:H18"/>
    <mergeCell ref="K18:T19"/>
    <mergeCell ref="E19:I19"/>
    <mergeCell ref="B20:T20"/>
    <mergeCell ref="C21:F21"/>
    <mergeCell ref="K21:Q21"/>
    <mergeCell ref="E15:H15"/>
    <mergeCell ref="K15:Q15"/>
    <mergeCell ref="E16:H16"/>
    <mergeCell ref="K16:Q16"/>
    <mergeCell ref="E17:H17"/>
    <mergeCell ref="K17:T17"/>
    <mergeCell ref="E12:H12"/>
    <mergeCell ref="K12:Q12"/>
    <mergeCell ref="E13:H13"/>
    <mergeCell ref="K13:Q13"/>
    <mergeCell ref="E14:H14"/>
    <mergeCell ref="K14:Q14"/>
    <mergeCell ref="E9:H9"/>
    <mergeCell ref="K9:Q9"/>
    <mergeCell ref="C10:C11"/>
    <mergeCell ref="E10:F10"/>
    <mergeCell ref="H10:I10"/>
    <mergeCell ref="K10:Q10"/>
    <mergeCell ref="E11:F11"/>
    <mergeCell ref="H11:I11"/>
    <mergeCell ref="K11:Q11"/>
    <mergeCell ref="B7:T7"/>
    <mergeCell ref="E8:I8"/>
    <mergeCell ref="K8:Q8"/>
    <mergeCell ref="E4:I4"/>
    <mergeCell ref="K4:M4"/>
    <mergeCell ref="O4:T4"/>
    <mergeCell ref="E5:I5"/>
    <mergeCell ref="K5:M5"/>
    <mergeCell ref="O5:T5"/>
    <mergeCell ref="K1:T1"/>
    <mergeCell ref="U1:U3"/>
    <mergeCell ref="G2:I2"/>
    <mergeCell ref="L2:S2"/>
    <mergeCell ref="F3:I3"/>
    <mergeCell ref="L3:S3"/>
    <mergeCell ref="E6:I6"/>
    <mergeCell ref="K6:M6"/>
    <mergeCell ref="O6:T6"/>
  </mergeCells>
  <phoneticPr fontId="44" type="noConversion"/>
  <conditionalFormatting sqref="O62:Q62 S43:S46 H21 S25:S26 S29 T36:T37 S33 H25:H27 L3:S3 S21 K36:Q37">
    <cfRule type="cellIs" dxfId="72" priority="1" stopIfTrue="1" operator="equal">
      <formula>""</formula>
    </cfRule>
  </conditionalFormatting>
  <conditionalFormatting sqref="J2:K2">
    <cfRule type="cellIs" dxfId="71" priority="2" stopIfTrue="1" operator="equal">
      <formula>"0-P-0000/A/B/C"</formula>
    </cfRule>
  </conditionalFormatting>
  <conditionalFormatting sqref="E62:K63 O63:Q63 E13:H13 O4:T6 S27 E4:I4 S11 S13:S16">
    <cfRule type="cellIs" dxfId="70" priority="3" stopIfTrue="1" operator="equal">
      <formula>0</formula>
    </cfRule>
  </conditionalFormatting>
  <conditionalFormatting sqref="H36:H41">
    <cfRule type="cellIs" dxfId="69" priority="4" stopIfTrue="1" operator="equal">
      <formula>0</formula>
    </cfRule>
  </conditionalFormatting>
  <conditionalFormatting sqref="H22:H24 S22:S24">
    <cfRule type="cellIs" dxfId="68" priority="5" stopIfTrue="1" operator="equal">
      <formula>0.001</formula>
    </cfRule>
  </conditionalFormatting>
  <conditionalFormatting sqref="G2:I2">
    <cfRule type="cellIs" dxfId="67" priority="6" stopIfTrue="1" operator="equal">
      <formula>0</formula>
    </cfRule>
  </conditionalFormatting>
  <conditionalFormatting sqref="E15:H18 H31:I31 S35:T35 E10:F10 H10:I10 G10:G11">
    <cfRule type="cellIs" dxfId="66" priority="7" stopIfTrue="1" operator="equal">
      <formula>"?"</formula>
    </cfRule>
  </conditionalFormatting>
  <conditionalFormatting sqref="E19:I19 Q30:T32">
    <cfRule type="cellIs" dxfId="65" priority="8" stopIfTrue="1" operator="equal">
      <formula>"?"</formula>
    </cfRule>
  </conditionalFormatting>
  <conditionalFormatting sqref="L2:S2">
    <cfRule type="cellIs" dxfId="64" priority="9" stopIfTrue="1" operator="equal">
      <formula>"Issue Status ?"</formula>
    </cfRule>
  </conditionalFormatting>
  <conditionalFormatting sqref="H11:I11">
    <cfRule type="cellIs" dxfId="63" priority="10" stopIfTrue="1" operator="equal">
      <formula>"Dissolved gas?"</formula>
    </cfRule>
  </conditionalFormatting>
  <conditionalFormatting sqref="E11:F11">
    <cfRule type="cellIs" dxfId="62" priority="11" stopIfTrue="1" operator="equal">
      <formula>"Hazardous?"</formula>
    </cfRule>
  </conditionalFormatting>
  <conditionalFormatting sqref="F3:H3">
    <cfRule type="cellIs" dxfId="61" priority="12" stopIfTrue="1" operator="equal">
      <formula>$O$68</formula>
    </cfRule>
  </conditionalFormatting>
  <dataValidations count="18">
    <dataValidation type="list" allowBlank="1" showInputMessage="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$O$68:$O$70</formula1>
    </dataValidation>
    <dataValidation type="list" allowBlank="1" sqref="H11:I11 JD11:JE11 SZ11:TA11 ACV11:ACW11 AMR11:AMS11 AWN11:AWO11 BGJ11:BGK11 BQF11:BQG11 CAB11:CAC11 CJX11:CJY11 CTT11:CTU11 DDP11:DDQ11 DNL11:DNM11 DXH11:DXI11 EHD11:EHE11 EQZ11:ERA11 FAV11:FAW11 FKR11:FKS11 FUN11:FUO11 GEJ11:GEK11 GOF11:GOG11 GYB11:GYC11 HHX11:HHY11 HRT11:HRU11 IBP11:IBQ11 ILL11:ILM11 IVH11:IVI11 JFD11:JFE11 JOZ11:JPA11 JYV11:JYW11 KIR11:KIS11 KSN11:KSO11 LCJ11:LCK11 LMF11:LMG11 LWB11:LWC11 MFX11:MFY11 MPT11:MPU11 MZP11:MZQ11 NJL11:NJM11 NTH11:NTI11 ODD11:ODE11 OMZ11:ONA11 OWV11:OWW11 PGR11:PGS11 PQN11:PQO11 QAJ11:QAK11 QKF11:QKG11 QUB11:QUC11 RDX11:RDY11 RNT11:RNU11 RXP11:RXQ11 SHL11:SHM11 SRH11:SRI11 TBD11:TBE11 TKZ11:TLA11 TUV11:TUW11 UER11:UES11 UON11:UOO11 UYJ11:UYK11 VIF11:VIG11 VSB11:VSC11 WBX11:WBY11 WLT11:WLU11 WVP11:WVQ11 H65547:I65547 JD65547:JE65547 SZ65547:TA65547 ACV65547:ACW65547 AMR65547:AMS65547 AWN65547:AWO65547 BGJ65547:BGK65547 BQF65547:BQG65547 CAB65547:CAC65547 CJX65547:CJY65547 CTT65547:CTU65547 DDP65547:DDQ65547 DNL65547:DNM65547 DXH65547:DXI65547 EHD65547:EHE65547 EQZ65547:ERA65547 FAV65547:FAW65547 FKR65547:FKS65547 FUN65547:FUO65547 GEJ65547:GEK65547 GOF65547:GOG65547 GYB65547:GYC65547 HHX65547:HHY65547 HRT65547:HRU65547 IBP65547:IBQ65547 ILL65547:ILM65547 IVH65547:IVI65547 JFD65547:JFE65547 JOZ65547:JPA65547 JYV65547:JYW65547 KIR65547:KIS65547 KSN65547:KSO65547 LCJ65547:LCK65547 LMF65547:LMG65547 LWB65547:LWC65547 MFX65547:MFY65547 MPT65547:MPU65547 MZP65547:MZQ65547 NJL65547:NJM65547 NTH65547:NTI65547 ODD65547:ODE65547 OMZ65547:ONA65547 OWV65547:OWW65547 PGR65547:PGS65547 PQN65547:PQO65547 QAJ65547:QAK65547 QKF65547:QKG65547 QUB65547:QUC65547 RDX65547:RDY65547 RNT65547:RNU65547 RXP65547:RXQ65547 SHL65547:SHM65547 SRH65547:SRI65547 TBD65547:TBE65547 TKZ65547:TLA65547 TUV65547:TUW65547 UER65547:UES65547 UON65547:UOO65547 UYJ65547:UYK65547 VIF65547:VIG65547 VSB65547:VSC65547 WBX65547:WBY65547 WLT65547:WLU65547 WVP65547:WVQ65547 H131083:I131083 JD131083:JE131083 SZ131083:TA131083 ACV131083:ACW131083 AMR131083:AMS131083 AWN131083:AWO131083 BGJ131083:BGK131083 BQF131083:BQG131083 CAB131083:CAC131083 CJX131083:CJY131083 CTT131083:CTU131083 DDP131083:DDQ131083 DNL131083:DNM131083 DXH131083:DXI131083 EHD131083:EHE131083 EQZ131083:ERA131083 FAV131083:FAW131083 FKR131083:FKS131083 FUN131083:FUO131083 GEJ131083:GEK131083 GOF131083:GOG131083 GYB131083:GYC131083 HHX131083:HHY131083 HRT131083:HRU131083 IBP131083:IBQ131083 ILL131083:ILM131083 IVH131083:IVI131083 JFD131083:JFE131083 JOZ131083:JPA131083 JYV131083:JYW131083 KIR131083:KIS131083 KSN131083:KSO131083 LCJ131083:LCK131083 LMF131083:LMG131083 LWB131083:LWC131083 MFX131083:MFY131083 MPT131083:MPU131083 MZP131083:MZQ131083 NJL131083:NJM131083 NTH131083:NTI131083 ODD131083:ODE131083 OMZ131083:ONA131083 OWV131083:OWW131083 PGR131083:PGS131083 PQN131083:PQO131083 QAJ131083:QAK131083 QKF131083:QKG131083 QUB131083:QUC131083 RDX131083:RDY131083 RNT131083:RNU131083 RXP131083:RXQ131083 SHL131083:SHM131083 SRH131083:SRI131083 TBD131083:TBE131083 TKZ131083:TLA131083 TUV131083:TUW131083 UER131083:UES131083 UON131083:UOO131083 UYJ131083:UYK131083 VIF131083:VIG131083 VSB131083:VSC131083 WBX131083:WBY131083 WLT131083:WLU131083 WVP131083:WVQ131083 H196619:I196619 JD196619:JE196619 SZ196619:TA196619 ACV196619:ACW196619 AMR196619:AMS196619 AWN196619:AWO196619 BGJ196619:BGK196619 BQF196619:BQG196619 CAB196619:CAC196619 CJX196619:CJY196619 CTT196619:CTU196619 DDP196619:DDQ196619 DNL196619:DNM196619 DXH196619:DXI196619 EHD196619:EHE196619 EQZ196619:ERA196619 FAV196619:FAW196619 FKR196619:FKS196619 FUN196619:FUO196619 GEJ196619:GEK196619 GOF196619:GOG196619 GYB196619:GYC196619 HHX196619:HHY196619 HRT196619:HRU196619 IBP196619:IBQ196619 ILL196619:ILM196619 IVH196619:IVI196619 JFD196619:JFE196619 JOZ196619:JPA196619 JYV196619:JYW196619 KIR196619:KIS196619 KSN196619:KSO196619 LCJ196619:LCK196619 LMF196619:LMG196619 LWB196619:LWC196619 MFX196619:MFY196619 MPT196619:MPU196619 MZP196619:MZQ196619 NJL196619:NJM196619 NTH196619:NTI196619 ODD196619:ODE196619 OMZ196619:ONA196619 OWV196619:OWW196619 PGR196619:PGS196619 PQN196619:PQO196619 QAJ196619:QAK196619 QKF196619:QKG196619 QUB196619:QUC196619 RDX196619:RDY196619 RNT196619:RNU196619 RXP196619:RXQ196619 SHL196619:SHM196619 SRH196619:SRI196619 TBD196619:TBE196619 TKZ196619:TLA196619 TUV196619:TUW196619 UER196619:UES196619 UON196619:UOO196619 UYJ196619:UYK196619 VIF196619:VIG196619 VSB196619:VSC196619 WBX196619:WBY196619 WLT196619:WLU196619 WVP196619:WVQ196619 H262155:I262155 JD262155:JE262155 SZ262155:TA262155 ACV262155:ACW262155 AMR262155:AMS262155 AWN262155:AWO262155 BGJ262155:BGK262155 BQF262155:BQG262155 CAB262155:CAC262155 CJX262155:CJY262155 CTT262155:CTU262155 DDP262155:DDQ262155 DNL262155:DNM262155 DXH262155:DXI262155 EHD262155:EHE262155 EQZ262155:ERA262155 FAV262155:FAW262155 FKR262155:FKS262155 FUN262155:FUO262155 GEJ262155:GEK262155 GOF262155:GOG262155 GYB262155:GYC262155 HHX262155:HHY262155 HRT262155:HRU262155 IBP262155:IBQ262155 ILL262155:ILM262155 IVH262155:IVI262155 JFD262155:JFE262155 JOZ262155:JPA262155 JYV262155:JYW262155 KIR262155:KIS262155 KSN262155:KSO262155 LCJ262155:LCK262155 LMF262155:LMG262155 LWB262155:LWC262155 MFX262155:MFY262155 MPT262155:MPU262155 MZP262155:MZQ262155 NJL262155:NJM262155 NTH262155:NTI262155 ODD262155:ODE262155 OMZ262155:ONA262155 OWV262155:OWW262155 PGR262155:PGS262155 PQN262155:PQO262155 QAJ262155:QAK262155 QKF262155:QKG262155 QUB262155:QUC262155 RDX262155:RDY262155 RNT262155:RNU262155 RXP262155:RXQ262155 SHL262155:SHM262155 SRH262155:SRI262155 TBD262155:TBE262155 TKZ262155:TLA262155 TUV262155:TUW262155 UER262155:UES262155 UON262155:UOO262155 UYJ262155:UYK262155 VIF262155:VIG262155 VSB262155:VSC262155 WBX262155:WBY262155 WLT262155:WLU262155 WVP262155:WVQ262155 H327691:I327691 JD327691:JE327691 SZ327691:TA327691 ACV327691:ACW327691 AMR327691:AMS327691 AWN327691:AWO327691 BGJ327691:BGK327691 BQF327691:BQG327691 CAB327691:CAC327691 CJX327691:CJY327691 CTT327691:CTU327691 DDP327691:DDQ327691 DNL327691:DNM327691 DXH327691:DXI327691 EHD327691:EHE327691 EQZ327691:ERA327691 FAV327691:FAW327691 FKR327691:FKS327691 FUN327691:FUO327691 GEJ327691:GEK327691 GOF327691:GOG327691 GYB327691:GYC327691 HHX327691:HHY327691 HRT327691:HRU327691 IBP327691:IBQ327691 ILL327691:ILM327691 IVH327691:IVI327691 JFD327691:JFE327691 JOZ327691:JPA327691 JYV327691:JYW327691 KIR327691:KIS327691 KSN327691:KSO327691 LCJ327691:LCK327691 LMF327691:LMG327691 LWB327691:LWC327691 MFX327691:MFY327691 MPT327691:MPU327691 MZP327691:MZQ327691 NJL327691:NJM327691 NTH327691:NTI327691 ODD327691:ODE327691 OMZ327691:ONA327691 OWV327691:OWW327691 PGR327691:PGS327691 PQN327691:PQO327691 QAJ327691:QAK327691 QKF327691:QKG327691 QUB327691:QUC327691 RDX327691:RDY327691 RNT327691:RNU327691 RXP327691:RXQ327691 SHL327691:SHM327691 SRH327691:SRI327691 TBD327691:TBE327691 TKZ327691:TLA327691 TUV327691:TUW327691 UER327691:UES327691 UON327691:UOO327691 UYJ327691:UYK327691 VIF327691:VIG327691 VSB327691:VSC327691 WBX327691:WBY327691 WLT327691:WLU327691 WVP327691:WVQ327691 H393227:I393227 JD393227:JE393227 SZ393227:TA393227 ACV393227:ACW393227 AMR393227:AMS393227 AWN393227:AWO393227 BGJ393227:BGK393227 BQF393227:BQG393227 CAB393227:CAC393227 CJX393227:CJY393227 CTT393227:CTU393227 DDP393227:DDQ393227 DNL393227:DNM393227 DXH393227:DXI393227 EHD393227:EHE393227 EQZ393227:ERA393227 FAV393227:FAW393227 FKR393227:FKS393227 FUN393227:FUO393227 GEJ393227:GEK393227 GOF393227:GOG393227 GYB393227:GYC393227 HHX393227:HHY393227 HRT393227:HRU393227 IBP393227:IBQ393227 ILL393227:ILM393227 IVH393227:IVI393227 JFD393227:JFE393227 JOZ393227:JPA393227 JYV393227:JYW393227 KIR393227:KIS393227 KSN393227:KSO393227 LCJ393227:LCK393227 LMF393227:LMG393227 LWB393227:LWC393227 MFX393227:MFY393227 MPT393227:MPU393227 MZP393227:MZQ393227 NJL393227:NJM393227 NTH393227:NTI393227 ODD393227:ODE393227 OMZ393227:ONA393227 OWV393227:OWW393227 PGR393227:PGS393227 PQN393227:PQO393227 QAJ393227:QAK393227 QKF393227:QKG393227 QUB393227:QUC393227 RDX393227:RDY393227 RNT393227:RNU393227 RXP393227:RXQ393227 SHL393227:SHM393227 SRH393227:SRI393227 TBD393227:TBE393227 TKZ393227:TLA393227 TUV393227:TUW393227 UER393227:UES393227 UON393227:UOO393227 UYJ393227:UYK393227 VIF393227:VIG393227 VSB393227:VSC393227 WBX393227:WBY393227 WLT393227:WLU393227 WVP393227:WVQ393227 H458763:I458763 JD458763:JE458763 SZ458763:TA458763 ACV458763:ACW458763 AMR458763:AMS458763 AWN458763:AWO458763 BGJ458763:BGK458763 BQF458763:BQG458763 CAB458763:CAC458763 CJX458763:CJY458763 CTT458763:CTU458763 DDP458763:DDQ458763 DNL458763:DNM458763 DXH458763:DXI458763 EHD458763:EHE458763 EQZ458763:ERA458763 FAV458763:FAW458763 FKR458763:FKS458763 FUN458763:FUO458763 GEJ458763:GEK458763 GOF458763:GOG458763 GYB458763:GYC458763 HHX458763:HHY458763 HRT458763:HRU458763 IBP458763:IBQ458763 ILL458763:ILM458763 IVH458763:IVI458763 JFD458763:JFE458763 JOZ458763:JPA458763 JYV458763:JYW458763 KIR458763:KIS458763 KSN458763:KSO458763 LCJ458763:LCK458763 LMF458763:LMG458763 LWB458763:LWC458763 MFX458763:MFY458763 MPT458763:MPU458763 MZP458763:MZQ458763 NJL458763:NJM458763 NTH458763:NTI458763 ODD458763:ODE458763 OMZ458763:ONA458763 OWV458763:OWW458763 PGR458763:PGS458763 PQN458763:PQO458763 QAJ458763:QAK458763 QKF458763:QKG458763 QUB458763:QUC458763 RDX458763:RDY458763 RNT458763:RNU458763 RXP458763:RXQ458763 SHL458763:SHM458763 SRH458763:SRI458763 TBD458763:TBE458763 TKZ458763:TLA458763 TUV458763:TUW458763 UER458763:UES458763 UON458763:UOO458763 UYJ458763:UYK458763 VIF458763:VIG458763 VSB458763:VSC458763 WBX458763:WBY458763 WLT458763:WLU458763 WVP458763:WVQ458763 H524299:I524299 JD524299:JE524299 SZ524299:TA524299 ACV524299:ACW524299 AMR524299:AMS524299 AWN524299:AWO524299 BGJ524299:BGK524299 BQF524299:BQG524299 CAB524299:CAC524299 CJX524299:CJY524299 CTT524299:CTU524299 DDP524299:DDQ524299 DNL524299:DNM524299 DXH524299:DXI524299 EHD524299:EHE524299 EQZ524299:ERA524299 FAV524299:FAW524299 FKR524299:FKS524299 FUN524299:FUO524299 GEJ524299:GEK524299 GOF524299:GOG524299 GYB524299:GYC524299 HHX524299:HHY524299 HRT524299:HRU524299 IBP524299:IBQ524299 ILL524299:ILM524299 IVH524299:IVI524299 JFD524299:JFE524299 JOZ524299:JPA524299 JYV524299:JYW524299 KIR524299:KIS524299 KSN524299:KSO524299 LCJ524299:LCK524299 LMF524299:LMG524299 LWB524299:LWC524299 MFX524299:MFY524299 MPT524299:MPU524299 MZP524299:MZQ524299 NJL524299:NJM524299 NTH524299:NTI524299 ODD524299:ODE524299 OMZ524299:ONA524299 OWV524299:OWW524299 PGR524299:PGS524299 PQN524299:PQO524299 QAJ524299:QAK524299 QKF524299:QKG524299 QUB524299:QUC524299 RDX524299:RDY524299 RNT524299:RNU524299 RXP524299:RXQ524299 SHL524299:SHM524299 SRH524299:SRI524299 TBD524299:TBE524299 TKZ524299:TLA524299 TUV524299:TUW524299 UER524299:UES524299 UON524299:UOO524299 UYJ524299:UYK524299 VIF524299:VIG524299 VSB524299:VSC524299 WBX524299:WBY524299 WLT524299:WLU524299 WVP524299:WVQ524299 H589835:I589835 JD589835:JE589835 SZ589835:TA589835 ACV589835:ACW589835 AMR589835:AMS589835 AWN589835:AWO589835 BGJ589835:BGK589835 BQF589835:BQG589835 CAB589835:CAC589835 CJX589835:CJY589835 CTT589835:CTU589835 DDP589835:DDQ589835 DNL589835:DNM589835 DXH589835:DXI589835 EHD589835:EHE589835 EQZ589835:ERA589835 FAV589835:FAW589835 FKR589835:FKS589835 FUN589835:FUO589835 GEJ589835:GEK589835 GOF589835:GOG589835 GYB589835:GYC589835 HHX589835:HHY589835 HRT589835:HRU589835 IBP589835:IBQ589835 ILL589835:ILM589835 IVH589835:IVI589835 JFD589835:JFE589835 JOZ589835:JPA589835 JYV589835:JYW589835 KIR589835:KIS589835 KSN589835:KSO589835 LCJ589835:LCK589835 LMF589835:LMG589835 LWB589835:LWC589835 MFX589835:MFY589835 MPT589835:MPU589835 MZP589835:MZQ589835 NJL589835:NJM589835 NTH589835:NTI589835 ODD589835:ODE589835 OMZ589835:ONA589835 OWV589835:OWW589835 PGR589835:PGS589835 PQN589835:PQO589835 QAJ589835:QAK589835 QKF589835:QKG589835 QUB589835:QUC589835 RDX589835:RDY589835 RNT589835:RNU589835 RXP589835:RXQ589835 SHL589835:SHM589835 SRH589835:SRI589835 TBD589835:TBE589835 TKZ589835:TLA589835 TUV589835:TUW589835 UER589835:UES589835 UON589835:UOO589835 UYJ589835:UYK589835 VIF589835:VIG589835 VSB589835:VSC589835 WBX589835:WBY589835 WLT589835:WLU589835 WVP589835:WVQ589835 H655371:I655371 JD655371:JE655371 SZ655371:TA655371 ACV655371:ACW655371 AMR655371:AMS655371 AWN655371:AWO655371 BGJ655371:BGK655371 BQF655371:BQG655371 CAB655371:CAC655371 CJX655371:CJY655371 CTT655371:CTU655371 DDP655371:DDQ655371 DNL655371:DNM655371 DXH655371:DXI655371 EHD655371:EHE655371 EQZ655371:ERA655371 FAV655371:FAW655371 FKR655371:FKS655371 FUN655371:FUO655371 GEJ655371:GEK655371 GOF655371:GOG655371 GYB655371:GYC655371 HHX655371:HHY655371 HRT655371:HRU655371 IBP655371:IBQ655371 ILL655371:ILM655371 IVH655371:IVI655371 JFD655371:JFE655371 JOZ655371:JPA655371 JYV655371:JYW655371 KIR655371:KIS655371 KSN655371:KSO655371 LCJ655371:LCK655371 LMF655371:LMG655371 LWB655371:LWC655371 MFX655371:MFY655371 MPT655371:MPU655371 MZP655371:MZQ655371 NJL655371:NJM655371 NTH655371:NTI655371 ODD655371:ODE655371 OMZ655371:ONA655371 OWV655371:OWW655371 PGR655371:PGS655371 PQN655371:PQO655371 QAJ655371:QAK655371 QKF655371:QKG655371 QUB655371:QUC655371 RDX655371:RDY655371 RNT655371:RNU655371 RXP655371:RXQ655371 SHL655371:SHM655371 SRH655371:SRI655371 TBD655371:TBE655371 TKZ655371:TLA655371 TUV655371:TUW655371 UER655371:UES655371 UON655371:UOO655371 UYJ655371:UYK655371 VIF655371:VIG655371 VSB655371:VSC655371 WBX655371:WBY655371 WLT655371:WLU655371 WVP655371:WVQ655371 H720907:I720907 JD720907:JE720907 SZ720907:TA720907 ACV720907:ACW720907 AMR720907:AMS720907 AWN720907:AWO720907 BGJ720907:BGK720907 BQF720907:BQG720907 CAB720907:CAC720907 CJX720907:CJY720907 CTT720907:CTU720907 DDP720907:DDQ720907 DNL720907:DNM720907 DXH720907:DXI720907 EHD720907:EHE720907 EQZ720907:ERA720907 FAV720907:FAW720907 FKR720907:FKS720907 FUN720907:FUO720907 GEJ720907:GEK720907 GOF720907:GOG720907 GYB720907:GYC720907 HHX720907:HHY720907 HRT720907:HRU720907 IBP720907:IBQ720907 ILL720907:ILM720907 IVH720907:IVI720907 JFD720907:JFE720907 JOZ720907:JPA720907 JYV720907:JYW720907 KIR720907:KIS720907 KSN720907:KSO720907 LCJ720907:LCK720907 LMF720907:LMG720907 LWB720907:LWC720907 MFX720907:MFY720907 MPT720907:MPU720907 MZP720907:MZQ720907 NJL720907:NJM720907 NTH720907:NTI720907 ODD720907:ODE720907 OMZ720907:ONA720907 OWV720907:OWW720907 PGR720907:PGS720907 PQN720907:PQO720907 QAJ720907:QAK720907 QKF720907:QKG720907 QUB720907:QUC720907 RDX720907:RDY720907 RNT720907:RNU720907 RXP720907:RXQ720907 SHL720907:SHM720907 SRH720907:SRI720907 TBD720907:TBE720907 TKZ720907:TLA720907 TUV720907:TUW720907 UER720907:UES720907 UON720907:UOO720907 UYJ720907:UYK720907 VIF720907:VIG720907 VSB720907:VSC720907 WBX720907:WBY720907 WLT720907:WLU720907 WVP720907:WVQ720907 H786443:I786443 JD786443:JE786443 SZ786443:TA786443 ACV786443:ACW786443 AMR786443:AMS786443 AWN786443:AWO786443 BGJ786443:BGK786443 BQF786443:BQG786443 CAB786443:CAC786443 CJX786443:CJY786443 CTT786443:CTU786443 DDP786443:DDQ786443 DNL786443:DNM786443 DXH786443:DXI786443 EHD786443:EHE786443 EQZ786443:ERA786443 FAV786443:FAW786443 FKR786443:FKS786443 FUN786443:FUO786443 GEJ786443:GEK786443 GOF786443:GOG786443 GYB786443:GYC786443 HHX786443:HHY786443 HRT786443:HRU786443 IBP786443:IBQ786443 ILL786443:ILM786443 IVH786443:IVI786443 JFD786443:JFE786443 JOZ786443:JPA786443 JYV786443:JYW786443 KIR786443:KIS786443 KSN786443:KSO786443 LCJ786443:LCK786443 LMF786443:LMG786443 LWB786443:LWC786443 MFX786443:MFY786443 MPT786443:MPU786443 MZP786443:MZQ786443 NJL786443:NJM786443 NTH786443:NTI786443 ODD786443:ODE786443 OMZ786443:ONA786443 OWV786443:OWW786443 PGR786443:PGS786443 PQN786443:PQO786443 QAJ786443:QAK786443 QKF786443:QKG786443 QUB786443:QUC786443 RDX786443:RDY786443 RNT786443:RNU786443 RXP786443:RXQ786443 SHL786443:SHM786443 SRH786443:SRI786443 TBD786443:TBE786443 TKZ786443:TLA786443 TUV786443:TUW786443 UER786443:UES786443 UON786443:UOO786443 UYJ786443:UYK786443 VIF786443:VIG786443 VSB786443:VSC786443 WBX786443:WBY786443 WLT786443:WLU786443 WVP786443:WVQ786443 H851979:I851979 JD851979:JE851979 SZ851979:TA851979 ACV851979:ACW851979 AMR851979:AMS851979 AWN851979:AWO851979 BGJ851979:BGK851979 BQF851979:BQG851979 CAB851979:CAC851979 CJX851979:CJY851979 CTT851979:CTU851979 DDP851979:DDQ851979 DNL851979:DNM851979 DXH851979:DXI851979 EHD851979:EHE851979 EQZ851979:ERA851979 FAV851979:FAW851979 FKR851979:FKS851979 FUN851979:FUO851979 GEJ851979:GEK851979 GOF851979:GOG851979 GYB851979:GYC851979 HHX851979:HHY851979 HRT851979:HRU851979 IBP851979:IBQ851979 ILL851979:ILM851979 IVH851979:IVI851979 JFD851979:JFE851979 JOZ851979:JPA851979 JYV851979:JYW851979 KIR851979:KIS851979 KSN851979:KSO851979 LCJ851979:LCK851979 LMF851979:LMG851979 LWB851979:LWC851979 MFX851979:MFY851979 MPT851979:MPU851979 MZP851979:MZQ851979 NJL851979:NJM851979 NTH851979:NTI851979 ODD851979:ODE851979 OMZ851979:ONA851979 OWV851979:OWW851979 PGR851979:PGS851979 PQN851979:PQO851979 QAJ851979:QAK851979 QKF851979:QKG851979 QUB851979:QUC851979 RDX851979:RDY851979 RNT851979:RNU851979 RXP851979:RXQ851979 SHL851979:SHM851979 SRH851979:SRI851979 TBD851979:TBE851979 TKZ851979:TLA851979 TUV851979:TUW851979 UER851979:UES851979 UON851979:UOO851979 UYJ851979:UYK851979 VIF851979:VIG851979 VSB851979:VSC851979 WBX851979:WBY851979 WLT851979:WLU851979 WVP851979:WVQ851979 H917515:I917515 JD917515:JE917515 SZ917515:TA917515 ACV917515:ACW917515 AMR917515:AMS917515 AWN917515:AWO917515 BGJ917515:BGK917515 BQF917515:BQG917515 CAB917515:CAC917515 CJX917515:CJY917515 CTT917515:CTU917515 DDP917515:DDQ917515 DNL917515:DNM917515 DXH917515:DXI917515 EHD917515:EHE917515 EQZ917515:ERA917515 FAV917515:FAW917515 FKR917515:FKS917515 FUN917515:FUO917515 GEJ917515:GEK917515 GOF917515:GOG917515 GYB917515:GYC917515 HHX917515:HHY917515 HRT917515:HRU917515 IBP917515:IBQ917515 ILL917515:ILM917515 IVH917515:IVI917515 JFD917515:JFE917515 JOZ917515:JPA917515 JYV917515:JYW917515 KIR917515:KIS917515 KSN917515:KSO917515 LCJ917515:LCK917515 LMF917515:LMG917515 LWB917515:LWC917515 MFX917515:MFY917515 MPT917515:MPU917515 MZP917515:MZQ917515 NJL917515:NJM917515 NTH917515:NTI917515 ODD917515:ODE917515 OMZ917515:ONA917515 OWV917515:OWW917515 PGR917515:PGS917515 PQN917515:PQO917515 QAJ917515:QAK917515 QKF917515:QKG917515 QUB917515:QUC917515 RDX917515:RDY917515 RNT917515:RNU917515 RXP917515:RXQ917515 SHL917515:SHM917515 SRH917515:SRI917515 TBD917515:TBE917515 TKZ917515:TLA917515 TUV917515:TUW917515 UER917515:UES917515 UON917515:UOO917515 UYJ917515:UYK917515 VIF917515:VIG917515 VSB917515:VSC917515 WBX917515:WBY917515 WLT917515:WLU917515 WVP917515:WVQ917515 H983051:I983051 JD983051:JE983051 SZ983051:TA983051 ACV983051:ACW983051 AMR983051:AMS983051 AWN983051:AWO983051 BGJ983051:BGK983051 BQF983051:BQG983051 CAB983051:CAC983051 CJX983051:CJY983051 CTT983051:CTU983051 DDP983051:DDQ983051 DNL983051:DNM983051 DXH983051:DXI983051 EHD983051:EHE983051 EQZ983051:ERA983051 FAV983051:FAW983051 FKR983051:FKS983051 FUN983051:FUO983051 GEJ983051:GEK983051 GOF983051:GOG983051 GYB983051:GYC983051 HHX983051:HHY983051 HRT983051:HRU983051 IBP983051:IBQ983051 ILL983051:ILM983051 IVH983051:IVI983051 JFD983051:JFE983051 JOZ983051:JPA983051 JYV983051:JYW983051 KIR983051:KIS983051 KSN983051:KSO983051 LCJ983051:LCK983051 LMF983051:LMG983051 LWB983051:LWC983051 MFX983051:MFY983051 MPT983051:MPU983051 MZP983051:MZQ983051 NJL983051:NJM983051 NTH983051:NTI983051 ODD983051:ODE983051 OMZ983051:ONA983051 OWV983051:OWW983051 PGR983051:PGS983051 PQN983051:PQO983051 QAJ983051:QAK983051 QKF983051:QKG983051 QUB983051:QUC983051 RDX983051:RDY983051 RNT983051:RNU983051 RXP983051:RXQ983051 SHL983051:SHM983051 SRH983051:SRI983051 TBD983051:TBE983051 TKZ983051:TLA983051 TUV983051:TUW983051 UER983051:UES983051 UON983051:UOO983051 UYJ983051:UYK983051 VIF983051:VIG983051 VSB983051:VSC983051 WBX983051:WBY983051 WLT983051:WLU983051 WVP983051:WVQ983051">
      <formula1>$X$49:$X$51</formula1>
    </dataValidation>
    <dataValidation allowBlank="1" sqref="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dataValidation type="list" errorStyle="warning" allowBlank="1" errorTitle="Service Type" promptTitle="Service Type" prompt="Select service from drop down list" sqref="H10:I10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H65546:I65546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H131082:I131082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H196618:I196618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H262154:I262154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H327690:I327690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H393226:I393226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H458762:I458762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H524298:I524298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H589834:I589834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H655370:I655370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H720906:I720906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H786442:I786442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H851978:I851978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H917514:I917514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H983050:I983050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formula1>#REF!</formula1>
    </dataValidation>
    <dataValidation type="list" errorStyle="warning" allowBlank="1" errorTitle="Service Type" promptTitle="Service Type" prompt="Select service from drop down list"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formula1>$X$9:$X$11</formula1>
    </dataValidation>
    <dataValidation type="list" allowBlank="1" sqref="E11:F11 JA11:JB11 SW11:SX11 ACS11:ACT11 AMO11:AMP11 AWK11:AWL11 BGG11:BGH11 BQC11:BQD11 BZY11:BZZ11 CJU11:CJV11 CTQ11:CTR11 DDM11:DDN11 DNI11:DNJ11 DXE11:DXF11 EHA11:EHB11 EQW11:EQX11 FAS11:FAT11 FKO11:FKP11 FUK11:FUL11 GEG11:GEH11 GOC11:GOD11 GXY11:GXZ11 HHU11:HHV11 HRQ11:HRR11 IBM11:IBN11 ILI11:ILJ11 IVE11:IVF11 JFA11:JFB11 JOW11:JOX11 JYS11:JYT11 KIO11:KIP11 KSK11:KSL11 LCG11:LCH11 LMC11:LMD11 LVY11:LVZ11 MFU11:MFV11 MPQ11:MPR11 MZM11:MZN11 NJI11:NJJ11 NTE11:NTF11 ODA11:ODB11 OMW11:OMX11 OWS11:OWT11 PGO11:PGP11 PQK11:PQL11 QAG11:QAH11 QKC11:QKD11 QTY11:QTZ11 RDU11:RDV11 RNQ11:RNR11 RXM11:RXN11 SHI11:SHJ11 SRE11:SRF11 TBA11:TBB11 TKW11:TKX11 TUS11:TUT11 UEO11:UEP11 UOK11:UOL11 UYG11:UYH11 VIC11:VID11 VRY11:VRZ11 WBU11:WBV11 WLQ11:WLR11 WVM11:WVN11 E65547:F65547 JA65547:JB65547 SW65547:SX65547 ACS65547:ACT65547 AMO65547:AMP65547 AWK65547:AWL65547 BGG65547:BGH65547 BQC65547:BQD65547 BZY65547:BZZ65547 CJU65547:CJV65547 CTQ65547:CTR65547 DDM65547:DDN65547 DNI65547:DNJ65547 DXE65547:DXF65547 EHA65547:EHB65547 EQW65547:EQX65547 FAS65547:FAT65547 FKO65547:FKP65547 FUK65547:FUL65547 GEG65547:GEH65547 GOC65547:GOD65547 GXY65547:GXZ65547 HHU65547:HHV65547 HRQ65547:HRR65547 IBM65547:IBN65547 ILI65547:ILJ65547 IVE65547:IVF65547 JFA65547:JFB65547 JOW65547:JOX65547 JYS65547:JYT65547 KIO65547:KIP65547 KSK65547:KSL65547 LCG65547:LCH65547 LMC65547:LMD65547 LVY65547:LVZ65547 MFU65547:MFV65547 MPQ65547:MPR65547 MZM65547:MZN65547 NJI65547:NJJ65547 NTE65547:NTF65547 ODA65547:ODB65547 OMW65547:OMX65547 OWS65547:OWT65547 PGO65547:PGP65547 PQK65547:PQL65547 QAG65547:QAH65547 QKC65547:QKD65547 QTY65547:QTZ65547 RDU65547:RDV65547 RNQ65547:RNR65547 RXM65547:RXN65547 SHI65547:SHJ65547 SRE65547:SRF65547 TBA65547:TBB65547 TKW65547:TKX65547 TUS65547:TUT65547 UEO65547:UEP65547 UOK65547:UOL65547 UYG65547:UYH65547 VIC65547:VID65547 VRY65547:VRZ65547 WBU65547:WBV65547 WLQ65547:WLR65547 WVM65547:WVN65547 E131083:F131083 JA131083:JB131083 SW131083:SX131083 ACS131083:ACT131083 AMO131083:AMP131083 AWK131083:AWL131083 BGG131083:BGH131083 BQC131083:BQD131083 BZY131083:BZZ131083 CJU131083:CJV131083 CTQ131083:CTR131083 DDM131083:DDN131083 DNI131083:DNJ131083 DXE131083:DXF131083 EHA131083:EHB131083 EQW131083:EQX131083 FAS131083:FAT131083 FKO131083:FKP131083 FUK131083:FUL131083 GEG131083:GEH131083 GOC131083:GOD131083 GXY131083:GXZ131083 HHU131083:HHV131083 HRQ131083:HRR131083 IBM131083:IBN131083 ILI131083:ILJ131083 IVE131083:IVF131083 JFA131083:JFB131083 JOW131083:JOX131083 JYS131083:JYT131083 KIO131083:KIP131083 KSK131083:KSL131083 LCG131083:LCH131083 LMC131083:LMD131083 LVY131083:LVZ131083 MFU131083:MFV131083 MPQ131083:MPR131083 MZM131083:MZN131083 NJI131083:NJJ131083 NTE131083:NTF131083 ODA131083:ODB131083 OMW131083:OMX131083 OWS131083:OWT131083 PGO131083:PGP131083 PQK131083:PQL131083 QAG131083:QAH131083 QKC131083:QKD131083 QTY131083:QTZ131083 RDU131083:RDV131083 RNQ131083:RNR131083 RXM131083:RXN131083 SHI131083:SHJ131083 SRE131083:SRF131083 TBA131083:TBB131083 TKW131083:TKX131083 TUS131083:TUT131083 UEO131083:UEP131083 UOK131083:UOL131083 UYG131083:UYH131083 VIC131083:VID131083 VRY131083:VRZ131083 WBU131083:WBV131083 WLQ131083:WLR131083 WVM131083:WVN131083 E196619:F196619 JA196619:JB196619 SW196619:SX196619 ACS196619:ACT196619 AMO196619:AMP196619 AWK196619:AWL196619 BGG196619:BGH196619 BQC196619:BQD196619 BZY196619:BZZ196619 CJU196619:CJV196619 CTQ196619:CTR196619 DDM196619:DDN196619 DNI196619:DNJ196619 DXE196619:DXF196619 EHA196619:EHB196619 EQW196619:EQX196619 FAS196619:FAT196619 FKO196619:FKP196619 FUK196619:FUL196619 GEG196619:GEH196619 GOC196619:GOD196619 GXY196619:GXZ196619 HHU196619:HHV196619 HRQ196619:HRR196619 IBM196619:IBN196619 ILI196619:ILJ196619 IVE196619:IVF196619 JFA196619:JFB196619 JOW196619:JOX196619 JYS196619:JYT196619 KIO196619:KIP196619 KSK196619:KSL196619 LCG196619:LCH196619 LMC196619:LMD196619 LVY196619:LVZ196619 MFU196619:MFV196619 MPQ196619:MPR196619 MZM196619:MZN196619 NJI196619:NJJ196619 NTE196619:NTF196619 ODA196619:ODB196619 OMW196619:OMX196619 OWS196619:OWT196619 PGO196619:PGP196619 PQK196619:PQL196619 QAG196619:QAH196619 QKC196619:QKD196619 QTY196619:QTZ196619 RDU196619:RDV196619 RNQ196619:RNR196619 RXM196619:RXN196619 SHI196619:SHJ196619 SRE196619:SRF196619 TBA196619:TBB196619 TKW196619:TKX196619 TUS196619:TUT196619 UEO196619:UEP196619 UOK196619:UOL196619 UYG196619:UYH196619 VIC196619:VID196619 VRY196619:VRZ196619 WBU196619:WBV196619 WLQ196619:WLR196619 WVM196619:WVN196619 E262155:F262155 JA262155:JB262155 SW262155:SX262155 ACS262155:ACT262155 AMO262155:AMP262155 AWK262155:AWL262155 BGG262155:BGH262155 BQC262155:BQD262155 BZY262155:BZZ262155 CJU262155:CJV262155 CTQ262155:CTR262155 DDM262155:DDN262155 DNI262155:DNJ262155 DXE262155:DXF262155 EHA262155:EHB262155 EQW262155:EQX262155 FAS262155:FAT262155 FKO262155:FKP262155 FUK262155:FUL262155 GEG262155:GEH262155 GOC262155:GOD262155 GXY262155:GXZ262155 HHU262155:HHV262155 HRQ262155:HRR262155 IBM262155:IBN262155 ILI262155:ILJ262155 IVE262155:IVF262155 JFA262155:JFB262155 JOW262155:JOX262155 JYS262155:JYT262155 KIO262155:KIP262155 KSK262155:KSL262155 LCG262155:LCH262155 LMC262155:LMD262155 LVY262155:LVZ262155 MFU262155:MFV262155 MPQ262155:MPR262155 MZM262155:MZN262155 NJI262155:NJJ262155 NTE262155:NTF262155 ODA262155:ODB262155 OMW262155:OMX262155 OWS262155:OWT262155 PGO262155:PGP262155 PQK262155:PQL262155 QAG262155:QAH262155 QKC262155:QKD262155 QTY262155:QTZ262155 RDU262155:RDV262155 RNQ262155:RNR262155 RXM262155:RXN262155 SHI262155:SHJ262155 SRE262155:SRF262155 TBA262155:TBB262155 TKW262155:TKX262155 TUS262155:TUT262155 UEO262155:UEP262155 UOK262155:UOL262155 UYG262155:UYH262155 VIC262155:VID262155 VRY262155:VRZ262155 WBU262155:WBV262155 WLQ262155:WLR262155 WVM262155:WVN262155 E327691:F327691 JA327691:JB327691 SW327691:SX327691 ACS327691:ACT327691 AMO327691:AMP327691 AWK327691:AWL327691 BGG327691:BGH327691 BQC327691:BQD327691 BZY327691:BZZ327691 CJU327691:CJV327691 CTQ327691:CTR327691 DDM327691:DDN327691 DNI327691:DNJ327691 DXE327691:DXF327691 EHA327691:EHB327691 EQW327691:EQX327691 FAS327691:FAT327691 FKO327691:FKP327691 FUK327691:FUL327691 GEG327691:GEH327691 GOC327691:GOD327691 GXY327691:GXZ327691 HHU327691:HHV327691 HRQ327691:HRR327691 IBM327691:IBN327691 ILI327691:ILJ327691 IVE327691:IVF327691 JFA327691:JFB327691 JOW327691:JOX327691 JYS327691:JYT327691 KIO327691:KIP327691 KSK327691:KSL327691 LCG327691:LCH327691 LMC327691:LMD327691 LVY327691:LVZ327691 MFU327691:MFV327691 MPQ327691:MPR327691 MZM327691:MZN327691 NJI327691:NJJ327691 NTE327691:NTF327691 ODA327691:ODB327691 OMW327691:OMX327691 OWS327691:OWT327691 PGO327691:PGP327691 PQK327691:PQL327691 QAG327691:QAH327691 QKC327691:QKD327691 QTY327691:QTZ327691 RDU327691:RDV327691 RNQ327691:RNR327691 RXM327691:RXN327691 SHI327691:SHJ327691 SRE327691:SRF327691 TBA327691:TBB327691 TKW327691:TKX327691 TUS327691:TUT327691 UEO327691:UEP327691 UOK327691:UOL327691 UYG327691:UYH327691 VIC327691:VID327691 VRY327691:VRZ327691 WBU327691:WBV327691 WLQ327691:WLR327691 WVM327691:WVN327691 E393227:F393227 JA393227:JB393227 SW393227:SX393227 ACS393227:ACT393227 AMO393227:AMP393227 AWK393227:AWL393227 BGG393227:BGH393227 BQC393227:BQD393227 BZY393227:BZZ393227 CJU393227:CJV393227 CTQ393227:CTR393227 DDM393227:DDN393227 DNI393227:DNJ393227 DXE393227:DXF393227 EHA393227:EHB393227 EQW393227:EQX393227 FAS393227:FAT393227 FKO393227:FKP393227 FUK393227:FUL393227 GEG393227:GEH393227 GOC393227:GOD393227 GXY393227:GXZ393227 HHU393227:HHV393227 HRQ393227:HRR393227 IBM393227:IBN393227 ILI393227:ILJ393227 IVE393227:IVF393227 JFA393227:JFB393227 JOW393227:JOX393227 JYS393227:JYT393227 KIO393227:KIP393227 KSK393227:KSL393227 LCG393227:LCH393227 LMC393227:LMD393227 LVY393227:LVZ393227 MFU393227:MFV393227 MPQ393227:MPR393227 MZM393227:MZN393227 NJI393227:NJJ393227 NTE393227:NTF393227 ODA393227:ODB393227 OMW393227:OMX393227 OWS393227:OWT393227 PGO393227:PGP393227 PQK393227:PQL393227 QAG393227:QAH393227 QKC393227:QKD393227 QTY393227:QTZ393227 RDU393227:RDV393227 RNQ393227:RNR393227 RXM393227:RXN393227 SHI393227:SHJ393227 SRE393227:SRF393227 TBA393227:TBB393227 TKW393227:TKX393227 TUS393227:TUT393227 UEO393227:UEP393227 UOK393227:UOL393227 UYG393227:UYH393227 VIC393227:VID393227 VRY393227:VRZ393227 WBU393227:WBV393227 WLQ393227:WLR393227 WVM393227:WVN393227 E458763:F458763 JA458763:JB458763 SW458763:SX458763 ACS458763:ACT458763 AMO458763:AMP458763 AWK458763:AWL458763 BGG458763:BGH458763 BQC458763:BQD458763 BZY458763:BZZ458763 CJU458763:CJV458763 CTQ458763:CTR458763 DDM458763:DDN458763 DNI458763:DNJ458763 DXE458763:DXF458763 EHA458763:EHB458763 EQW458763:EQX458763 FAS458763:FAT458763 FKO458763:FKP458763 FUK458763:FUL458763 GEG458763:GEH458763 GOC458763:GOD458763 GXY458763:GXZ458763 HHU458763:HHV458763 HRQ458763:HRR458763 IBM458763:IBN458763 ILI458763:ILJ458763 IVE458763:IVF458763 JFA458763:JFB458763 JOW458763:JOX458763 JYS458763:JYT458763 KIO458763:KIP458763 KSK458763:KSL458763 LCG458763:LCH458763 LMC458763:LMD458763 LVY458763:LVZ458763 MFU458763:MFV458763 MPQ458763:MPR458763 MZM458763:MZN458763 NJI458763:NJJ458763 NTE458763:NTF458763 ODA458763:ODB458763 OMW458763:OMX458763 OWS458763:OWT458763 PGO458763:PGP458763 PQK458763:PQL458763 QAG458763:QAH458763 QKC458763:QKD458763 QTY458763:QTZ458763 RDU458763:RDV458763 RNQ458763:RNR458763 RXM458763:RXN458763 SHI458763:SHJ458763 SRE458763:SRF458763 TBA458763:TBB458763 TKW458763:TKX458763 TUS458763:TUT458763 UEO458763:UEP458763 UOK458763:UOL458763 UYG458763:UYH458763 VIC458763:VID458763 VRY458763:VRZ458763 WBU458763:WBV458763 WLQ458763:WLR458763 WVM458763:WVN458763 E524299:F524299 JA524299:JB524299 SW524299:SX524299 ACS524299:ACT524299 AMO524299:AMP524299 AWK524299:AWL524299 BGG524299:BGH524299 BQC524299:BQD524299 BZY524299:BZZ524299 CJU524299:CJV524299 CTQ524299:CTR524299 DDM524299:DDN524299 DNI524299:DNJ524299 DXE524299:DXF524299 EHA524299:EHB524299 EQW524299:EQX524299 FAS524299:FAT524299 FKO524299:FKP524299 FUK524299:FUL524299 GEG524299:GEH524299 GOC524299:GOD524299 GXY524299:GXZ524299 HHU524299:HHV524299 HRQ524299:HRR524299 IBM524299:IBN524299 ILI524299:ILJ524299 IVE524299:IVF524299 JFA524299:JFB524299 JOW524299:JOX524299 JYS524299:JYT524299 KIO524299:KIP524299 KSK524299:KSL524299 LCG524299:LCH524299 LMC524299:LMD524299 LVY524299:LVZ524299 MFU524299:MFV524299 MPQ524299:MPR524299 MZM524299:MZN524299 NJI524299:NJJ524299 NTE524299:NTF524299 ODA524299:ODB524299 OMW524299:OMX524299 OWS524299:OWT524299 PGO524299:PGP524299 PQK524299:PQL524299 QAG524299:QAH524299 QKC524299:QKD524299 QTY524299:QTZ524299 RDU524299:RDV524299 RNQ524299:RNR524299 RXM524299:RXN524299 SHI524299:SHJ524299 SRE524299:SRF524299 TBA524299:TBB524299 TKW524299:TKX524299 TUS524299:TUT524299 UEO524299:UEP524299 UOK524299:UOL524299 UYG524299:UYH524299 VIC524299:VID524299 VRY524299:VRZ524299 WBU524299:WBV524299 WLQ524299:WLR524299 WVM524299:WVN524299 E589835:F589835 JA589835:JB589835 SW589835:SX589835 ACS589835:ACT589835 AMO589835:AMP589835 AWK589835:AWL589835 BGG589835:BGH589835 BQC589835:BQD589835 BZY589835:BZZ589835 CJU589835:CJV589835 CTQ589835:CTR589835 DDM589835:DDN589835 DNI589835:DNJ589835 DXE589835:DXF589835 EHA589835:EHB589835 EQW589835:EQX589835 FAS589835:FAT589835 FKO589835:FKP589835 FUK589835:FUL589835 GEG589835:GEH589835 GOC589835:GOD589835 GXY589835:GXZ589835 HHU589835:HHV589835 HRQ589835:HRR589835 IBM589835:IBN589835 ILI589835:ILJ589835 IVE589835:IVF589835 JFA589835:JFB589835 JOW589835:JOX589835 JYS589835:JYT589835 KIO589835:KIP589835 KSK589835:KSL589835 LCG589835:LCH589835 LMC589835:LMD589835 LVY589835:LVZ589835 MFU589835:MFV589835 MPQ589835:MPR589835 MZM589835:MZN589835 NJI589835:NJJ589835 NTE589835:NTF589835 ODA589835:ODB589835 OMW589835:OMX589835 OWS589835:OWT589835 PGO589835:PGP589835 PQK589835:PQL589835 QAG589835:QAH589835 QKC589835:QKD589835 QTY589835:QTZ589835 RDU589835:RDV589835 RNQ589835:RNR589835 RXM589835:RXN589835 SHI589835:SHJ589835 SRE589835:SRF589835 TBA589835:TBB589835 TKW589835:TKX589835 TUS589835:TUT589835 UEO589835:UEP589835 UOK589835:UOL589835 UYG589835:UYH589835 VIC589835:VID589835 VRY589835:VRZ589835 WBU589835:WBV589835 WLQ589835:WLR589835 WVM589835:WVN589835 E655371:F655371 JA655371:JB655371 SW655371:SX655371 ACS655371:ACT655371 AMO655371:AMP655371 AWK655371:AWL655371 BGG655371:BGH655371 BQC655371:BQD655371 BZY655371:BZZ655371 CJU655371:CJV655371 CTQ655371:CTR655371 DDM655371:DDN655371 DNI655371:DNJ655371 DXE655371:DXF655371 EHA655371:EHB655371 EQW655371:EQX655371 FAS655371:FAT655371 FKO655371:FKP655371 FUK655371:FUL655371 GEG655371:GEH655371 GOC655371:GOD655371 GXY655371:GXZ655371 HHU655371:HHV655371 HRQ655371:HRR655371 IBM655371:IBN655371 ILI655371:ILJ655371 IVE655371:IVF655371 JFA655371:JFB655371 JOW655371:JOX655371 JYS655371:JYT655371 KIO655371:KIP655371 KSK655371:KSL655371 LCG655371:LCH655371 LMC655371:LMD655371 LVY655371:LVZ655371 MFU655371:MFV655371 MPQ655371:MPR655371 MZM655371:MZN655371 NJI655371:NJJ655371 NTE655371:NTF655371 ODA655371:ODB655371 OMW655371:OMX655371 OWS655371:OWT655371 PGO655371:PGP655371 PQK655371:PQL655371 QAG655371:QAH655371 QKC655371:QKD655371 QTY655371:QTZ655371 RDU655371:RDV655371 RNQ655371:RNR655371 RXM655371:RXN655371 SHI655371:SHJ655371 SRE655371:SRF655371 TBA655371:TBB655371 TKW655371:TKX655371 TUS655371:TUT655371 UEO655371:UEP655371 UOK655371:UOL655371 UYG655371:UYH655371 VIC655371:VID655371 VRY655371:VRZ655371 WBU655371:WBV655371 WLQ655371:WLR655371 WVM655371:WVN655371 E720907:F720907 JA720907:JB720907 SW720907:SX720907 ACS720907:ACT720907 AMO720907:AMP720907 AWK720907:AWL720907 BGG720907:BGH720907 BQC720907:BQD720907 BZY720907:BZZ720907 CJU720907:CJV720907 CTQ720907:CTR720907 DDM720907:DDN720907 DNI720907:DNJ720907 DXE720907:DXF720907 EHA720907:EHB720907 EQW720907:EQX720907 FAS720907:FAT720907 FKO720907:FKP720907 FUK720907:FUL720907 GEG720907:GEH720907 GOC720907:GOD720907 GXY720907:GXZ720907 HHU720907:HHV720907 HRQ720907:HRR720907 IBM720907:IBN720907 ILI720907:ILJ720907 IVE720907:IVF720907 JFA720907:JFB720907 JOW720907:JOX720907 JYS720907:JYT720907 KIO720907:KIP720907 KSK720907:KSL720907 LCG720907:LCH720907 LMC720907:LMD720907 LVY720907:LVZ720907 MFU720907:MFV720907 MPQ720907:MPR720907 MZM720907:MZN720907 NJI720907:NJJ720907 NTE720907:NTF720907 ODA720907:ODB720907 OMW720907:OMX720907 OWS720907:OWT720907 PGO720907:PGP720907 PQK720907:PQL720907 QAG720907:QAH720907 QKC720907:QKD720907 QTY720907:QTZ720907 RDU720907:RDV720907 RNQ720907:RNR720907 RXM720907:RXN720907 SHI720907:SHJ720907 SRE720907:SRF720907 TBA720907:TBB720907 TKW720907:TKX720907 TUS720907:TUT720907 UEO720907:UEP720907 UOK720907:UOL720907 UYG720907:UYH720907 VIC720907:VID720907 VRY720907:VRZ720907 WBU720907:WBV720907 WLQ720907:WLR720907 WVM720907:WVN720907 E786443:F786443 JA786443:JB786443 SW786443:SX786443 ACS786443:ACT786443 AMO786443:AMP786443 AWK786443:AWL786443 BGG786443:BGH786443 BQC786443:BQD786443 BZY786443:BZZ786443 CJU786443:CJV786443 CTQ786443:CTR786443 DDM786443:DDN786443 DNI786443:DNJ786443 DXE786443:DXF786443 EHA786443:EHB786443 EQW786443:EQX786443 FAS786443:FAT786443 FKO786443:FKP786443 FUK786443:FUL786443 GEG786443:GEH786443 GOC786443:GOD786443 GXY786443:GXZ786443 HHU786443:HHV786443 HRQ786443:HRR786443 IBM786443:IBN786443 ILI786443:ILJ786443 IVE786443:IVF786443 JFA786443:JFB786443 JOW786443:JOX786443 JYS786443:JYT786443 KIO786443:KIP786443 KSK786443:KSL786443 LCG786443:LCH786443 LMC786443:LMD786443 LVY786443:LVZ786443 MFU786443:MFV786443 MPQ786443:MPR786443 MZM786443:MZN786443 NJI786443:NJJ786443 NTE786443:NTF786443 ODA786443:ODB786443 OMW786443:OMX786443 OWS786443:OWT786443 PGO786443:PGP786443 PQK786443:PQL786443 QAG786443:QAH786443 QKC786443:QKD786443 QTY786443:QTZ786443 RDU786443:RDV786443 RNQ786443:RNR786443 RXM786443:RXN786443 SHI786443:SHJ786443 SRE786443:SRF786443 TBA786443:TBB786443 TKW786443:TKX786443 TUS786443:TUT786443 UEO786443:UEP786443 UOK786443:UOL786443 UYG786443:UYH786443 VIC786443:VID786443 VRY786443:VRZ786443 WBU786443:WBV786443 WLQ786443:WLR786443 WVM786443:WVN786443 E851979:F851979 JA851979:JB851979 SW851979:SX851979 ACS851979:ACT851979 AMO851979:AMP851979 AWK851979:AWL851979 BGG851979:BGH851979 BQC851979:BQD851979 BZY851979:BZZ851979 CJU851979:CJV851979 CTQ851979:CTR851979 DDM851979:DDN851979 DNI851979:DNJ851979 DXE851979:DXF851979 EHA851979:EHB851979 EQW851979:EQX851979 FAS851979:FAT851979 FKO851979:FKP851979 FUK851979:FUL851979 GEG851979:GEH851979 GOC851979:GOD851979 GXY851979:GXZ851979 HHU851979:HHV851979 HRQ851979:HRR851979 IBM851979:IBN851979 ILI851979:ILJ851979 IVE851979:IVF851979 JFA851979:JFB851979 JOW851979:JOX851979 JYS851979:JYT851979 KIO851979:KIP851979 KSK851979:KSL851979 LCG851979:LCH851979 LMC851979:LMD851979 LVY851979:LVZ851979 MFU851979:MFV851979 MPQ851979:MPR851979 MZM851979:MZN851979 NJI851979:NJJ851979 NTE851979:NTF851979 ODA851979:ODB851979 OMW851979:OMX851979 OWS851979:OWT851979 PGO851979:PGP851979 PQK851979:PQL851979 QAG851979:QAH851979 QKC851979:QKD851979 QTY851979:QTZ851979 RDU851979:RDV851979 RNQ851979:RNR851979 RXM851979:RXN851979 SHI851979:SHJ851979 SRE851979:SRF851979 TBA851979:TBB851979 TKW851979:TKX851979 TUS851979:TUT851979 UEO851979:UEP851979 UOK851979:UOL851979 UYG851979:UYH851979 VIC851979:VID851979 VRY851979:VRZ851979 WBU851979:WBV851979 WLQ851979:WLR851979 WVM851979:WVN851979 E917515:F917515 JA917515:JB917515 SW917515:SX917515 ACS917515:ACT917515 AMO917515:AMP917515 AWK917515:AWL917515 BGG917515:BGH917515 BQC917515:BQD917515 BZY917515:BZZ917515 CJU917515:CJV917515 CTQ917515:CTR917515 DDM917515:DDN917515 DNI917515:DNJ917515 DXE917515:DXF917515 EHA917515:EHB917515 EQW917515:EQX917515 FAS917515:FAT917515 FKO917515:FKP917515 FUK917515:FUL917515 GEG917515:GEH917515 GOC917515:GOD917515 GXY917515:GXZ917515 HHU917515:HHV917515 HRQ917515:HRR917515 IBM917515:IBN917515 ILI917515:ILJ917515 IVE917515:IVF917515 JFA917515:JFB917515 JOW917515:JOX917515 JYS917515:JYT917515 KIO917515:KIP917515 KSK917515:KSL917515 LCG917515:LCH917515 LMC917515:LMD917515 LVY917515:LVZ917515 MFU917515:MFV917515 MPQ917515:MPR917515 MZM917515:MZN917515 NJI917515:NJJ917515 NTE917515:NTF917515 ODA917515:ODB917515 OMW917515:OMX917515 OWS917515:OWT917515 PGO917515:PGP917515 PQK917515:PQL917515 QAG917515:QAH917515 QKC917515:QKD917515 QTY917515:QTZ917515 RDU917515:RDV917515 RNQ917515:RNR917515 RXM917515:RXN917515 SHI917515:SHJ917515 SRE917515:SRF917515 TBA917515:TBB917515 TKW917515:TKX917515 TUS917515:TUT917515 UEO917515:UEP917515 UOK917515:UOL917515 UYG917515:UYH917515 VIC917515:VID917515 VRY917515:VRZ917515 WBU917515:WBV917515 WLQ917515:WLR917515 WVM917515:WVN917515 E983051:F983051 JA983051:JB983051 SW983051:SX983051 ACS983051:ACT983051 AMO983051:AMP983051 AWK983051:AWL983051 BGG983051:BGH983051 BQC983051:BQD983051 BZY983051:BZZ983051 CJU983051:CJV983051 CTQ983051:CTR983051 DDM983051:DDN983051 DNI983051:DNJ983051 DXE983051:DXF983051 EHA983051:EHB983051 EQW983051:EQX983051 FAS983051:FAT983051 FKO983051:FKP983051 FUK983051:FUL983051 GEG983051:GEH983051 GOC983051:GOD983051 GXY983051:GXZ983051 HHU983051:HHV983051 HRQ983051:HRR983051 IBM983051:IBN983051 ILI983051:ILJ983051 IVE983051:IVF983051 JFA983051:JFB983051 JOW983051:JOX983051 JYS983051:JYT983051 KIO983051:KIP983051 KSK983051:KSL983051 LCG983051:LCH983051 LMC983051:LMD983051 LVY983051:LVZ983051 MFU983051:MFV983051 MPQ983051:MPR983051 MZM983051:MZN983051 NJI983051:NJJ983051 NTE983051:NTF983051 ODA983051:ODB983051 OMW983051:OMX983051 OWS983051:OWT983051 PGO983051:PGP983051 PQK983051:PQL983051 QAG983051:QAH983051 QKC983051:QKD983051 QTY983051:QTZ983051 RDU983051:RDV983051 RNQ983051:RNR983051 RXM983051:RXN983051 SHI983051:SHJ983051 SRE983051:SRF983051 TBA983051:TBB983051 TKW983051:TKX983051 TUS983051:TUT983051 UEO983051:UEP983051 UOK983051:UOL983051 UYG983051:UYH983051 VIC983051:VID983051 VRY983051:VRZ983051 WBU983051:WBV983051 WLQ983051:WLR983051 WVM983051:WVN983051">
      <formula1>$X$17:$X$21</formula1>
    </dataValidation>
    <dataValidation type="list" allowBlank="1" sqref="S35:T35 JO35:JP35 TK35:TL35 ADG35:ADH35 ANC35:AND35 AWY35:AWZ35 BGU35:BGV35 BQQ35:BQR35 CAM35:CAN35 CKI35:CKJ35 CUE35:CUF35 DEA35:DEB35 DNW35:DNX35 DXS35:DXT35 EHO35:EHP35 ERK35:ERL35 FBG35:FBH35 FLC35:FLD35 FUY35:FUZ35 GEU35:GEV35 GOQ35:GOR35 GYM35:GYN35 HII35:HIJ35 HSE35:HSF35 ICA35:ICB35 ILW35:ILX35 IVS35:IVT35 JFO35:JFP35 JPK35:JPL35 JZG35:JZH35 KJC35:KJD35 KSY35:KSZ35 LCU35:LCV35 LMQ35:LMR35 LWM35:LWN35 MGI35:MGJ35 MQE35:MQF35 NAA35:NAB35 NJW35:NJX35 NTS35:NTT35 ODO35:ODP35 ONK35:ONL35 OXG35:OXH35 PHC35:PHD35 PQY35:PQZ35 QAU35:QAV35 QKQ35:QKR35 QUM35:QUN35 REI35:REJ35 ROE35:ROF35 RYA35:RYB35 SHW35:SHX35 SRS35:SRT35 TBO35:TBP35 TLK35:TLL35 TVG35:TVH35 UFC35:UFD35 UOY35:UOZ35 UYU35:UYV35 VIQ35:VIR35 VSM35:VSN35 WCI35:WCJ35 WME35:WMF35 WWA35:WWB35 S65571:T65571 JO65571:JP65571 TK65571:TL65571 ADG65571:ADH65571 ANC65571:AND65571 AWY65571:AWZ65571 BGU65571:BGV65571 BQQ65571:BQR65571 CAM65571:CAN65571 CKI65571:CKJ65571 CUE65571:CUF65571 DEA65571:DEB65571 DNW65571:DNX65571 DXS65571:DXT65571 EHO65571:EHP65571 ERK65571:ERL65571 FBG65571:FBH65571 FLC65571:FLD65571 FUY65571:FUZ65571 GEU65571:GEV65571 GOQ65571:GOR65571 GYM65571:GYN65571 HII65571:HIJ65571 HSE65571:HSF65571 ICA65571:ICB65571 ILW65571:ILX65571 IVS65571:IVT65571 JFO65571:JFP65571 JPK65571:JPL65571 JZG65571:JZH65571 KJC65571:KJD65571 KSY65571:KSZ65571 LCU65571:LCV65571 LMQ65571:LMR65571 LWM65571:LWN65571 MGI65571:MGJ65571 MQE65571:MQF65571 NAA65571:NAB65571 NJW65571:NJX65571 NTS65571:NTT65571 ODO65571:ODP65571 ONK65571:ONL65571 OXG65571:OXH65571 PHC65571:PHD65571 PQY65571:PQZ65571 QAU65571:QAV65571 QKQ65571:QKR65571 QUM65571:QUN65571 REI65571:REJ65571 ROE65571:ROF65571 RYA65571:RYB65571 SHW65571:SHX65571 SRS65571:SRT65571 TBO65571:TBP65571 TLK65571:TLL65571 TVG65571:TVH65571 UFC65571:UFD65571 UOY65571:UOZ65571 UYU65571:UYV65571 VIQ65571:VIR65571 VSM65571:VSN65571 WCI65571:WCJ65571 WME65571:WMF65571 WWA65571:WWB65571 S131107:T131107 JO131107:JP131107 TK131107:TL131107 ADG131107:ADH131107 ANC131107:AND131107 AWY131107:AWZ131107 BGU131107:BGV131107 BQQ131107:BQR131107 CAM131107:CAN131107 CKI131107:CKJ131107 CUE131107:CUF131107 DEA131107:DEB131107 DNW131107:DNX131107 DXS131107:DXT131107 EHO131107:EHP131107 ERK131107:ERL131107 FBG131107:FBH131107 FLC131107:FLD131107 FUY131107:FUZ131107 GEU131107:GEV131107 GOQ131107:GOR131107 GYM131107:GYN131107 HII131107:HIJ131107 HSE131107:HSF131107 ICA131107:ICB131107 ILW131107:ILX131107 IVS131107:IVT131107 JFO131107:JFP131107 JPK131107:JPL131107 JZG131107:JZH131107 KJC131107:KJD131107 KSY131107:KSZ131107 LCU131107:LCV131107 LMQ131107:LMR131107 LWM131107:LWN131107 MGI131107:MGJ131107 MQE131107:MQF131107 NAA131107:NAB131107 NJW131107:NJX131107 NTS131107:NTT131107 ODO131107:ODP131107 ONK131107:ONL131107 OXG131107:OXH131107 PHC131107:PHD131107 PQY131107:PQZ131107 QAU131107:QAV131107 QKQ131107:QKR131107 QUM131107:QUN131107 REI131107:REJ131107 ROE131107:ROF131107 RYA131107:RYB131107 SHW131107:SHX131107 SRS131107:SRT131107 TBO131107:TBP131107 TLK131107:TLL131107 TVG131107:TVH131107 UFC131107:UFD131107 UOY131107:UOZ131107 UYU131107:UYV131107 VIQ131107:VIR131107 VSM131107:VSN131107 WCI131107:WCJ131107 WME131107:WMF131107 WWA131107:WWB131107 S196643:T196643 JO196643:JP196643 TK196643:TL196643 ADG196643:ADH196643 ANC196643:AND196643 AWY196643:AWZ196643 BGU196643:BGV196643 BQQ196643:BQR196643 CAM196643:CAN196643 CKI196643:CKJ196643 CUE196643:CUF196643 DEA196643:DEB196643 DNW196643:DNX196643 DXS196643:DXT196643 EHO196643:EHP196643 ERK196643:ERL196643 FBG196643:FBH196643 FLC196643:FLD196643 FUY196643:FUZ196643 GEU196643:GEV196643 GOQ196643:GOR196643 GYM196643:GYN196643 HII196643:HIJ196643 HSE196643:HSF196643 ICA196643:ICB196643 ILW196643:ILX196643 IVS196643:IVT196643 JFO196643:JFP196643 JPK196643:JPL196643 JZG196643:JZH196643 KJC196643:KJD196643 KSY196643:KSZ196643 LCU196643:LCV196643 LMQ196643:LMR196643 LWM196643:LWN196643 MGI196643:MGJ196643 MQE196643:MQF196643 NAA196643:NAB196643 NJW196643:NJX196643 NTS196643:NTT196643 ODO196643:ODP196643 ONK196643:ONL196643 OXG196643:OXH196643 PHC196643:PHD196643 PQY196643:PQZ196643 QAU196643:QAV196643 QKQ196643:QKR196643 QUM196643:QUN196643 REI196643:REJ196643 ROE196643:ROF196643 RYA196643:RYB196643 SHW196643:SHX196643 SRS196643:SRT196643 TBO196643:TBP196643 TLK196643:TLL196643 TVG196643:TVH196643 UFC196643:UFD196643 UOY196643:UOZ196643 UYU196643:UYV196643 VIQ196643:VIR196643 VSM196643:VSN196643 WCI196643:WCJ196643 WME196643:WMF196643 WWA196643:WWB196643 S262179:T262179 JO262179:JP262179 TK262179:TL262179 ADG262179:ADH262179 ANC262179:AND262179 AWY262179:AWZ262179 BGU262179:BGV262179 BQQ262179:BQR262179 CAM262179:CAN262179 CKI262179:CKJ262179 CUE262179:CUF262179 DEA262179:DEB262179 DNW262179:DNX262179 DXS262179:DXT262179 EHO262179:EHP262179 ERK262179:ERL262179 FBG262179:FBH262179 FLC262179:FLD262179 FUY262179:FUZ262179 GEU262179:GEV262179 GOQ262179:GOR262179 GYM262179:GYN262179 HII262179:HIJ262179 HSE262179:HSF262179 ICA262179:ICB262179 ILW262179:ILX262179 IVS262179:IVT262179 JFO262179:JFP262179 JPK262179:JPL262179 JZG262179:JZH262179 KJC262179:KJD262179 KSY262179:KSZ262179 LCU262179:LCV262179 LMQ262179:LMR262179 LWM262179:LWN262179 MGI262179:MGJ262179 MQE262179:MQF262179 NAA262179:NAB262179 NJW262179:NJX262179 NTS262179:NTT262179 ODO262179:ODP262179 ONK262179:ONL262179 OXG262179:OXH262179 PHC262179:PHD262179 PQY262179:PQZ262179 QAU262179:QAV262179 QKQ262179:QKR262179 QUM262179:QUN262179 REI262179:REJ262179 ROE262179:ROF262179 RYA262179:RYB262179 SHW262179:SHX262179 SRS262179:SRT262179 TBO262179:TBP262179 TLK262179:TLL262179 TVG262179:TVH262179 UFC262179:UFD262179 UOY262179:UOZ262179 UYU262179:UYV262179 VIQ262179:VIR262179 VSM262179:VSN262179 WCI262179:WCJ262179 WME262179:WMF262179 WWA262179:WWB262179 S327715:T327715 JO327715:JP327715 TK327715:TL327715 ADG327715:ADH327715 ANC327715:AND327715 AWY327715:AWZ327715 BGU327715:BGV327715 BQQ327715:BQR327715 CAM327715:CAN327715 CKI327715:CKJ327715 CUE327715:CUF327715 DEA327715:DEB327715 DNW327715:DNX327715 DXS327715:DXT327715 EHO327715:EHP327715 ERK327715:ERL327715 FBG327715:FBH327715 FLC327715:FLD327715 FUY327715:FUZ327715 GEU327715:GEV327715 GOQ327715:GOR327715 GYM327715:GYN327715 HII327715:HIJ327715 HSE327715:HSF327715 ICA327715:ICB327715 ILW327715:ILX327715 IVS327715:IVT327715 JFO327715:JFP327715 JPK327715:JPL327715 JZG327715:JZH327715 KJC327715:KJD327715 KSY327715:KSZ327715 LCU327715:LCV327715 LMQ327715:LMR327715 LWM327715:LWN327715 MGI327715:MGJ327715 MQE327715:MQF327715 NAA327715:NAB327715 NJW327715:NJX327715 NTS327715:NTT327715 ODO327715:ODP327715 ONK327715:ONL327715 OXG327715:OXH327715 PHC327715:PHD327715 PQY327715:PQZ327715 QAU327715:QAV327715 QKQ327715:QKR327715 QUM327715:QUN327715 REI327715:REJ327715 ROE327715:ROF327715 RYA327715:RYB327715 SHW327715:SHX327715 SRS327715:SRT327715 TBO327715:TBP327715 TLK327715:TLL327715 TVG327715:TVH327715 UFC327715:UFD327715 UOY327715:UOZ327715 UYU327715:UYV327715 VIQ327715:VIR327715 VSM327715:VSN327715 WCI327715:WCJ327715 WME327715:WMF327715 WWA327715:WWB327715 S393251:T393251 JO393251:JP393251 TK393251:TL393251 ADG393251:ADH393251 ANC393251:AND393251 AWY393251:AWZ393251 BGU393251:BGV393251 BQQ393251:BQR393251 CAM393251:CAN393251 CKI393251:CKJ393251 CUE393251:CUF393251 DEA393251:DEB393251 DNW393251:DNX393251 DXS393251:DXT393251 EHO393251:EHP393251 ERK393251:ERL393251 FBG393251:FBH393251 FLC393251:FLD393251 FUY393251:FUZ393251 GEU393251:GEV393251 GOQ393251:GOR393251 GYM393251:GYN393251 HII393251:HIJ393251 HSE393251:HSF393251 ICA393251:ICB393251 ILW393251:ILX393251 IVS393251:IVT393251 JFO393251:JFP393251 JPK393251:JPL393251 JZG393251:JZH393251 KJC393251:KJD393251 KSY393251:KSZ393251 LCU393251:LCV393251 LMQ393251:LMR393251 LWM393251:LWN393251 MGI393251:MGJ393251 MQE393251:MQF393251 NAA393251:NAB393251 NJW393251:NJX393251 NTS393251:NTT393251 ODO393251:ODP393251 ONK393251:ONL393251 OXG393251:OXH393251 PHC393251:PHD393251 PQY393251:PQZ393251 QAU393251:QAV393251 QKQ393251:QKR393251 QUM393251:QUN393251 REI393251:REJ393251 ROE393251:ROF393251 RYA393251:RYB393251 SHW393251:SHX393251 SRS393251:SRT393251 TBO393251:TBP393251 TLK393251:TLL393251 TVG393251:TVH393251 UFC393251:UFD393251 UOY393251:UOZ393251 UYU393251:UYV393251 VIQ393251:VIR393251 VSM393251:VSN393251 WCI393251:WCJ393251 WME393251:WMF393251 WWA393251:WWB393251 S458787:T458787 JO458787:JP458787 TK458787:TL458787 ADG458787:ADH458787 ANC458787:AND458787 AWY458787:AWZ458787 BGU458787:BGV458787 BQQ458787:BQR458787 CAM458787:CAN458787 CKI458787:CKJ458787 CUE458787:CUF458787 DEA458787:DEB458787 DNW458787:DNX458787 DXS458787:DXT458787 EHO458787:EHP458787 ERK458787:ERL458787 FBG458787:FBH458787 FLC458787:FLD458787 FUY458787:FUZ458787 GEU458787:GEV458787 GOQ458787:GOR458787 GYM458787:GYN458787 HII458787:HIJ458787 HSE458787:HSF458787 ICA458787:ICB458787 ILW458787:ILX458787 IVS458787:IVT458787 JFO458787:JFP458787 JPK458787:JPL458787 JZG458787:JZH458787 KJC458787:KJD458787 KSY458787:KSZ458787 LCU458787:LCV458787 LMQ458787:LMR458787 LWM458787:LWN458787 MGI458787:MGJ458787 MQE458787:MQF458787 NAA458787:NAB458787 NJW458787:NJX458787 NTS458787:NTT458787 ODO458787:ODP458787 ONK458787:ONL458787 OXG458787:OXH458787 PHC458787:PHD458787 PQY458787:PQZ458787 QAU458787:QAV458787 QKQ458787:QKR458787 QUM458787:QUN458787 REI458787:REJ458787 ROE458787:ROF458787 RYA458787:RYB458787 SHW458787:SHX458787 SRS458787:SRT458787 TBO458787:TBP458787 TLK458787:TLL458787 TVG458787:TVH458787 UFC458787:UFD458787 UOY458787:UOZ458787 UYU458787:UYV458787 VIQ458787:VIR458787 VSM458787:VSN458787 WCI458787:WCJ458787 WME458787:WMF458787 WWA458787:WWB458787 S524323:T524323 JO524323:JP524323 TK524323:TL524323 ADG524323:ADH524323 ANC524323:AND524323 AWY524323:AWZ524323 BGU524323:BGV524323 BQQ524323:BQR524323 CAM524323:CAN524323 CKI524323:CKJ524323 CUE524323:CUF524323 DEA524323:DEB524323 DNW524323:DNX524323 DXS524323:DXT524323 EHO524323:EHP524323 ERK524323:ERL524323 FBG524323:FBH524323 FLC524323:FLD524323 FUY524323:FUZ524323 GEU524323:GEV524323 GOQ524323:GOR524323 GYM524323:GYN524323 HII524323:HIJ524323 HSE524323:HSF524323 ICA524323:ICB524323 ILW524323:ILX524323 IVS524323:IVT524323 JFO524323:JFP524323 JPK524323:JPL524323 JZG524323:JZH524323 KJC524323:KJD524323 KSY524323:KSZ524323 LCU524323:LCV524323 LMQ524323:LMR524323 LWM524323:LWN524323 MGI524323:MGJ524323 MQE524323:MQF524323 NAA524323:NAB524323 NJW524323:NJX524323 NTS524323:NTT524323 ODO524323:ODP524323 ONK524323:ONL524323 OXG524323:OXH524323 PHC524323:PHD524323 PQY524323:PQZ524323 QAU524323:QAV524323 QKQ524323:QKR524323 QUM524323:QUN524323 REI524323:REJ524323 ROE524323:ROF524323 RYA524323:RYB524323 SHW524323:SHX524323 SRS524323:SRT524323 TBO524323:TBP524323 TLK524323:TLL524323 TVG524323:TVH524323 UFC524323:UFD524323 UOY524323:UOZ524323 UYU524323:UYV524323 VIQ524323:VIR524323 VSM524323:VSN524323 WCI524323:WCJ524323 WME524323:WMF524323 WWA524323:WWB524323 S589859:T589859 JO589859:JP589859 TK589859:TL589859 ADG589859:ADH589859 ANC589859:AND589859 AWY589859:AWZ589859 BGU589859:BGV589859 BQQ589859:BQR589859 CAM589859:CAN589859 CKI589859:CKJ589859 CUE589859:CUF589859 DEA589859:DEB589859 DNW589859:DNX589859 DXS589859:DXT589859 EHO589859:EHP589859 ERK589859:ERL589859 FBG589859:FBH589859 FLC589859:FLD589859 FUY589859:FUZ589859 GEU589859:GEV589859 GOQ589859:GOR589859 GYM589859:GYN589859 HII589859:HIJ589859 HSE589859:HSF589859 ICA589859:ICB589859 ILW589859:ILX589859 IVS589859:IVT589859 JFO589859:JFP589859 JPK589859:JPL589859 JZG589859:JZH589859 KJC589859:KJD589859 KSY589859:KSZ589859 LCU589859:LCV589859 LMQ589859:LMR589859 LWM589859:LWN589859 MGI589859:MGJ589859 MQE589859:MQF589859 NAA589859:NAB589859 NJW589859:NJX589859 NTS589859:NTT589859 ODO589859:ODP589859 ONK589859:ONL589859 OXG589859:OXH589859 PHC589859:PHD589859 PQY589859:PQZ589859 QAU589859:QAV589859 QKQ589859:QKR589859 QUM589859:QUN589859 REI589859:REJ589859 ROE589859:ROF589859 RYA589859:RYB589859 SHW589859:SHX589859 SRS589859:SRT589859 TBO589859:TBP589859 TLK589859:TLL589859 TVG589859:TVH589859 UFC589859:UFD589859 UOY589859:UOZ589859 UYU589859:UYV589859 VIQ589859:VIR589859 VSM589859:VSN589859 WCI589859:WCJ589859 WME589859:WMF589859 WWA589859:WWB589859 S655395:T655395 JO655395:JP655395 TK655395:TL655395 ADG655395:ADH655395 ANC655395:AND655395 AWY655395:AWZ655395 BGU655395:BGV655395 BQQ655395:BQR655395 CAM655395:CAN655395 CKI655395:CKJ655395 CUE655395:CUF655395 DEA655395:DEB655395 DNW655395:DNX655395 DXS655395:DXT655395 EHO655395:EHP655395 ERK655395:ERL655395 FBG655395:FBH655395 FLC655395:FLD655395 FUY655395:FUZ655395 GEU655395:GEV655395 GOQ655395:GOR655395 GYM655395:GYN655395 HII655395:HIJ655395 HSE655395:HSF655395 ICA655395:ICB655395 ILW655395:ILX655395 IVS655395:IVT655395 JFO655395:JFP655395 JPK655395:JPL655395 JZG655395:JZH655395 KJC655395:KJD655395 KSY655395:KSZ655395 LCU655395:LCV655395 LMQ655395:LMR655395 LWM655395:LWN655395 MGI655395:MGJ655395 MQE655395:MQF655395 NAA655395:NAB655395 NJW655395:NJX655395 NTS655395:NTT655395 ODO655395:ODP655395 ONK655395:ONL655395 OXG655395:OXH655395 PHC655395:PHD655395 PQY655395:PQZ655395 QAU655395:QAV655395 QKQ655395:QKR655395 QUM655395:QUN655395 REI655395:REJ655395 ROE655395:ROF655395 RYA655395:RYB655395 SHW655395:SHX655395 SRS655395:SRT655395 TBO655395:TBP655395 TLK655395:TLL655395 TVG655395:TVH655395 UFC655395:UFD655395 UOY655395:UOZ655395 UYU655395:UYV655395 VIQ655395:VIR655395 VSM655395:VSN655395 WCI655395:WCJ655395 WME655395:WMF655395 WWA655395:WWB655395 S720931:T720931 JO720931:JP720931 TK720931:TL720931 ADG720931:ADH720931 ANC720931:AND720931 AWY720931:AWZ720931 BGU720931:BGV720931 BQQ720931:BQR720931 CAM720931:CAN720931 CKI720931:CKJ720931 CUE720931:CUF720931 DEA720931:DEB720931 DNW720931:DNX720931 DXS720931:DXT720931 EHO720931:EHP720931 ERK720931:ERL720931 FBG720931:FBH720931 FLC720931:FLD720931 FUY720931:FUZ720931 GEU720931:GEV720931 GOQ720931:GOR720931 GYM720931:GYN720931 HII720931:HIJ720931 HSE720931:HSF720931 ICA720931:ICB720931 ILW720931:ILX720931 IVS720931:IVT720931 JFO720931:JFP720931 JPK720931:JPL720931 JZG720931:JZH720931 KJC720931:KJD720931 KSY720931:KSZ720931 LCU720931:LCV720931 LMQ720931:LMR720931 LWM720931:LWN720931 MGI720931:MGJ720931 MQE720931:MQF720931 NAA720931:NAB720931 NJW720931:NJX720931 NTS720931:NTT720931 ODO720931:ODP720931 ONK720931:ONL720931 OXG720931:OXH720931 PHC720931:PHD720931 PQY720931:PQZ720931 QAU720931:QAV720931 QKQ720931:QKR720931 QUM720931:QUN720931 REI720931:REJ720931 ROE720931:ROF720931 RYA720931:RYB720931 SHW720931:SHX720931 SRS720931:SRT720931 TBO720931:TBP720931 TLK720931:TLL720931 TVG720931:TVH720931 UFC720931:UFD720931 UOY720931:UOZ720931 UYU720931:UYV720931 VIQ720931:VIR720931 VSM720931:VSN720931 WCI720931:WCJ720931 WME720931:WMF720931 WWA720931:WWB720931 S786467:T786467 JO786467:JP786467 TK786467:TL786467 ADG786467:ADH786467 ANC786467:AND786467 AWY786467:AWZ786467 BGU786467:BGV786467 BQQ786467:BQR786467 CAM786467:CAN786467 CKI786467:CKJ786467 CUE786467:CUF786467 DEA786467:DEB786467 DNW786467:DNX786467 DXS786467:DXT786467 EHO786467:EHP786467 ERK786467:ERL786467 FBG786467:FBH786467 FLC786467:FLD786467 FUY786467:FUZ786467 GEU786467:GEV786467 GOQ786467:GOR786467 GYM786467:GYN786467 HII786467:HIJ786467 HSE786467:HSF786467 ICA786467:ICB786467 ILW786467:ILX786467 IVS786467:IVT786467 JFO786467:JFP786467 JPK786467:JPL786467 JZG786467:JZH786467 KJC786467:KJD786467 KSY786467:KSZ786467 LCU786467:LCV786467 LMQ786467:LMR786467 LWM786467:LWN786467 MGI786467:MGJ786467 MQE786467:MQF786467 NAA786467:NAB786467 NJW786467:NJX786467 NTS786467:NTT786467 ODO786467:ODP786467 ONK786467:ONL786467 OXG786467:OXH786467 PHC786467:PHD786467 PQY786467:PQZ786467 QAU786467:QAV786467 QKQ786467:QKR786467 QUM786467:QUN786467 REI786467:REJ786467 ROE786467:ROF786467 RYA786467:RYB786467 SHW786467:SHX786467 SRS786467:SRT786467 TBO786467:TBP786467 TLK786467:TLL786467 TVG786467:TVH786467 UFC786467:UFD786467 UOY786467:UOZ786467 UYU786467:UYV786467 VIQ786467:VIR786467 VSM786467:VSN786467 WCI786467:WCJ786467 WME786467:WMF786467 WWA786467:WWB786467 S852003:T852003 JO852003:JP852003 TK852003:TL852003 ADG852003:ADH852003 ANC852003:AND852003 AWY852003:AWZ852003 BGU852003:BGV852003 BQQ852003:BQR852003 CAM852003:CAN852003 CKI852003:CKJ852003 CUE852003:CUF852003 DEA852003:DEB852003 DNW852003:DNX852003 DXS852003:DXT852003 EHO852003:EHP852003 ERK852003:ERL852003 FBG852003:FBH852003 FLC852003:FLD852003 FUY852003:FUZ852003 GEU852003:GEV852003 GOQ852003:GOR852003 GYM852003:GYN852003 HII852003:HIJ852003 HSE852003:HSF852003 ICA852003:ICB852003 ILW852003:ILX852003 IVS852003:IVT852003 JFO852003:JFP852003 JPK852003:JPL852003 JZG852003:JZH852003 KJC852003:KJD852003 KSY852003:KSZ852003 LCU852003:LCV852003 LMQ852003:LMR852003 LWM852003:LWN852003 MGI852003:MGJ852003 MQE852003:MQF852003 NAA852003:NAB852003 NJW852003:NJX852003 NTS852003:NTT852003 ODO852003:ODP852003 ONK852003:ONL852003 OXG852003:OXH852003 PHC852003:PHD852003 PQY852003:PQZ852003 QAU852003:QAV852003 QKQ852003:QKR852003 QUM852003:QUN852003 REI852003:REJ852003 ROE852003:ROF852003 RYA852003:RYB852003 SHW852003:SHX852003 SRS852003:SRT852003 TBO852003:TBP852003 TLK852003:TLL852003 TVG852003:TVH852003 UFC852003:UFD852003 UOY852003:UOZ852003 UYU852003:UYV852003 VIQ852003:VIR852003 VSM852003:VSN852003 WCI852003:WCJ852003 WME852003:WMF852003 WWA852003:WWB852003 S917539:T917539 JO917539:JP917539 TK917539:TL917539 ADG917539:ADH917539 ANC917539:AND917539 AWY917539:AWZ917539 BGU917539:BGV917539 BQQ917539:BQR917539 CAM917539:CAN917539 CKI917539:CKJ917539 CUE917539:CUF917539 DEA917539:DEB917539 DNW917539:DNX917539 DXS917539:DXT917539 EHO917539:EHP917539 ERK917539:ERL917539 FBG917539:FBH917539 FLC917539:FLD917539 FUY917539:FUZ917539 GEU917539:GEV917539 GOQ917539:GOR917539 GYM917539:GYN917539 HII917539:HIJ917539 HSE917539:HSF917539 ICA917539:ICB917539 ILW917539:ILX917539 IVS917539:IVT917539 JFO917539:JFP917539 JPK917539:JPL917539 JZG917539:JZH917539 KJC917539:KJD917539 KSY917539:KSZ917539 LCU917539:LCV917539 LMQ917539:LMR917539 LWM917539:LWN917539 MGI917539:MGJ917539 MQE917539:MQF917539 NAA917539:NAB917539 NJW917539:NJX917539 NTS917539:NTT917539 ODO917539:ODP917539 ONK917539:ONL917539 OXG917539:OXH917539 PHC917539:PHD917539 PQY917539:PQZ917539 QAU917539:QAV917539 QKQ917539:QKR917539 QUM917539:QUN917539 REI917539:REJ917539 ROE917539:ROF917539 RYA917539:RYB917539 SHW917539:SHX917539 SRS917539:SRT917539 TBO917539:TBP917539 TLK917539:TLL917539 TVG917539:TVH917539 UFC917539:UFD917539 UOY917539:UOZ917539 UYU917539:UYV917539 VIQ917539:VIR917539 VSM917539:VSN917539 WCI917539:WCJ917539 WME917539:WMF917539 WWA917539:WWB917539 S983075:T983075 JO983075:JP983075 TK983075:TL983075 ADG983075:ADH983075 ANC983075:AND983075 AWY983075:AWZ983075 BGU983075:BGV983075 BQQ983075:BQR983075 CAM983075:CAN983075 CKI983075:CKJ983075 CUE983075:CUF983075 DEA983075:DEB983075 DNW983075:DNX983075 DXS983075:DXT983075 EHO983075:EHP983075 ERK983075:ERL983075 FBG983075:FBH983075 FLC983075:FLD983075 FUY983075:FUZ983075 GEU983075:GEV983075 GOQ983075:GOR983075 GYM983075:GYN983075 HII983075:HIJ983075 HSE983075:HSF983075 ICA983075:ICB983075 ILW983075:ILX983075 IVS983075:IVT983075 JFO983075:JFP983075 JPK983075:JPL983075 JZG983075:JZH983075 KJC983075:KJD983075 KSY983075:KSZ983075 LCU983075:LCV983075 LMQ983075:LMR983075 LWM983075:LWN983075 MGI983075:MGJ983075 MQE983075:MQF983075 NAA983075:NAB983075 NJW983075:NJX983075 NTS983075:NTT983075 ODO983075:ODP983075 ONK983075:ONL983075 OXG983075:OXH983075 PHC983075:PHD983075 PQY983075:PQZ983075 QAU983075:QAV983075 QKQ983075:QKR983075 QUM983075:QUN983075 REI983075:REJ983075 ROE983075:ROF983075 RYA983075:RYB983075 SHW983075:SHX983075 SRS983075:SRT983075 TBO983075:TBP983075 TLK983075:TLL983075 TVG983075:TVH983075 UFC983075:UFD983075 UOY983075:UOZ983075 UYU983075:UYV983075 VIQ983075:VIR983075 VSM983075:VSN983075 WCI983075:WCJ983075 WME983075:WMF983075 WWA983075:WWB983075">
      <formula1>$Z$37:$Z$39</formula1>
    </dataValidation>
    <dataValidation type="list" allowBlank="1" sqref="Q32:T32 JM32:JP32 TI32:TL32 ADE32:ADH32 ANA32:AND32 AWW32:AWZ32 BGS32:BGV32 BQO32:BQR32 CAK32:CAN32 CKG32:CKJ32 CUC32:CUF32 DDY32:DEB32 DNU32:DNX32 DXQ32:DXT32 EHM32:EHP32 ERI32:ERL32 FBE32:FBH32 FLA32:FLD32 FUW32:FUZ32 GES32:GEV32 GOO32:GOR32 GYK32:GYN32 HIG32:HIJ32 HSC32:HSF32 IBY32:ICB32 ILU32:ILX32 IVQ32:IVT32 JFM32:JFP32 JPI32:JPL32 JZE32:JZH32 KJA32:KJD32 KSW32:KSZ32 LCS32:LCV32 LMO32:LMR32 LWK32:LWN32 MGG32:MGJ32 MQC32:MQF32 MZY32:NAB32 NJU32:NJX32 NTQ32:NTT32 ODM32:ODP32 ONI32:ONL32 OXE32:OXH32 PHA32:PHD32 PQW32:PQZ32 QAS32:QAV32 QKO32:QKR32 QUK32:QUN32 REG32:REJ32 ROC32:ROF32 RXY32:RYB32 SHU32:SHX32 SRQ32:SRT32 TBM32:TBP32 TLI32:TLL32 TVE32:TVH32 UFA32:UFD32 UOW32:UOZ32 UYS32:UYV32 VIO32:VIR32 VSK32:VSN32 WCG32:WCJ32 WMC32:WMF32 WVY32:WWB32 Q65568:T65568 JM65568:JP65568 TI65568:TL65568 ADE65568:ADH65568 ANA65568:AND65568 AWW65568:AWZ65568 BGS65568:BGV65568 BQO65568:BQR65568 CAK65568:CAN65568 CKG65568:CKJ65568 CUC65568:CUF65568 DDY65568:DEB65568 DNU65568:DNX65568 DXQ65568:DXT65568 EHM65568:EHP65568 ERI65568:ERL65568 FBE65568:FBH65568 FLA65568:FLD65568 FUW65568:FUZ65568 GES65568:GEV65568 GOO65568:GOR65568 GYK65568:GYN65568 HIG65568:HIJ65568 HSC65568:HSF65568 IBY65568:ICB65568 ILU65568:ILX65568 IVQ65568:IVT65568 JFM65568:JFP65568 JPI65568:JPL65568 JZE65568:JZH65568 KJA65568:KJD65568 KSW65568:KSZ65568 LCS65568:LCV65568 LMO65568:LMR65568 LWK65568:LWN65568 MGG65568:MGJ65568 MQC65568:MQF65568 MZY65568:NAB65568 NJU65568:NJX65568 NTQ65568:NTT65568 ODM65568:ODP65568 ONI65568:ONL65568 OXE65568:OXH65568 PHA65568:PHD65568 PQW65568:PQZ65568 QAS65568:QAV65568 QKO65568:QKR65568 QUK65568:QUN65568 REG65568:REJ65568 ROC65568:ROF65568 RXY65568:RYB65568 SHU65568:SHX65568 SRQ65568:SRT65568 TBM65568:TBP65568 TLI65568:TLL65568 TVE65568:TVH65568 UFA65568:UFD65568 UOW65568:UOZ65568 UYS65568:UYV65568 VIO65568:VIR65568 VSK65568:VSN65568 WCG65568:WCJ65568 WMC65568:WMF65568 WVY65568:WWB65568 Q131104:T131104 JM131104:JP131104 TI131104:TL131104 ADE131104:ADH131104 ANA131104:AND131104 AWW131104:AWZ131104 BGS131104:BGV131104 BQO131104:BQR131104 CAK131104:CAN131104 CKG131104:CKJ131104 CUC131104:CUF131104 DDY131104:DEB131104 DNU131104:DNX131104 DXQ131104:DXT131104 EHM131104:EHP131104 ERI131104:ERL131104 FBE131104:FBH131104 FLA131104:FLD131104 FUW131104:FUZ131104 GES131104:GEV131104 GOO131104:GOR131104 GYK131104:GYN131104 HIG131104:HIJ131104 HSC131104:HSF131104 IBY131104:ICB131104 ILU131104:ILX131104 IVQ131104:IVT131104 JFM131104:JFP131104 JPI131104:JPL131104 JZE131104:JZH131104 KJA131104:KJD131104 KSW131104:KSZ131104 LCS131104:LCV131104 LMO131104:LMR131104 LWK131104:LWN131104 MGG131104:MGJ131104 MQC131104:MQF131104 MZY131104:NAB131104 NJU131104:NJX131104 NTQ131104:NTT131104 ODM131104:ODP131104 ONI131104:ONL131104 OXE131104:OXH131104 PHA131104:PHD131104 PQW131104:PQZ131104 QAS131104:QAV131104 QKO131104:QKR131104 QUK131104:QUN131104 REG131104:REJ131104 ROC131104:ROF131104 RXY131104:RYB131104 SHU131104:SHX131104 SRQ131104:SRT131104 TBM131104:TBP131104 TLI131104:TLL131104 TVE131104:TVH131104 UFA131104:UFD131104 UOW131104:UOZ131104 UYS131104:UYV131104 VIO131104:VIR131104 VSK131104:VSN131104 WCG131104:WCJ131104 WMC131104:WMF131104 WVY131104:WWB131104 Q196640:T196640 JM196640:JP196640 TI196640:TL196640 ADE196640:ADH196640 ANA196640:AND196640 AWW196640:AWZ196640 BGS196640:BGV196640 BQO196640:BQR196640 CAK196640:CAN196640 CKG196640:CKJ196640 CUC196640:CUF196640 DDY196640:DEB196640 DNU196640:DNX196640 DXQ196640:DXT196640 EHM196640:EHP196640 ERI196640:ERL196640 FBE196640:FBH196640 FLA196640:FLD196640 FUW196640:FUZ196640 GES196640:GEV196640 GOO196640:GOR196640 GYK196640:GYN196640 HIG196640:HIJ196640 HSC196640:HSF196640 IBY196640:ICB196640 ILU196640:ILX196640 IVQ196640:IVT196640 JFM196640:JFP196640 JPI196640:JPL196640 JZE196640:JZH196640 KJA196640:KJD196640 KSW196640:KSZ196640 LCS196640:LCV196640 LMO196640:LMR196640 LWK196640:LWN196640 MGG196640:MGJ196640 MQC196640:MQF196640 MZY196640:NAB196640 NJU196640:NJX196640 NTQ196640:NTT196640 ODM196640:ODP196640 ONI196640:ONL196640 OXE196640:OXH196640 PHA196640:PHD196640 PQW196640:PQZ196640 QAS196640:QAV196640 QKO196640:QKR196640 QUK196640:QUN196640 REG196640:REJ196640 ROC196640:ROF196640 RXY196640:RYB196640 SHU196640:SHX196640 SRQ196640:SRT196640 TBM196640:TBP196640 TLI196640:TLL196640 TVE196640:TVH196640 UFA196640:UFD196640 UOW196640:UOZ196640 UYS196640:UYV196640 VIO196640:VIR196640 VSK196640:VSN196640 WCG196640:WCJ196640 WMC196640:WMF196640 WVY196640:WWB196640 Q262176:T262176 JM262176:JP262176 TI262176:TL262176 ADE262176:ADH262176 ANA262176:AND262176 AWW262176:AWZ262176 BGS262176:BGV262176 BQO262176:BQR262176 CAK262176:CAN262176 CKG262176:CKJ262176 CUC262176:CUF262176 DDY262176:DEB262176 DNU262176:DNX262176 DXQ262176:DXT262176 EHM262176:EHP262176 ERI262176:ERL262176 FBE262176:FBH262176 FLA262176:FLD262176 FUW262176:FUZ262176 GES262176:GEV262176 GOO262176:GOR262176 GYK262176:GYN262176 HIG262176:HIJ262176 HSC262176:HSF262176 IBY262176:ICB262176 ILU262176:ILX262176 IVQ262176:IVT262176 JFM262176:JFP262176 JPI262176:JPL262176 JZE262176:JZH262176 KJA262176:KJD262176 KSW262176:KSZ262176 LCS262176:LCV262176 LMO262176:LMR262176 LWK262176:LWN262176 MGG262176:MGJ262176 MQC262176:MQF262176 MZY262176:NAB262176 NJU262176:NJX262176 NTQ262176:NTT262176 ODM262176:ODP262176 ONI262176:ONL262176 OXE262176:OXH262176 PHA262176:PHD262176 PQW262176:PQZ262176 QAS262176:QAV262176 QKO262176:QKR262176 QUK262176:QUN262176 REG262176:REJ262176 ROC262176:ROF262176 RXY262176:RYB262176 SHU262176:SHX262176 SRQ262176:SRT262176 TBM262176:TBP262176 TLI262176:TLL262176 TVE262176:TVH262176 UFA262176:UFD262176 UOW262176:UOZ262176 UYS262176:UYV262176 VIO262176:VIR262176 VSK262176:VSN262176 WCG262176:WCJ262176 WMC262176:WMF262176 WVY262176:WWB262176 Q327712:T327712 JM327712:JP327712 TI327712:TL327712 ADE327712:ADH327712 ANA327712:AND327712 AWW327712:AWZ327712 BGS327712:BGV327712 BQO327712:BQR327712 CAK327712:CAN327712 CKG327712:CKJ327712 CUC327712:CUF327712 DDY327712:DEB327712 DNU327712:DNX327712 DXQ327712:DXT327712 EHM327712:EHP327712 ERI327712:ERL327712 FBE327712:FBH327712 FLA327712:FLD327712 FUW327712:FUZ327712 GES327712:GEV327712 GOO327712:GOR327712 GYK327712:GYN327712 HIG327712:HIJ327712 HSC327712:HSF327712 IBY327712:ICB327712 ILU327712:ILX327712 IVQ327712:IVT327712 JFM327712:JFP327712 JPI327712:JPL327712 JZE327712:JZH327712 KJA327712:KJD327712 KSW327712:KSZ327712 LCS327712:LCV327712 LMO327712:LMR327712 LWK327712:LWN327712 MGG327712:MGJ327712 MQC327712:MQF327712 MZY327712:NAB327712 NJU327712:NJX327712 NTQ327712:NTT327712 ODM327712:ODP327712 ONI327712:ONL327712 OXE327712:OXH327712 PHA327712:PHD327712 PQW327712:PQZ327712 QAS327712:QAV327712 QKO327712:QKR327712 QUK327712:QUN327712 REG327712:REJ327712 ROC327712:ROF327712 RXY327712:RYB327712 SHU327712:SHX327712 SRQ327712:SRT327712 TBM327712:TBP327712 TLI327712:TLL327712 TVE327712:TVH327712 UFA327712:UFD327712 UOW327712:UOZ327712 UYS327712:UYV327712 VIO327712:VIR327712 VSK327712:VSN327712 WCG327712:WCJ327712 WMC327712:WMF327712 WVY327712:WWB327712 Q393248:T393248 JM393248:JP393248 TI393248:TL393248 ADE393248:ADH393248 ANA393248:AND393248 AWW393248:AWZ393248 BGS393248:BGV393248 BQO393248:BQR393248 CAK393248:CAN393248 CKG393248:CKJ393248 CUC393248:CUF393248 DDY393248:DEB393248 DNU393248:DNX393248 DXQ393248:DXT393248 EHM393248:EHP393248 ERI393248:ERL393248 FBE393248:FBH393248 FLA393248:FLD393248 FUW393248:FUZ393248 GES393248:GEV393248 GOO393248:GOR393248 GYK393248:GYN393248 HIG393248:HIJ393248 HSC393248:HSF393248 IBY393248:ICB393248 ILU393248:ILX393248 IVQ393248:IVT393248 JFM393248:JFP393248 JPI393248:JPL393248 JZE393248:JZH393248 KJA393248:KJD393248 KSW393248:KSZ393248 LCS393248:LCV393248 LMO393248:LMR393248 LWK393248:LWN393248 MGG393248:MGJ393248 MQC393248:MQF393248 MZY393248:NAB393248 NJU393248:NJX393248 NTQ393248:NTT393248 ODM393248:ODP393248 ONI393248:ONL393248 OXE393248:OXH393248 PHA393248:PHD393248 PQW393248:PQZ393248 QAS393248:QAV393248 QKO393248:QKR393248 QUK393248:QUN393248 REG393248:REJ393248 ROC393248:ROF393248 RXY393248:RYB393248 SHU393248:SHX393248 SRQ393248:SRT393248 TBM393248:TBP393248 TLI393248:TLL393248 TVE393248:TVH393248 UFA393248:UFD393248 UOW393248:UOZ393248 UYS393248:UYV393248 VIO393248:VIR393248 VSK393248:VSN393248 WCG393248:WCJ393248 WMC393248:WMF393248 WVY393248:WWB393248 Q458784:T458784 JM458784:JP458784 TI458784:TL458784 ADE458784:ADH458784 ANA458784:AND458784 AWW458784:AWZ458784 BGS458784:BGV458784 BQO458784:BQR458784 CAK458784:CAN458784 CKG458784:CKJ458784 CUC458784:CUF458784 DDY458784:DEB458784 DNU458784:DNX458784 DXQ458784:DXT458784 EHM458784:EHP458784 ERI458784:ERL458784 FBE458784:FBH458784 FLA458784:FLD458784 FUW458784:FUZ458784 GES458784:GEV458784 GOO458784:GOR458784 GYK458784:GYN458784 HIG458784:HIJ458784 HSC458784:HSF458784 IBY458784:ICB458784 ILU458784:ILX458784 IVQ458784:IVT458784 JFM458784:JFP458784 JPI458784:JPL458784 JZE458784:JZH458784 KJA458784:KJD458784 KSW458784:KSZ458784 LCS458784:LCV458784 LMO458784:LMR458784 LWK458784:LWN458784 MGG458784:MGJ458784 MQC458784:MQF458784 MZY458784:NAB458784 NJU458784:NJX458784 NTQ458784:NTT458784 ODM458784:ODP458784 ONI458784:ONL458784 OXE458784:OXH458784 PHA458784:PHD458784 PQW458784:PQZ458784 QAS458784:QAV458784 QKO458784:QKR458784 QUK458784:QUN458784 REG458784:REJ458784 ROC458784:ROF458784 RXY458784:RYB458784 SHU458784:SHX458784 SRQ458784:SRT458784 TBM458784:TBP458784 TLI458784:TLL458784 TVE458784:TVH458784 UFA458784:UFD458784 UOW458784:UOZ458784 UYS458784:UYV458784 VIO458784:VIR458784 VSK458784:VSN458784 WCG458784:WCJ458784 WMC458784:WMF458784 WVY458784:WWB458784 Q524320:T524320 JM524320:JP524320 TI524320:TL524320 ADE524320:ADH524320 ANA524320:AND524320 AWW524320:AWZ524320 BGS524320:BGV524320 BQO524320:BQR524320 CAK524320:CAN524320 CKG524320:CKJ524320 CUC524320:CUF524320 DDY524320:DEB524320 DNU524320:DNX524320 DXQ524320:DXT524320 EHM524320:EHP524320 ERI524320:ERL524320 FBE524320:FBH524320 FLA524320:FLD524320 FUW524320:FUZ524320 GES524320:GEV524320 GOO524320:GOR524320 GYK524320:GYN524320 HIG524320:HIJ524320 HSC524320:HSF524320 IBY524320:ICB524320 ILU524320:ILX524320 IVQ524320:IVT524320 JFM524320:JFP524320 JPI524320:JPL524320 JZE524320:JZH524320 KJA524320:KJD524320 KSW524320:KSZ524320 LCS524320:LCV524320 LMO524320:LMR524320 LWK524320:LWN524320 MGG524320:MGJ524320 MQC524320:MQF524320 MZY524320:NAB524320 NJU524320:NJX524320 NTQ524320:NTT524320 ODM524320:ODP524320 ONI524320:ONL524320 OXE524320:OXH524320 PHA524320:PHD524320 PQW524320:PQZ524320 QAS524320:QAV524320 QKO524320:QKR524320 QUK524320:QUN524320 REG524320:REJ524320 ROC524320:ROF524320 RXY524320:RYB524320 SHU524320:SHX524320 SRQ524320:SRT524320 TBM524320:TBP524320 TLI524320:TLL524320 TVE524320:TVH524320 UFA524320:UFD524320 UOW524320:UOZ524320 UYS524320:UYV524320 VIO524320:VIR524320 VSK524320:VSN524320 WCG524320:WCJ524320 WMC524320:WMF524320 WVY524320:WWB524320 Q589856:T589856 JM589856:JP589856 TI589856:TL589856 ADE589856:ADH589856 ANA589856:AND589856 AWW589856:AWZ589856 BGS589856:BGV589856 BQO589856:BQR589856 CAK589856:CAN589856 CKG589856:CKJ589856 CUC589856:CUF589856 DDY589856:DEB589856 DNU589856:DNX589856 DXQ589856:DXT589856 EHM589856:EHP589856 ERI589856:ERL589856 FBE589856:FBH589856 FLA589856:FLD589856 FUW589856:FUZ589856 GES589856:GEV589856 GOO589856:GOR589856 GYK589856:GYN589856 HIG589856:HIJ589856 HSC589856:HSF589856 IBY589856:ICB589856 ILU589856:ILX589856 IVQ589856:IVT589856 JFM589856:JFP589856 JPI589856:JPL589856 JZE589856:JZH589856 KJA589856:KJD589856 KSW589856:KSZ589856 LCS589856:LCV589856 LMO589856:LMR589856 LWK589856:LWN589856 MGG589856:MGJ589856 MQC589856:MQF589856 MZY589856:NAB589856 NJU589856:NJX589856 NTQ589856:NTT589856 ODM589856:ODP589856 ONI589856:ONL589856 OXE589856:OXH589856 PHA589856:PHD589856 PQW589856:PQZ589856 QAS589856:QAV589856 QKO589856:QKR589856 QUK589856:QUN589856 REG589856:REJ589856 ROC589856:ROF589856 RXY589856:RYB589856 SHU589856:SHX589856 SRQ589856:SRT589856 TBM589856:TBP589856 TLI589856:TLL589856 TVE589856:TVH589856 UFA589856:UFD589856 UOW589856:UOZ589856 UYS589856:UYV589856 VIO589856:VIR589856 VSK589856:VSN589856 WCG589856:WCJ589856 WMC589856:WMF589856 WVY589856:WWB589856 Q655392:T655392 JM655392:JP655392 TI655392:TL655392 ADE655392:ADH655392 ANA655392:AND655392 AWW655392:AWZ655392 BGS655392:BGV655392 BQO655392:BQR655392 CAK655392:CAN655392 CKG655392:CKJ655392 CUC655392:CUF655392 DDY655392:DEB655392 DNU655392:DNX655392 DXQ655392:DXT655392 EHM655392:EHP655392 ERI655392:ERL655392 FBE655392:FBH655392 FLA655392:FLD655392 FUW655392:FUZ655392 GES655392:GEV655392 GOO655392:GOR655392 GYK655392:GYN655392 HIG655392:HIJ655392 HSC655392:HSF655392 IBY655392:ICB655392 ILU655392:ILX655392 IVQ655392:IVT655392 JFM655392:JFP655392 JPI655392:JPL655392 JZE655392:JZH655392 KJA655392:KJD655392 KSW655392:KSZ655392 LCS655392:LCV655392 LMO655392:LMR655392 LWK655392:LWN655392 MGG655392:MGJ655392 MQC655392:MQF655392 MZY655392:NAB655392 NJU655392:NJX655392 NTQ655392:NTT655392 ODM655392:ODP655392 ONI655392:ONL655392 OXE655392:OXH655392 PHA655392:PHD655392 PQW655392:PQZ655392 QAS655392:QAV655392 QKO655392:QKR655392 QUK655392:QUN655392 REG655392:REJ655392 ROC655392:ROF655392 RXY655392:RYB655392 SHU655392:SHX655392 SRQ655392:SRT655392 TBM655392:TBP655392 TLI655392:TLL655392 TVE655392:TVH655392 UFA655392:UFD655392 UOW655392:UOZ655392 UYS655392:UYV655392 VIO655392:VIR655392 VSK655392:VSN655392 WCG655392:WCJ655392 WMC655392:WMF655392 WVY655392:WWB655392 Q720928:T720928 JM720928:JP720928 TI720928:TL720928 ADE720928:ADH720928 ANA720928:AND720928 AWW720928:AWZ720928 BGS720928:BGV720928 BQO720928:BQR720928 CAK720928:CAN720928 CKG720928:CKJ720928 CUC720928:CUF720928 DDY720928:DEB720928 DNU720928:DNX720928 DXQ720928:DXT720928 EHM720928:EHP720928 ERI720928:ERL720928 FBE720928:FBH720928 FLA720928:FLD720928 FUW720928:FUZ720928 GES720928:GEV720928 GOO720928:GOR720928 GYK720928:GYN720928 HIG720928:HIJ720928 HSC720928:HSF720928 IBY720928:ICB720928 ILU720928:ILX720928 IVQ720928:IVT720928 JFM720928:JFP720928 JPI720928:JPL720928 JZE720928:JZH720928 KJA720928:KJD720928 KSW720928:KSZ720928 LCS720928:LCV720928 LMO720928:LMR720928 LWK720928:LWN720928 MGG720928:MGJ720928 MQC720928:MQF720928 MZY720928:NAB720928 NJU720928:NJX720928 NTQ720928:NTT720928 ODM720928:ODP720928 ONI720928:ONL720928 OXE720928:OXH720928 PHA720928:PHD720928 PQW720928:PQZ720928 QAS720928:QAV720928 QKO720928:QKR720928 QUK720928:QUN720928 REG720928:REJ720928 ROC720928:ROF720928 RXY720928:RYB720928 SHU720928:SHX720928 SRQ720928:SRT720928 TBM720928:TBP720928 TLI720928:TLL720928 TVE720928:TVH720928 UFA720928:UFD720928 UOW720928:UOZ720928 UYS720928:UYV720928 VIO720928:VIR720928 VSK720928:VSN720928 WCG720928:WCJ720928 WMC720928:WMF720928 WVY720928:WWB720928 Q786464:T786464 JM786464:JP786464 TI786464:TL786464 ADE786464:ADH786464 ANA786464:AND786464 AWW786464:AWZ786464 BGS786464:BGV786464 BQO786464:BQR786464 CAK786464:CAN786464 CKG786464:CKJ786464 CUC786464:CUF786464 DDY786464:DEB786464 DNU786464:DNX786464 DXQ786464:DXT786464 EHM786464:EHP786464 ERI786464:ERL786464 FBE786464:FBH786464 FLA786464:FLD786464 FUW786464:FUZ786464 GES786464:GEV786464 GOO786464:GOR786464 GYK786464:GYN786464 HIG786464:HIJ786464 HSC786464:HSF786464 IBY786464:ICB786464 ILU786464:ILX786464 IVQ786464:IVT786464 JFM786464:JFP786464 JPI786464:JPL786464 JZE786464:JZH786464 KJA786464:KJD786464 KSW786464:KSZ786464 LCS786464:LCV786464 LMO786464:LMR786464 LWK786464:LWN786464 MGG786464:MGJ786464 MQC786464:MQF786464 MZY786464:NAB786464 NJU786464:NJX786464 NTQ786464:NTT786464 ODM786464:ODP786464 ONI786464:ONL786464 OXE786464:OXH786464 PHA786464:PHD786464 PQW786464:PQZ786464 QAS786464:QAV786464 QKO786464:QKR786464 QUK786464:QUN786464 REG786464:REJ786464 ROC786464:ROF786464 RXY786464:RYB786464 SHU786464:SHX786464 SRQ786464:SRT786464 TBM786464:TBP786464 TLI786464:TLL786464 TVE786464:TVH786464 UFA786464:UFD786464 UOW786464:UOZ786464 UYS786464:UYV786464 VIO786464:VIR786464 VSK786464:VSN786464 WCG786464:WCJ786464 WMC786464:WMF786464 WVY786464:WWB786464 Q852000:T852000 JM852000:JP852000 TI852000:TL852000 ADE852000:ADH852000 ANA852000:AND852000 AWW852000:AWZ852000 BGS852000:BGV852000 BQO852000:BQR852000 CAK852000:CAN852000 CKG852000:CKJ852000 CUC852000:CUF852000 DDY852000:DEB852000 DNU852000:DNX852000 DXQ852000:DXT852000 EHM852000:EHP852000 ERI852000:ERL852000 FBE852000:FBH852000 FLA852000:FLD852000 FUW852000:FUZ852000 GES852000:GEV852000 GOO852000:GOR852000 GYK852000:GYN852000 HIG852000:HIJ852000 HSC852000:HSF852000 IBY852000:ICB852000 ILU852000:ILX852000 IVQ852000:IVT852000 JFM852000:JFP852000 JPI852000:JPL852000 JZE852000:JZH852000 KJA852000:KJD852000 KSW852000:KSZ852000 LCS852000:LCV852000 LMO852000:LMR852000 LWK852000:LWN852000 MGG852000:MGJ852000 MQC852000:MQF852000 MZY852000:NAB852000 NJU852000:NJX852000 NTQ852000:NTT852000 ODM852000:ODP852000 ONI852000:ONL852000 OXE852000:OXH852000 PHA852000:PHD852000 PQW852000:PQZ852000 QAS852000:QAV852000 QKO852000:QKR852000 QUK852000:QUN852000 REG852000:REJ852000 ROC852000:ROF852000 RXY852000:RYB852000 SHU852000:SHX852000 SRQ852000:SRT852000 TBM852000:TBP852000 TLI852000:TLL852000 TVE852000:TVH852000 UFA852000:UFD852000 UOW852000:UOZ852000 UYS852000:UYV852000 VIO852000:VIR852000 VSK852000:VSN852000 WCG852000:WCJ852000 WMC852000:WMF852000 WVY852000:WWB852000 Q917536:T917536 JM917536:JP917536 TI917536:TL917536 ADE917536:ADH917536 ANA917536:AND917536 AWW917536:AWZ917536 BGS917536:BGV917536 BQO917536:BQR917536 CAK917536:CAN917536 CKG917536:CKJ917536 CUC917536:CUF917536 DDY917536:DEB917536 DNU917536:DNX917536 DXQ917536:DXT917536 EHM917536:EHP917536 ERI917536:ERL917536 FBE917536:FBH917536 FLA917536:FLD917536 FUW917536:FUZ917536 GES917536:GEV917536 GOO917536:GOR917536 GYK917536:GYN917536 HIG917536:HIJ917536 HSC917536:HSF917536 IBY917536:ICB917536 ILU917536:ILX917536 IVQ917536:IVT917536 JFM917536:JFP917536 JPI917536:JPL917536 JZE917536:JZH917536 KJA917536:KJD917536 KSW917536:KSZ917536 LCS917536:LCV917536 LMO917536:LMR917536 LWK917536:LWN917536 MGG917536:MGJ917536 MQC917536:MQF917536 MZY917536:NAB917536 NJU917536:NJX917536 NTQ917536:NTT917536 ODM917536:ODP917536 ONI917536:ONL917536 OXE917536:OXH917536 PHA917536:PHD917536 PQW917536:PQZ917536 QAS917536:QAV917536 QKO917536:QKR917536 QUK917536:QUN917536 REG917536:REJ917536 ROC917536:ROF917536 RXY917536:RYB917536 SHU917536:SHX917536 SRQ917536:SRT917536 TBM917536:TBP917536 TLI917536:TLL917536 TVE917536:TVH917536 UFA917536:UFD917536 UOW917536:UOZ917536 UYS917536:UYV917536 VIO917536:VIR917536 VSK917536:VSN917536 WCG917536:WCJ917536 WMC917536:WMF917536 WVY917536:WWB917536 Q983072:T983072 JM983072:JP983072 TI983072:TL983072 ADE983072:ADH983072 ANA983072:AND983072 AWW983072:AWZ983072 BGS983072:BGV983072 BQO983072:BQR983072 CAK983072:CAN983072 CKG983072:CKJ983072 CUC983072:CUF983072 DDY983072:DEB983072 DNU983072:DNX983072 DXQ983072:DXT983072 EHM983072:EHP983072 ERI983072:ERL983072 FBE983072:FBH983072 FLA983072:FLD983072 FUW983072:FUZ983072 GES983072:GEV983072 GOO983072:GOR983072 GYK983072:GYN983072 HIG983072:HIJ983072 HSC983072:HSF983072 IBY983072:ICB983072 ILU983072:ILX983072 IVQ983072:IVT983072 JFM983072:JFP983072 JPI983072:JPL983072 JZE983072:JZH983072 KJA983072:KJD983072 KSW983072:KSZ983072 LCS983072:LCV983072 LMO983072:LMR983072 LWK983072:LWN983072 MGG983072:MGJ983072 MQC983072:MQF983072 MZY983072:NAB983072 NJU983072:NJX983072 NTQ983072:NTT983072 ODM983072:ODP983072 ONI983072:ONL983072 OXE983072:OXH983072 PHA983072:PHD983072 PQW983072:PQZ983072 QAS983072:QAV983072 QKO983072:QKR983072 QUK983072:QUN983072 REG983072:REJ983072 ROC983072:ROF983072 RXY983072:RYB983072 SHU983072:SHX983072 SRQ983072:SRT983072 TBM983072:TBP983072 TLI983072:TLL983072 TVE983072:TVH983072 UFA983072:UFD983072 UOW983072:UOZ983072 UYS983072:UYV983072 VIO983072:VIR983072 VSK983072:VSN983072 WCG983072:WCJ983072 WMC983072:WMF983072 WVY983072:WWB983072">
      <formula1>$Z$31:$Z$34</formula1>
    </dataValidation>
    <dataValidation type="list" allowBlank="1" sqref="Q31:T31 JM31:JP31 TI31:TL31 ADE31:ADH31 ANA31:AND31 AWW31:AWZ31 BGS31:BGV31 BQO31:BQR31 CAK31:CAN31 CKG31:CKJ31 CUC31:CUF31 DDY31:DEB31 DNU31:DNX31 DXQ31:DXT31 EHM31:EHP31 ERI31:ERL31 FBE31:FBH31 FLA31:FLD31 FUW31:FUZ31 GES31:GEV31 GOO31:GOR31 GYK31:GYN31 HIG31:HIJ31 HSC31:HSF31 IBY31:ICB31 ILU31:ILX31 IVQ31:IVT31 JFM31:JFP31 JPI31:JPL31 JZE31:JZH31 KJA31:KJD31 KSW31:KSZ31 LCS31:LCV31 LMO31:LMR31 LWK31:LWN31 MGG31:MGJ31 MQC31:MQF31 MZY31:NAB31 NJU31:NJX31 NTQ31:NTT31 ODM31:ODP31 ONI31:ONL31 OXE31:OXH31 PHA31:PHD31 PQW31:PQZ31 QAS31:QAV31 QKO31:QKR31 QUK31:QUN31 REG31:REJ31 ROC31:ROF31 RXY31:RYB31 SHU31:SHX31 SRQ31:SRT31 TBM31:TBP31 TLI31:TLL31 TVE31:TVH31 UFA31:UFD31 UOW31:UOZ31 UYS31:UYV31 VIO31:VIR31 VSK31:VSN31 WCG31:WCJ31 WMC31:WMF31 WVY31:WWB31 Q65567:T65567 JM65567:JP65567 TI65567:TL65567 ADE65567:ADH65567 ANA65567:AND65567 AWW65567:AWZ65567 BGS65567:BGV65567 BQO65567:BQR65567 CAK65567:CAN65567 CKG65567:CKJ65567 CUC65567:CUF65567 DDY65567:DEB65567 DNU65567:DNX65567 DXQ65567:DXT65567 EHM65567:EHP65567 ERI65567:ERL65567 FBE65567:FBH65567 FLA65567:FLD65567 FUW65567:FUZ65567 GES65567:GEV65567 GOO65567:GOR65567 GYK65567:GYN65567 HIG65567:HIJ65567 HSC65567:HSF65567 IBY65567:ICB65567 ILU65567:ILX65567 IVQ65567:IVT65567 JFM65567:JFP65567 JPI65567:JPL65567 JZE65567:JZH65567 KJA65567:KJD65567 KSW65567:KSZ65567 LCS65567:LCV65567 LMO65567:LMR65567 LWK65567:LWN65567 MGG65567:MGJ65567 MQC65567:MQF65567 MZY65567:NAB65567 NJU65567:NJX65567 NTQ65567:NTT65567 ODM65567:ODP65567 ONI65567:ONL65567 OXE65567:OXH65567 PHA65567:PHD65567 PQW65567:PQZ65567 QAS65567:QAV65567 QKO65567:QKR65567 QUK65567:QUN65567 REG65567:REJ65567 ROC65567:ROF65567 RXY65567:RYB65567 SHU65567:SHX65567 SRQ65567:SRT65567 TBM65567:TBP65567 TLI65567:TLL65567 TVE65567:TVH65567 UFA65567:UFD65567 UOW65567:UOZ65567 UYS65567:UYV65567 VIO65567:VIR65567 VSK65567:VSN65567 WCG65567:WCJ65567 WMC65567:WMF65567 WVY65567:WWB65567 Q131103:T131103 JM131103:JP131103 TI131103:TL131103 ADE131103:ADH131103 ANA131103:AND131103 AWW131103:AWZ131103 BGS131103:BGV131103 BQO131103:BQR131103 CAK131103:CAN131103 CKG131103:CKJ131103 CUC131103:CUF131103 DDY131103:DEB131103 DNU131103:DNX131103 DXQ131103:DXT131103 EHM131103:EHP131103 ERI131103:ERL131103 FBE131103:FBH131103 FLA131103:FLD131103 FUW131103:FUZ131103 GES131103:GEV131103 GOO131103:GOR131103 GYK131103:GYN131103 HIG131103:HIJ131103 HSC131103:HSF131103 IBY131103:ICB131103 ILU131103:ILX131103 IVQ131103:IVT131103 JFM131103:JFP131103 JPI131103:JPL131103 JZE131103:JZH131103 KJA131103:KJD131103 KSW131103:KSZ131103 LCS131103:LCV131103 LMO131103:LMR131103 LWK131103:LWN131103 MGG131103:MGJ131103 MQC131103:MQF131103 MZY131103:NAB131103 NJU131103:NJX131103 NTQ131103:NTT131103 ODM131103:ODP131103 ONI131103:ONL131103 OXE131103:OXH131103 PHA131103:PHD131103 PQW131103:PQZ131103 QAS131103:QAV131103 QKO131103:QKR131103 QUK131103:QUN131103 REG131103:REJ131103 ROC131103:ROF131103 RXY131103:RYB131103 SHU131103:SHX131103 SRQ131103:SRT131103 TBM131103:TBP131103 TLI131103:TLL131103 TVE131103:TVH131103 UFA131103:UFD131103 UOW131103:UOZ131103 UYS131103:UYV131103 VIO131103:VIR131103 VSK131103:VSN131103 WCG131103:WCJ131103 WMC131103:WMF131103 WVY131103:WWB131103 Q196639:T196639 JM196639:JP196639 TI196639:TL196639 ADE196639:ADH196639 ANA196639:AND196639 AWW196639:AWZ196639 BGS196639:BGV196639 BQO196639:BQR196639 CAK196639:CAN196639 CKG196639:CKJ196639 CUC196639:CUF196639 DDY196639:DEB196639 DNU196639:DNX196639 DXQ196639:DXT196639 EHM196639:EHP196639 ERI196639:ERL196639 FBE196639:FBH196639 FLA196639:FLD196639 FUW196639:FUZ196639 GES196639:GEV196639 GOO196639:GOR196639 GYK196639:GYN196639 HIG196639:HIJ196639 HSC196639:HSF196639 IBY196639:ICB196639 ILU196639:ILX196639 IVQ196639:IVT196639 JFM196639:JFP196639 JPI196639:JPL196639 JZE196639:JZH196639 KJA196639:KJD196639 KSW196639:KSZ196639 LCS196639:LCV196639 LMO196639:LMR196639 LWK196639:LWN196639 MGG196639:MGJ196639 MQC196639:MQF196639 MZY196639:NAB196639 NJU196639:NJX196639 NTQ196639:NTT196639 ODM196639:ODP196639 ONI196639:ONL196639 OXE196639:OXH196639 PHA196639:PHD196639 PQW196639:PQZ196639 QAS196639:QAV196639 QKO196639:QKR196639 QUK196639:QUN196639 REG196639:REJ196639 ROC196639:ROF196639 RXY196639:RYB196639 SHU196639:SHX196639 SRQ196639:SRT196639 TBM196639:TBP196639 TLI196639:TLL196639 TVE196639:TVH196639 UFA196639:UFD196639 UOW196639:UOZ196639 UYS196639:UYV196639 VIO196639:VIR196639 VSK196639:VSN196639 WCG196639:WCJ196639 WMC196639:WMF196639 WVY196639:WWB196639 Q262175:T262175 JM262175:JP262175 TI262175:TL262175 ADE262175:ADH262175 ANA262175:AND262175 AWW262175:AWZ262175 BGS262175:BGV262175 BQO262175:BQR262175 CAK262175:CAN262175 CKG262175:CKJ262175 CUC262175:CUF262175 DDY262175:DEB262175 DNU262175:DNX262175 DXQ262175:DXT262175 EHM262175:EHP262175 ERI262175:ERL262175 FBE262175:FBH262175 FLA262175:FLD262175 FUW262175:FUZ262175 GES262175:GEV262175 GOO262175:GOR262175 GYK262175:GYN262175 HIG262175:HIJ262175 HSC262175:HSF262175 IBY262175:ICB262175 ILU262175:ILX262175 IVQ262175:IVT262175 JFM262175:JFP262175 JPI262175:JPL262175 JZE262175:JZH262175 KJA262175:KJD262175 KSW262175:KSZ262175 LCS262175:LCV262175 LMO262175:LMR262175 LWK262175:LWN262175 MGG262175:MGJ262175 MQC262175:MQF262175 MZY262175:NAB262175 NJU262175:NJX262175 NTQ262175:NTT262175 ODM262175:ODP262175 ONI262175:ONL262175 OXE262175:OXH262175 PHA262175:PHD262175 PQW262175:PQZ262175 QAS262175:QAV262175 QKO262175:QKR262175 QUK262175:QUN262175 REG262175:REJ262175 ROC262175:ROF262175 RXY262175:RYB262175 SHU262175:SHX262175 SRQ262175:SRT262175 TBM262175:TBP262175 TLI262175:TLL262175 TVE262175:TVH262175 UFA262175:UFD262175 UOW262175:UOZ262175 UYS262175:UYV262175 VIO262175:VIR262175 VSK262175:VSN262175 WCG262175:WCJ262175 WMC262175:WMF262175 WVY262175:WWB262175 Q327711:T327711 JM327711:JP327711 TI327711:TL327711 ADE327711:ADH327711 ANA327711:AND327711 AWW327711:AWZ327711 BGS327711:BGV327711 BQO327711:BQR327711 CAK327711:CAN327711 CKG327711:CKJ327711 CUC327711:CUF327711 DDY327711:DEB327711 DNU327711:DNX327711 DXQ327711:DXT327711 EHM327711:EHP327711 ERI327711:ERL327711 FBE327711:FBH327711 FLA327711:FLD327711 FUW327711:FUZ327711 GES327711:GEV327711 GOO327711:GOR327711 GYK327711:GYN327711 HIG327711:HIJ327711 HSC327711:HSF327711 IBY327711:ICB327711 ILU327711:ILX327711 IVQ327711:IVT327711 JFM327711:JFP327711 JPI327711:JPL327711 JZE327711:JZH327711 KJA327711:KJD327711 KSW327711:KSZ327711 LCS327711:LCV327711 LMO327711:LMR327711 LWK327711:LWN327711 MGG327711:MGJ327711 MQC327711:MQF327711 MZY327711:NAB327711 NJU327711:NJX327711 NTQ327711:NTT327711 ODM327711:ODP327711 ONI327711:ONL327711 OXE327711:OXH327711 PHA327711:PHD327711 PQW327711:PQZ327711 QAS327711:QAV327711 QKO327711:QKR327711 QUK327711:QUN327711 REG327711:REJ327711 ROC327711:ROF327711 RXY327711:RYB327711 SHU327711:SHX327711 SRQ327711:SRT327711 TBM327711:TBP327711 TLI327711:TLL327711 TVE327711:TVH327711 UFA327711:UFD327711 UOW327711:UOZ327711 UYS327711:UYV327711 VIO327711:VIR327711 VSK327711:VSN327711 WCG327711:WCJ327711 WMC327711:WMF327711 WVY327711:WWB327711 Q393247:T393247 JM393247:JP393247 TI393247:TL393247 ADE393247:ADH393247 ANA393247:AND393247 AWW393247:AWZ393247 BGS393247:BGV393247 BQO393247:BQR393247 CAK393247:CAN393247 CKG393247:CKJ393247 CUC393247:CUF393247 DDY393247:DEB393247 DNU393247:DNX393247 DXQ393247:DXT393247 EHM393247:EHP393247 ERI393247:ERL393247 FBE393247:FBH393247 FLA393247:FLD393247 FUW393247:FUZ393247 GES393247:GEV393247 GOO393247:GOR393247 GYK393247:GYN393247 HIG393247:HIJ393247 HSC393247:HSF393247 IBY393247:ICB393247 ILU393247:ILX393247 IVQ393247:IVT393247 JFM393247:JFP393247 JPI393247:JPL393247 JZE393247:JZH393247 KJA393247:KJD393247 KSW393247:KSZ393247 LCS393247:LCV393247 LMO393247:LMR393247 LWK393247:LWN393247 MGG393247:MGJ393247 MQC393247:MQF393247 MZY393247:NAB393247 NJU393247:NJX393247 NTQ393247:NTT393247 ODM393247:ODP393247 ONI393247:ONL393247 OXE393247:OXH393247 PHA393247:PHD393247 PQW393247:PQZ393247 QAS393247:QAV393247 QKO393247:QKR393247 QUK393247:QUN393247 REG393247:REJ393247 ROC393247:ROF393247 RXY393247:RYB393247 SHU393247:SHX393247 SRQ393247:SRT393247 TBM393247:TBP393247 TLI393247:TLL393247 TVE393247:TVH393247 UFA393247:UFD393247 UOW393247:UOZ393247 UYS393247:UYV393247 VIO393247:VIR393247 VSK393247:VSN393247 WCG393247:WCJ393247 WMC393247:WMF393247 WVY393247:WWB393247 Q458783:T458783 JM458783:JP458783 TI458783:TL458783 ADE458783:ADH458783 ANA458783:AND458783 AWW458783:AWZ458783 BGS458783:BGV458783 BQO458783:BQR458783 CAK458783:CAN458783 CKG458783:CKJ458783 CUC458783:CUF458783 DDY458783:DEB458783 DNU458783:DNX458783 DXQ458783:DXT458783 EHM458783:EHP458783 ERI458783:ERL458783 FBE458783:FBH458783 FLA458783:FLD458783 FUW458783:FUZ458783 GES458783:GEV458783 GOO458783:GOR458783 GYK458783:GYN458783 HIG458783:HIJ458783 HSC458783:HSF458783 IBY458783:ICB458783 ILU458783:ILX458783 IVQ458783:IVT458783 JFM458783:JFP458783 JPI458783:JPL458783 JZE458783:JZH458783 KJA458783:KJD458783 KSW458783:KSZ458783 LCS458783:LCV458783 LMO458783:LMR458783 LWK458783:LWN458783 MGG458783:MGJ458783 MQC458783:MQF458783 MZY458783:NAB458783 NJU458783:NJX458783 NTQ458783:NTT458783 ODM458783:ODP458783 ONI458783:ONL458783 OXE458783:OXH458783 PHA458783:PHD458783 PQW458783:PQZ458783 QAS458783:QAV458783 QKO458783:QKR458783 QUK458783:QUN458783 REG458783:REJ458783 ROC458783:ROF458783 RXY458783:RYB458783 SHU458783:SHX458783 SRQ458783:SRT458783 TBM458783:TBP458783 TLI458783:TLL458783 TVE458783:TVH458783 UFA458783:UFD458783 UOW458783:UOZ458783 UYS458783:UYV458783 VIO458783:VIR458783 VSK458783:VSN458783 WCG458783:WCJ458783 WMC458783:WMF458783 WVY458783:WWB458783 Q524319:T524319 JM524319:JP524319 TI524319:TL524319 ADE524319:ADH524319 ANA524319:AND524319 AWW524319:AWZ524319 BGS524319:BGV524319 BQO524319:BQR524319 CAK524319:CAN524319 CKG524319:CKJ524319 CUC524319:CUF524319 DDY524319:DEB524319 DNU524319:DNX524319 DXQ524319:DXT524319 EHM524319:EHP524319 ERI524319:ERL524319 FBE524319:FBH524319 FLA524319:FLD524319 FUW524319:FUZ524319 GES524319:GEV524319 GOO524319:GOR524319 GYK524319:GYN524319 HIG524319:HIJ524319 HSC524319:HSF524319 IBY524319:ICB524319 ILU524319:ILX524319 IVQ524319:IVT524319 JFM524319:JFP524319 JPI524319:JPL524319 JZE524319:JZH524319 KJA524319:KJD524319 KSW524319:KSZ524319 LCS524319:LCV524319 LMO524319:LMR524319 LWK524319:LWN524319 MGG524319:MGJ524319 MQC524319:MQF524319 MZY524319:NAB524319 NJU524319:NJX524319 NTQ524319:NTT524319 ODM524319:ODP524319 ONI524319:ONL524319 OXE524319:OXH524319 PHA524319:PHD524319 PQW524319:PQZ524319 QAS524319:QAV524319 QKO524319:QKR524319 QUK524319:QUN524319 REG524319:REJ524319 ROC524319:ROF524319 RXY524319:RYB524319 SHU524319:SHX524319 SRQ524319:SRT524319 TBM524319:TBP524319 TLI524319:TLL524319 TVE524319:TVH524319 UFA524319:UFD524319 UOW524319:UOZ524319 UYS524319:UYV524319 VIO524319:VIR524319 VSK524319:VSN524319 WCG524319:WCJ524319 WMC524319:WMF524319 WVY524319:WWB524319 Q589855:T589855 JM589855:JP589855 TI589855:TL589855 ADE589855:ADH589855 ANA589855:AND589855 AWW589855:AWZ589855 BGS589855:BGV589855 BQO589855:BQR589855 CAK589855:CAN589855 CKG589855:CKJ589855 CUC589855:CUF589855 DDY589855:DEB589855 DNU589855:DNX589855 DXQ589855:DXT589855 EHM589855:EHP589855 ERI589855:ERL589855 FBE589855:FBH589855 FLA589855:FLD589855 FUW589855:FUZ589855 GES589855:GEV589855 GOO589855:GOR589855 GYK589855:GYN589855 HIG589855:HIJ589855 HSC589855:HSF589855 IBY589855:ICB589855 ILU589855:ILX589855 IVQ589855:IVT589855 JFM589855:JFP589855 JPI589855:JPL589855 JZE589855:JZH589855 KJA589855:KJD589855 KSW589855:KSZ589855 LCS589855:LCV589855 LMO589855:LMR589855 LWK589855:LWN589855 MGG589855:MGJ589855 MQC589855:MQF589855 MZY589855:NAB589855 NJU589855:NJX589855 NTQ589855:NTT589855 ODM589855:ODP589855 ONI589855:ONL589855 OXE589855:OXH589855 PHA589855:PHD589855 PQW589855:PQZ589855 QAS589855:QAV589855 QKO589855:QKR589855 QUK589855:QUN589855 REG589855:REJ589855 ROC589855:ROF589855 RXY589855:RYB589855 SHU589855:SHX589855 SRQ589855:SRT589855 TBM589855:TBP589855 TLI589855:TLL589855 TVE589855:TVH589855 UFA589855:UFD589855 UOW589855:UOZ589855 UYS589855:UYV589855 VIO589855:VIR589855 VSK589855:VSN589855 WCG589855:WCJ589855 WMC589855:WMF589855 WVY589855:WWB589855 Q655391:T655391 JM655391:JP655391 TI655391:TL655391 ADE655391:ADH655391 ANA655391:AND655391 AWW655391:AWZ655391 BGS655391:BGV655391 BQO655391:BQR655391 CAK655391:CAN655391 CKG655391:CKJ655391 CUC655391:CUF655391 DDY655391:DEB655391 DNU655391:DNX655391 DXQ655391:DXT655391 EHM655391:EHP655391 ERI655391:ERL655391 FBE655391:FBH655391 FLA655391:FLD655391 FUW655391:FUZ655391 GES655391:GEV655391 GOO655391:GOR655391 GYK655391:GYN655391 HIG655391:HIJ655391 HSC655391:HSF655391 IBY655391:ICB655391 ILU655391:ILX655391 IVQ655391:IVT655391 JFM655391:JFP655391 JPI655391:JPL655391 JZE655391:JZH655391 KJA655391:KJD655391 KSW655391:KSZ655391 LCS655391:LCV655391 LMO655391:LMR655391 LWK655391:LWN655391 MGG655391:MGJ655391 MQC655391:MQF655391 MZY655391:NAB655391 NJU655391:NJX655391 NTQ655391:NTT655391 ODM655391:ODP655391 ONI655391:ONL655391 OXE655391:OXH655391 PHA655391:PHD655391 PQW655391:PQZ655391 QAS655391:QAV655391 QKO655391:QKR655391 QUK655391:QUN655391 REG655391:REJ655391 ROC655391:ROF655391 RXY655391:RYB655391 SHU655391:SHX655391 SRQ655391:SRT655391 TBM655391:TBP655391 TLI655391:TLL655391 TVE655391:TVH655391 UFA655391:UFD655391 UOW655391:UOZ655391 UYS655391:UYV655391 VIO655391:VIR655391 VSK655391:VSN655391 WCG655391:WCJ655391 WMC655391:WMF655391 WVY655391:WWB655391 Q720927:T720927 JM720927:JP720927 TI720927:TL720927 ADE720927:ADH720927 ANA720927:AND720927 AWW720927:AWZ720927 BGS720927:BGV720927 BQO720927:BQR720927 CAK720927:CAN720927 CKG720927:CKJ720927 CUC720927:CUF720927 DDY720927:DEB720927 DNU720927:DNX720927 DXQ720927:DXT720927 EHM720927:EHP720927 ERI720927:ERL720927 FBE720927:FBH720927 FLA720927:FLD720927 FUW720927:FUZ720927 GES720927:GEV720927 GOO720927:GOR720927 GYK720927:GYN720927 HIG720927:HIJ720927 HSC720927:HSF720927 IBY720927:ICB720927 ILU720927:ILX720927 IVQ720927:IVT720927 JFM720927:JFP720927 JPI720927:JPL720927 JZE720927:JZH720927 KJA720927:KJD720927 KSW720927:KSZ720927 LCS720927:LCV720927 LMO720927:LMR720927 LWK720927:LWN720927 MGG720927:MGJ720927 MQC720927:MQF720927 MZY720927:NAB720927 NJU720927:NJX720927 NTQ720927:NTT720927 ODM720927:ODP720927 ONI720927:ONL720927 OXE720927:OXH720927 PHA720927:PHD720927 PQW720927:PQZ720927 QAS720927:QAV720927 QKO720927:QKR720927 QUK720927:QUN720927 REG720927:REJ720927 ROC720927:ROF720927 RXY720927:RYB720927 SHU720927:SHX720927 SRQ720927:SRT720927 TBM720927:TBP720927 TLI720927:TLL720927 TVE720927:TVH720927 UFA720927:UFD720927 UOW720927:UOZ720927 UYS720927:UYV720927 VIO720927:VIR720927 VSK720927:VSN720927 WCG720927:WCJ720927 WMC720927:WMF720927 WVY720927:WWB720927 Q786463:T786463 JM786463:JP786463 TI786463:TL786463 ADE786463:ADH786463 ANA786463:AND786463 AWW786463:AWZ786463 BGS786463:BGV786463 BQO786463:BQR786463 CAK786463:CAN786463 CKG786463:CKJ786463 CUC786463:CUF786463 DDY786463:DEB786463 DNU786463:DNX786463 DXQ786463:DXT786463 EHM786463:EHP786463 ERI786463:ERL786463 FBE786463:FBH786463 FLA786463:FLD786463 FUW786463:FUZ786463 GES786463:GEV786463 GOO786463:GOR786463 GYK786463:GYN786463 HIG786463:HIJ786463 HSC786463:HSF786463 IBY786463:ICB786463 ILU786463:ILX786463 IVQ786463:IVT786463 JFM786463:JFP786463 JPI786463:JPL786463 JZE786463:JZH786463 KJA786463:KJD786463 KSW786463:KSZ786463 LCS786463:LCV786463 LMO786463:LMR786463 LWK786463:LWN786463 MGG786463:MGJ786463 MQC786463:MQF786463 MZY786463:NAB786463 NJU786463:NJX786463 NTQ786463:NTT786463 ODM786463:ODP786463 ONI786463:ONL786463 OXE786463:OXH786463 PHA786463:PHD786463 PQW786463:PQZ786463 QAS786463:QAV786463 QKO786463:QKR786463 QUK786463:QUN786463 REG786463:REJ786463 ROC786463:ROF786463 RXY786463:RYB786463 SHU786463:SHX786463 SRQ786463:SRT786463 TBM786463:TBP786463 TLI786463:TLL786463 TVE786463:TVH786463 UFA786463:UFD786463 UOW786463:UOZ786463 UYS786463:UYV786463 VIO786463:VIR786463 VSK786463:VSN786463 WCG786463:WCJ786463 WMC786463:WMF786463 WVY786463:WWB786463 Q851999:T851999 JM851999:JP851999 TI851999:TL851999 ADE851999:ADH851999 ANA851999:AND851999 AWW851999:AWZ851999 BGS851999:BGV851999 BQO851999:BQR851999 CAK851999:CAN851999 CKG851999:CKJ851999 CUC851999:CUF851999 DDY851999:DEB851999 DNU851999:DNX851999 DXQ851999:DXT851999 EHM851999:EHP851999 ERI851999:ERL851999 FBE851999:FBH851999 FLA851999:FLD851999 FUW851999:FUZ851999 GES851999:GEV851999 GOO851999:GOR851999 GYK851999:GYN851999 HIG851999:HIJ851999 HSC851999:HSF851999 IBY851999:ICB851999 ILU851999:ILX851999 IVQ851999:IVT851999 JFM851999:JFP851999 JPI851999:JPL851999 JZE851999:JZH851999 KJA851999:KJD851999 KSW851999:KSZ851999 LCS851999:LCV851999 LMO851999:LMR851999 LWK851999:LWN851999 MGG851999:MGJ851999 MQC851999:MQF851999 MZY851999:NAB851999 NJU851999:NJX851999 NTQ851999:NTT851999 ODM851999:ODP851999 ONI851999:ONL851999 OXE851999:OXH851999 PHA851999:PHD851999 PQW851999:PQZ851999 QAS851999:QAV851999 QKO851999:QKR851999 QUK851999:QUN851999 REG851999:REJ851999 ROC851999:ROF851999 RXY851999:RYB851999 SHU851999:SHX851999 SRQ851999:SRT851999 TBM851999:TBP851999 TLI851999:TLL851999 TVE851999:TVH851999 UFA851999:UFD851999 UOW851999:UOZ851999 UYS851999:UYV851999 VIO851999:VIR851999 VSK851999:VSN851999 WCG851999:WCJ851999 WMC851999:WMF851999 WVY851999:WWB851999 Q917535:T917535 JM917535:JP917535 TI917535:TL917535 ADE917535:ADH917535 ANA917535:AND917535 AWW917535:AWZ917535 BGS917535:BGV917535 BQO917535:BQR917535 CAK917535:CAN917535 CKG917535:CKJ917535 CUC917535:CUF917535 DDY917535:DEB917535 DNU917535:DNX917535 DXQ917535:DXT917535 EHM917535:EHP917535 ERI917535:ERL917535 FBE917535:FBH917535 FLA917535:FLD917535 FUW917535:FUZ917535 GES917535:GEV917535 GOO917535:GOR917535 GYK917535:GYN917535 HIG917535:HIJ917535 HSC917535:HSF917535 IBY917535:ICB917535 ILU917535:ILX917535 IVQ917535:IVT917535 JFM917535:JFP917535 JPI917535:JPL917535 JZE917535:JZH917535 KJA917535:KJD917535 KSW917535:KSZ917535 LCS917535:LCV917535 LMO917535:LMR917535 LWK917535:LWN917535 MGG917535:MGJ917535 MQC917535:MQF917535 MZY917535:NAB917535 NJU917535:NJX917535 NTQ917535:NTT917535 ODM917535:ODP917535 ONI917535:ONL917535 OXE917535:OXH917535 PHA917535:PHD917535 PQW917535:PQZ917535 QAS917535:QAV917535 QKO917535:QKR917535 QUK917535:QUN917535 REG917535:REJ917535 ROC917535:ROF917535 RXY917535:RYB917535 SHU917535:SHX917535 SRQ917535:SRT917535 TBM917535:TBP917535 TLI917535:TLL917535 TVE917535:TVH917535 UFA917535:UFD917535 UOW917535:UOZ917535 UYS917535:UYV917535 VIO917535:VIR917535 VSK917535:VSN917535 WCG917535:WCJ917535 WMC917535:WMF917535 WVY917535:WWB917535 Q983071:T983071 JM983071:JP983071 TI983071:TL983071 ADE983071:ADH983071 ANA983071:AND983071 AWW983071:AWZ983071 BGS983071:BGV983071 BQO983071:BQR983071 CAK983071:CAN983071 CKG983071:CKJ983071 CUC983071:CUF983071 DDY983071:DEB983071 DNU983071:DNX983071 DXQ983071:DXT983071 EHM983071:EHP983071 ERI983071:ERL983071 FBE983071:FBH983071 FLA983071:FLD983071 FUW983071:FUZ983071 GES983071:GEV983071 GOO983071:GOR983071 GYK983071:GYN983071 HIG983071:HIJ983071 HSC983071:HSF983071 IBY983071:ICB983071 ILU983071:ILX983071 IVQ983071:IVT983071 JFM983071:JFP983071 JPI983071:JPL983071 JZE983071:JZH983071 KJA983071:KJD983071 KSW983071:KSZ983071 LCS983071:LCV983071 LMO983071:LMR983071 LWK983071:LWN983071 MGG983071:MGJ983071 MQC983071:MQF983071 MZY983071:NAB983071 NJU983071:NJX983071 NTQ983071:NTT983071 ODM983071:ODP983071 ONI983071:ONL983071 OXE983071:OXH983071 PHA983071:PHD983071 PQW983071:PQZ983071 QAS983071:QAV983071 QKO983071:QKR983071 QUK983071:QUN983071 REG983071:REJ983071 ROC983071:ROF983071 RXY983071:RYB983071 SHU983071:SHX983071 SRQ983071:SRT983071 TBM983071:TBP983071 TLI983071:TLL983071 TVE983071:TVH983071 UFA983071:UFD983071 UOW983071:UOZ983071 UYS983071:UYV983071 VIO983071:VIR983071 VSK983071:VSN983071 WCG983071:WCJ983071 WMC983071:WMF983071 WVY983071:WWB983071">
      <formula1>$Z$26:$Z$28</formula1>
    </dataValidation>
    <dataValidation type="list" allowBlank="1" sqref="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formula1>$X$37:$X$41</formula1>
    </dataValidation>
    <dataValidation type="list" allowBlank="1" sqref="H31:I31 JD31:JE31 SZ31:TA31 ACV31:ACW31 AMR31:AMS31 AWN31:AWO31 BGJ31:BGK31 BQF31:BQG31 CAB31:CAC31 CJX31:CJY31 CTT31:CTU31 DDP31:DDQ31 DNL31:DNM31 DXH31:DXI31 EHD31:EHE31 EQZ31:ERA31 FAV31:FAW31 FKR31:FKS31 FUN31:FUO31 GEJ31:GEK31 GOF31:GOG31 GYB31:GYC31 HHX31:HHY31 HRT31:HRU31 IBP31:IBQ31 ILL31:ILM31 IVH31:IVI31 JFD31:JFE31 JOZ31:JPA31 JYV31:JYW31 KIR31:KIS31 KSN31:KSO31 LCJ31:LCK31 LMF31:LMG31 LWB31:LWC31 MFX31:MFY31 MPT31:MPU31 MZP31:MZQ31 NJL31:NJM31 NTH31:NTI31 ODD31:ODE31 OMZ31:ONA31 OWV31:OWW31 PGR31:PGS31 PQN31:PQO31 QAJ31:QAK31 QKF31:QKG31 QUB31:QUC31 RDX31:RDY31 RNT31:RNU31 RXP31:RXQ31 SHL31:SHM31 SRH31:SRI31 TBD31:TBE31 TKZ31:TLA31 TUV31:TUW31 UER31:UES31 UON31:UOO31 UYJ31:UYK31 VIF31:VIG31 VSB31:VSC31 WBX31:WBY31 WLT31:WLU31 WVP31:WVQ31 H65567:I65567 JD65567:JE65567 SZ65567:TA65567 ACV65567:ACW65567 AMR65567:AMS65567 AWN65567:AWO65567 BGJ65567:BGK65567 BQF65567:BQG65567 CAB65567:CAC65567 CJX65567:CJY65567 CTT65567:CTU65567 DDP65567:DDQ65567 DNL65567:DNM65567 DXH65567:DXI65567 EHD65567:EHE65567 EQZ65567:ERA65567 FAV65567:FAW65567 FKR65567:FKS65567 FUN65567:FUO65567 GEJ65567:GEK65567 GOF65567:GOG65567 GYB65567:GYC65567 HHX65567:HHY65567 HRT65567:HRU65567 IBP65567:IBQ65567 ILL65567:ILM65567 IVH65567:IVI65567 JFD65567:JFE65567 JOZ65567:JPA65567 JYV65567:JYW65567 KIR65567:KIS65567 KSN65567:KSO65567 LCJ65567:LCK65567 LMF65567:LMG65567 LWB65567:LWC65567 MFX65567:MFY65567 MPT65567:MPU65567 MZP65567:MZQ65567 NJL65567:NJM65567 NTH65567:NTI65567 ODD65567:ODE65567 OMZ65567:ONA65567 OWV65567:OWW65567 PGR65567:PGS65567 PQN65567:PQO65567 QAJ65567:QAK65567 QKF65567:QKG65567 QUB65567:QUC65567 RDX65567:RDY65567 RNT65567:RNU65567 RXP65567:RXQ65567 SHL65567:SHM65567 SRH65567:SRI65567 TBD65567:TBE65567 TKZ65567:TLA65567 TUV65567:TUW65567 UER65567:UES65567 UON65567:UOO65567 UYJ65567:UYK65567 VIF65567:VIG65567 VSB65567:VSC65567 WBX65567:WBY65567 WLT65567:WLU65567 WVP65567:WVQ65567 H131103:I131103 JD131103:JE131103 SZ131103:TA131103 ACV131103:ACW131103 AMR131103:AMS131103 AWN131103:AWO131103 BGJ131103:BGK131103 BQF131103:BQG131103 CAB131103:CAC131103 CJX131103:CJY131103 CTT131103:CTU131103 DDP131103:DDQ131103 DNL131103:DNM131103 DXH131103:DXI131103 EHD131103:EHE131103 EQZ131103:ERA131103 FAV131103:FAW131103 FKR131103:FKS131103 FUN131103:FUO131103 GEJ131103:GEK131103 GOF131103:GOG131103 GYB131103:GYC131103 HHX131103:HHY131103 HRT131103:HRU131103 IBP131103:IBQ131103 ILL131103:ILM131103 IVH131103:IVI131103 JFD131103:JFE131103 JOZ131103:JPA131103 JYV131103:JYW131103 KIR131103:KIS131103 KSN131103:KSO131103 LCJ131103:LCK131103 LMF131103:LMG131103 LWB131103:LWC131103 MFX131103:MFY131103 MPT131103:MPU131103 MZP131103:MZQ131103 NJL131103:NJM131103 NTH131103:NTI131103 ODD131103:ODE131103 OMZ131103:ONA131103 OWV131103:OWW131103 PGR131103:PGS131103 PQN131103:PQO131103 QAJ131103:QAK131103 QKF131103:QKG131103 QUB131103:QUC131103 RDX131103:RDY131103 RNT131103:RNU131103 RXP131103:RXQ131103 SHL131103:SHM131103 SRH131103:SRI131103 TBD131103:TBE131103 TKZ131103:TLA131103 TUV131103:TUW131103 UER131103:UES131103 UON131103:UOO131103 UYJ131103:UYK131103 VIF131103:VIG131103 VSB131103:VSC131103 WBX131103:WBY131103 WLT131103:WLU131103 WVP131103:WVQ131103 H196639:I196639 JD196639:JE196639 SZ196639:TA196639 ACV196639:ACW196639 AMR196639:AMS196639 AWN196639:AWO196639 BGJ196639:BGK196639 BQF196639:BQG196639 CAB196639:CAC196639 CJX196639:CJY196639 CTT196639:CTU196639 DDP196639:DDQ196639 DNL196639:DNM196639 DXH196639:DXI196639 EHD196639:EHE196639 EQZ196639:ERA196639 FAV196639:FAW196639 FKR196639:FKS196639 FUN196639:FUO196639 GEJ196639:GEK196639 GOF196639:GOG196639 GYB196639:GYC196639 HHX196639:HHY196639 HRT196639:HRU196639 IBP196639:IBQ196639 ILL196639:ILM196639 IVH196639:IVI196639 JFD196639:JFE196639 JOZ196639:JPA196639 JYV196639:JYW196639 KIR196639:KIS196639 KSN196639:KSO196639 LCJ196639:LCK196639 LMF196639:LMG196639 LWB196639:LWC196639 MFX196639:MFY196639 MPT196639:MPU196639 MZP196639:MZQ196639 NJL196639:NJM196639 NTH196639:NTI196639 ODD196639:ODE196639 OMZ196639:ONA196639 OWV196639:OWW196639 PGR196639:PGS196639 PQN196639:PQO196639 QAJ196639:QAK196639 QKF196639:QKG196639 QUB196639:QUC196639 RDX196639:RDY196639 RNT196639:RNU196639 RXP196639:RXQ196639 SHL196639:SHM196639 SRH196639:SRI196639 TBD196639:TBE196639 TKZ196639:TLA196639 TUV196639:TUW196639 UER196639:UES196639 UON196639:UOO196639 UYJ196639:UYK196639 VIF196639:VIG196639 VSB196639:VSC196639 WBX196639:WBY196639 WLT196639:WLU196639 WVP196639:WVQ196639 H262175:I262175 JD262175:JE262175 SZ262175:TA262175 ACV262175:ACW262175 AMR262175:AMS262175 AWN262175:AWO262175 BGJ262175:BGK262175 BQF262175:BQG262175 CAB262175:CAC262175 CJX262175:CJY262175 CTT262175:CTU262175 DDP262175:DDQ262175 DNL262175:DNM262175 DXH262175:DXI262175 EHD262175:EHE262175 EQZ262175:ERA262175 FAV262175:FAW262175 FKR262175:FKS262175 FUN262175:FUO262175 GEJ262175:GEK262175 GOF262175:GOG262175 GYB262175:GYC262175 HHX262175:HHY262175 HRT262175:HRU262175 IBP262175:IBQ262175 ILL262175:ILM262175 IVH262175:IVI262175 JFD262175:JFE262175 JOZ262175:JPA262175 JYV262175:JYW262175 KIR262175:KIS262175 KSN262175:KSO262175 LCJ262175:LCK262175 LMF262175:LMG262175 LWB262175:LWC262175 MFX262175:MFY262175 MPT262175:MPU262175 MZP262175:MZQ262175 NJL262175:NJM262175 NTH262175:NTI262175 ODD262175:ODE262175 OMZ262175:ONA262175 OWV262175:OWW262175 PGR262175:PGS262175 PQN262175:PQO262175 QAJ262175:QAK262175 QKF262175:QKG262175 QUB262175:QUC262175 RDX262175:RDY262175 RNT262175:RNU262175 RXP262175:RXQ262175 SHL262175:SHM262175 SRH262175:SRI262175 TBD262175:TBE262175 TKZ262175:TLA262175 TUV262175:TUW262175 UER262175:UES262175 UON262175:UOO262175 UYJ262175:UYK262175 VIF262175:VIG262175 VSB262175:VSC262175 WBX262175:WBY262175 WLT262175:WLU262175 WVP262175:WVQ262175 H327711:I327711 JD327711:JE327711 SZ327711:TA327711 ACV327711:ACW327711 AMR327711:AMS327711 AWN327711:AWO327711 BGJ327711:BGK327711 BQF327711:BQG327711 CAB327711:CAC327711 CJX327711:CJY327711 CTT327711:CTU327711 DDP327711:DDQ327711 DNL327711:DNM327711 DXH327711:DXI327711 EHD327711:EHE327711 EQZ327711:ERA327711 FAV327711:FAW327711 FKR327711:FKS327711 FUN327711:FUO327711 GEJ327711:GEK327711 GOF327711:GOG327711 GYB327711:GYC327711 HHX327711:HHY327711 HRT327711:HRU327711 IBP327711:IBQ327711 ILL327711:ILM327711 IVH327711:IVI327711 JFD327711:JFE327711 JOZ327711:JPA327711 JYV327711:JYW327711 KIR327711:KIS327711 KSN327711:KSO327711 LCJ327711:LCK327711 LMF327711:LMG327711 LWB327711:LWC327711 MFX327711:MFY327711 MPT327711:MPU327711 MZP327711:MZQ327711 NJL327711:NJM327711 NTH327711:NTI327711 ODD327711:ODE327711 OMZ327711:ONA327711 OWV327711:OWW327711 PGR327711:PGS327711 PQN327711:PQO327711 QAJ327711:QAK327711 QKF327711:QKG327711 QUB327711:QUC327711 RDX327711:RDY327711 RNT327711:RNU327711 RXP327711:RXQ327711 SHL327711:SHM327711 SRH327711:SRI327711 TBD327711:TBE327711 TKZ327711:TLA327711 TUV327711:TUW327711 UER327711:UES327711 UON327711:UOO327711 UYJ327711:UYK327711 VIF327711:VIG327711 VSB327711:VSC327711 WBX327711:WBY327711 WLT327711:WLU327711 WVP327711:WVQ327711 H393247:I393247 JD393247:JE393247 SZ393247:TA393247 ACV393247:ACW393247 AMR393247:AMS393247 AWN393247:AWO393247 BGJ393247:BGK393247 BQF393247:BQG393247 CAB393247:CAC393247 CJX393247:CJY393247 CTT393247:CTU393247 DDP393247:DDQ393247 DNL393247:DNM393247 DXH393247:DXI393247 EHD393247:EHE393247 EQZ393247:ERA393247 FAV393247:FAW393247 FKR393247:FKS393247 FUN393247:FUO393247 GEJ393247:GEK393247 GOF393247:GOG393247 GYB393247:GYC393247 HHX393247:HHY393247 HRT393247:HRU393247 IBP393247:IBQ393247 ILL393247:ILM393247 IVH393247:IVI393247 JFD393247:JFE393247 JOZ393247:JPA393247 JYV393247:JYW393247 KIR393247:KIS393247 KSN393247:KSO393247 LCJ393247:LCK393247 LMF393247:LMG393247 LWB393247:LWC393247 MFX393247:MFY393247 MPT393247:MPU393247 MZP393247:MZQ393247 NJL393247:NJM393247 NTH393247:NTI393247 ODD393247:ODE393247 OMZ393247:ONA393247 OWV393247:OWW393247 PGR393247:PGS393247 PQN393247:PQO393247 QAJ393247:QAK393247 QKF393247:QKG393247 QUB393247:QUC393247 RDX393247:RDY393247 RNT393247:RNU393247 RXP393247:RXQ393247 SHL393247:SHM393247 SRH393247:SRI393247 TBD393247:TBE393247 TKZ393247:TLA393247 TUV393247:TUW393247 UER393247:UES393247 UON393247:UOO393247 UYJ393247:UYK393247 VIF393247:VIG393247 VSB393247:VSC393247 WBX393247:WBY393247 WLT393247:WLU393247 WVP393247:WVQ393247 H458783:I458783 JD458783:JE458783 SZ458783:TA458783 ACV458783:ACW458783 AMR458783:AMS458783 AWN458783:AWO458783 BGJ458783:BGK458783 BQF458783:BQG458783 CAB458783:CAC458783 CJX458783:CJY458783 CTT458783:CTU458783 DDP458783:DDQ458783 DNL458783:DNM458783 DXH458783:DXI458783 EHD458783:EHE458783 EQZ458783:ERA458783 FAV458783:FAW458783 FKR458783:FKS458783 FUN458783:FUO458783 GEJ458783:GEK458783 GOF458783:GOG458783 GYB458783:GYC458783 HHX458783:HHY458783 HRT458783:HRU458783 IBP458783:IBQ458783 ILL458783:ILM458783 IVH458783:IVI458783 JFD458783:JFE458783 JOZ458783:JPA458783 JYV458783:JYW458783 KIR458783:KIS458783 KSN458783:KSO458783 LCJ458783:LCK458783 LMF458783:LMG458783 LWB458783:LWC458783 MFX458783:MFY458783 MPT458783:MPU458783 MZP458783:MZQ458783 NJL458783:NJM458783 NTH458783:NTI458783 ODD458783:ODE458783 OMZ458783:ONA458783 OWV458783:OWW458783 PGR458783:PGS458783 PQN458783:PQO458783 QAJ458783:QAK458783 QKF458783:QKG458783 QUB458783:QUC458783 RDX458783:RDY458783 RNT458783:RNU458783 RXP458783:RXQ458783 SHL458783:SHM458783 SRH458783:SRI458783 TBD458783:TBE458783 TKZ458783:TLA458783 TUV458783:TUW458783 UER458783:UES458783 UON458783:UOO458783 UYJ458783:UYK458783 VIF458783:VIG458783 VSB458783:VSC458783 WBX458783:WBY458783 WLT458783:WLU458783 WVP458783:WVQ458783 H524319:I524319 JD524319:JE524319 SZ524319:TA524319 ACV524319:ACW524319 AMR524319:AMS524319 AWN524319:AWO524319 BGJ524319:BGK524319 BQF524319:BQG524319 CAB524319:CAC524319 CJX524319:CJY524319 CTT524319:CTU524319 DDP524319:DDQ524319 DNL524319:DNM524319 DXH524319:DXI524319 EHD524319:EHE524319 EQZ524319:ERA524319 FAV524319:FAW524319 FKR524319:FKS524319 FUN524319:FUO524319 GEJ524319:GEK524319 GOF524319:GOG524319 GYB524319:GYC524319 HHX524319:HHY524319 HRT524319:HRU524319 IBP524319:IBQ524319 ILL524319:ILM524319 IVH524319:IVI524319 JFD524319:JFE524319 JOZ524319:JPA524319 JYV524319:JYW524319 KIR524319:KIS524319 KSN524319:KSO524319 LCJ524319:LCK524319 LMF524319:LMG524319 LWB524319:LWC524319 MFX524319:MFY524319 MPT524319:MPU524319 MZP524319:MZQ524319 NJL524319:NJM524319 NTH524319:NTI524319 ODD524319:ODE524319 OMZ524319:ONA524319 OWV524319:OWW524319 PGR524319:PGS524319 PQN524319:PQO524319 QAJ524319:QAK524319 QKF524319:QKG524319 QUB524319:QUC524319 RDX524319:RDY524319 RNT524319:RNU524319 RXP524319:RXQ524319 SHL524319:SHM524319 SRH524319:SRI524319 TBD524319:TBE524319 TKZ524319:TLA524319 TUV524319:TUW524319 UER524319:UES524319 UON524319:UOO524319 UYJ524319:UYK524319 VIF524319:VIG524319 VSB524319:VSC524319 WBX524319:WBY524319 WLT524319:WLU524319 WVP524319:WVQ524319 H589855:I589855 JD589855:JE589855 SZ589855:TA589855 ACV589855:ACW589855 AMR589855:AMS589855 AWN589855:AWO589855 BGJ589855:BGK589855 BQF589855:BQG589855 CAB589855:CAC589855 CJX589855:CJY589855 CTT589855:CTU589855 DDP589855:DDQ589855 DNL589855:DNM589855 DXH589855:DXI589855 EHD589855:EHE589855 EQZ589855:ERA589855 FAV589855:FAW589855 FKR589855:FKS589855 FUN589855:FUO589855 GEJ589855:GEK589855 GOF589855:GOG589855 GYB589855:GYC589855 HHX589855:HHY589855 HRT589855:HRU589855 IBP589855:IBQ589855 ILL589855:ILM589855 IVH589855:IVI589855 JFD589855:JFE589855 JOZ589855:JPA589855 JYV589855:JYW589855 KIR589855:KIS589855 KSN589855:KSO589855 LCJ589855:LCK589855 LMF589855:LMG589855 LWB589855:LWC589855 MFX589855:MFY589855 MPT589855:MPU589855 MZP589855:MZQ589855 NJL589855:NJM589855 NTH589855:NTI589855 ODD589855:ODE589855 OMZ589855:ONA589855 OWV589855:OWW589855 PGR589855:PGS589855 PQN589855:PQO589855 QAJ589855:QAK589855 QKF589855:QKG589855 QUB589855:QUC589855 RDX589855:RDY589855 RNT589855:RNU589855 RXP589855:RXQ589855 SHL589855:SHM589855 SRH589855:SRI589855 TBD589855:TBE589855 TKZ589855:TLA589855 TUV589855:TUW589855 UER589855:UES589855 UON589855:UOO589855 UYJ589855:UYK589855 VIF589855:VIG589855 VSB589855:VSC589855 WBX589855:WBY589855 WLT589855:WLU589855 WVP589855:WVQ589855 H655391:I655391 JD655391:JE655391 SZ655391:TA655391 ACV655391:ACW655391 AMR655391:AMS655391 AWN655391:AWO655391 BGJ655391:BGK655391 BQF655391:BQG655391 CAB655391:CAC655391 CJX655391:CJY655391 CTT655391:CTU655391 DDP655391:DDQ655391 DNL655391:DNM655391 DXH655391:DXI655391 EHD655391:EHE655391 EQZ655391:ERA655391 FAV655391:FAW655391 FKR655391:FKS655391 FUN655391:FUO655391 GEJ655391:GEK655391 GOF655391:GOG655391 GYB655391:GYC655391 HHX655391:HHY655391 HRT655391:HRU655391 IBP655391:IBQ655391 ILL655391:ILM655391 IVH655391:IVI655391 JFD655391:JFE655391 JOZ655391:JPA655391 JYV655391:JYW655391 KIR655391:KIS655391 KSN655391:KSO655391 LCJ655391:LCK655391 LMF655391:LMG655391 LWB655391:LWC655391 MFX655391:MFY655391 MPT655391:MPU655391 MZP655391:MZQ655391 NJL655391:NJM655391 NTH655391:NTI655391 ODD655391:ODE655391 OMZ655391:ONA655391 OWV655391:OWW655391 PGR655391:PGS655391 PQN655391:PQO655391 QAJ655391:QAK655391 QKF655391:QKG655391 QUB655391:QUC655391 RDX655391:RDY655391 RNT655391:RNU655391 RXP655391:RXQ655391 SHL655391:SHM655391 SRH655391:SRI655391 TBD655391:TBE655391 TKZ655391:TLA655391 TUV655391:TUW655391 UER655391:UES655391 UON655391:UOO655391 UYJ655391:UYK655391 VIF655391:VIG655391 VSB655391:VSC655391 WBX655391:WBY655391 WLT655391:WLU655391 WVP655391:WVQ655391 H720927:I720927 JD720927:JE720927 SZ720927:TA720927 ACV720927:ACW720927 AMR720927:AMS720927 AWN720927:AWO720927 BGJ720927:BGK720927 BQF720927:BQG720927 CAB720927:CAC720927 CJX720927:CJY720927 CTT720927:CTU720927 DDP720927:DDQ720927 DNL720927:DNM720927 DXH720927:DXI720927 EHD720927:EHE720927 EQZ720927:ERA720927 FAV720927:FAW720927 FKR720927:FKS720927 FUN720927:FUO720927 GEJ720927:GEK720927 GOF720927:GOG720927 GYB720927:GYC720927 HHX720927:HHY720927 HRT720927:HRU720927 IBP720927:IBQ720927 ILL720927:ILM720927 IVH720927:IVI720927 JFD720927:JFE720927 JOZ720927:JPA720927 JYV720927:JYW720927 KIR720927:KIS720927 KSN720927:KSO720927 LCJ720927:LCK720927 LMF720927:LMG720927 LWB720927:LWC720927 MFX720927:MFY720927 MPT720927:MPU720927 MZP720927:MZQ720927 NJL720927:NJM720927 NTH720927:NTI720927 ODD720927:ODE720927 OMZ720927:ONA720927 OWV720927:OWW720927 PGR720927:PGS720927 PQN720927:PQO720927 QAJ720927:QAK720927 QKF720927:QKG720927 QUB720927:QUC720927 RDX720927:RDY720927 RNT720927:RNU720927 RXP720927:RXQ720927 SHL720927:SHM720927 SRH720927:SRI720927 TBD720927:TBE720927 TKZ720927:TLA720927 TUV720927:TUW720927 UER720927:UES720927 UON720927:UOO720927 UYJ720927:UYK720927 VIF720927:VIG720927 VSB720927:VSC720927 WBX720927:WBY720927 WLT720927:WLU720927 WVP720927:WVQ720927 H786463:I786463 JD786463:JE786463 SZ786463:TA786463 ACV786463:ACW786463 AMR786463:AMS786463 AWN786463:AWO786463 BGJ786463:BGK786463 BQF786463:BQG786463 CAB786463:CAC786463 CJX786463:CJY786463 CTT786463:CTU786463 DDP786463:DDQ786463 DNL786463:DNM786463 DXH786463:DXI786463 EHD786463:EHE786463 EQZ786463:ERA786463 FAV786463:FAW786463 FKR786463:FKS786463 FUN786463:FUO786463 GEJ786463:GEK786463 GOF786463:GOG786463 GYB786463:GYC786463 HHX786463:HHY786463 HRT786463:HRU786463 IBP786463:IBQ786463 ILL786463:ILM786463 IVH786463:IVI786463 JFD786463:JFE786463 JOZ786463:JPA786463 JYV786463:JYW786463 KIR786463:KIS786463 KSN786463:KSO786463 LCJ786463:LCK786463 LMF786463:LMG786463 LWB786463:LWC786463 MFX786463:MFY786463 MPT786463:MPU786463 MZP786463:MZQ786463 NJL786463:NJM786463 NTH786463:NTI786463 ODD786463:ODE786463 OMZ786463:ONA786463 OWV786463:OWW786463 PGR786463:PGS786463 PQN786463:PQO786463 QAJ786463:QAK786463 QKF786463:QKG786463 QUB786463:QUC786463 RDX786463:RDY786463 RNT786463:RNU786463 RXP786463:RXQ786463 SHL786463:SHM786463 SRH786463:SRI786463 TBD786463:TBE786463 TKZ786463:TLA786463 TUV786463:TUW786463 UER786463:UES786463 UON786463:UOO786463 UYJ786463:UYK786463 VIF786463:VIG786463 VSB786463:VSC786463 WBX786463:WBY786463 WLT786463:WLU786463 WVP786463:WVQ786463 H851999:I851999 JD851999:JE851999 SZ851999:TA851999 ACV851999:ACW851999 AMR851999:AMS851999 AWN851999:AWO851999 BGJ851999:BGK851999 BQF851999:BQG851999 CAB851999:CAC851999 CJX851999:CJY851999 CTT851999:CTU851999 DDP851999:DDQ851999 DNL851999:DNM851999 DXH851999:DXI851999 EHD851999:EHE851999 EQZ851999:ERA851999 FAV851999:FAW851999 FKR851999:FKS851999 FUN851999:FUO851999 GEJ851999:GEK851999 GOF851999:GOG851999 GYB851999:GYC851999 HHX851999:HHY851999 HRT851999:HRU851999 IBP851999:IBQ851999 ILL851999:ILM851999 IVH851999:IVI851999 JFD851999:JFE851999 JOZ851999:JPA851999 JYV851999:JYW851999 KIR851999:KIS851999 KSN851999:KSO851999 LCJ851999:LCK851999 LMF851999:LMG851999 LWB851999:LWC851999 MFX851999:MFY851999 MPT851999:MPU851999 MZP851999:MZQ851999 NJL851999:NJM851999 NTH851999:NTI851999 ODD851999:ODE851999 OMZ851999:ONA851999 OWV851999:OWW851999 PGR851999:PGS851999 PQN851999:PQO851999 QAJ851999:QAK851999 QKF851999:QKG851999 QUB851999:QUC851999 RDX851999:RDY851999 RNT851999:RNU851999 RXP851999:RXQ851999 SHL851999:SHM851999 SRH851999:SRI851999 TBD851999:TBE851999 TKZ851999:TLA851999 TUV851999:TUW851999 UER851999:UES851999 UON851999:UOO851999 UYJ851999:UYK851999 VIF851999:VIG851999 VSB851999:VSC851999 WBX851999:WBY851999 WLT851999:WLU851999 WVP851999:WVQ851999 H917535:I917535 JD917535:JE917535 SZ917535:TA917535 ACV917535:ACW917535 AMR917535:AMS917535 AWN917535:AWO917535 BGJ917535:BGK917535 BQF917535:BQG917535 CAB917535:CAC917535 CJX917535:CJY917535 CTT917535:CTU917535 DDP917535:DDQ917535 DNL917535:DNM917535 DXH917535:DXI917535 EHD917535:EHE917535 EQZ917535:ERA917535 FAV917535:FAW917535 FKR917535:FKS917535 FUN917535:FUO917535 GEJ917535:GEK917535 GOF917535:GOG917535 GYB917535:GYC917535 HHX917535:HHY917535 HRT917535:HRU917535 IBP917535:IBQ917535 ILL917535:ILM917535 IVH917535:IVI917535 JFD917535:JFE917535 JOZ917535:JPA917535 JYV917535:JYW917535 KIR917535:KIS917535 KSN917535:KSO917535 LCJ917535:LCK917535 LMF917535:LMG917535 LWB917535:LWC917535 MFX917535:MFY917535 MPT917535:MPU917535 MZP917535:MZQ917535 NJL917535:NJM917535 NTH917535:NTI917535 ODD917535:ODE917535 OMZ917535:ONA917535 OWV917535:OWW917535 PGR917535:PGS917535 PQN917535:PQO917535 QAJ917535:QAK917535 QKF917535:QKG917535 QUB917535:QUC917535 RDX917535:RDY917535 RNT917535:RNU917535 RXP917535:RXQ917535 SHL917535:SHM917535 SRH917535:SRI917535 TBD917535:TBE917535 TKZ917535:TLA917535 TUV917535:TUW917535 UER917535:UES917535 UON917535:UOO917535 UYJ917535:UYK917535 VIF917535:VIG917535 VSB917535:VSC917535 WBX917535:WBY917535 WLT917535:WLU917535 WVP917535:WVQ917535 H983071:I983071 JD983071:JE983071 SZ983071:TA983071 ACV983071:ACW983071 AMR983071:AMS983071 AWN983071:AWO983071 BGJ983071:BGK983071 BQF983071:BQG983071 CAB983071:CAC983071 CJX983071:CJY983071 CTT983071:CTU983071 DDP983071:DDQ983071 DNL983071:DNM983071 DXH983071:DXI983071 EHD983071:EHE983071 EQZ983071:ERA983071 FAV983071:FAW983071 FKR983071:FKS983071 FUN983071:FUO983071 GEJ983071:GEK983071 GOF983071:GOG983071 GYB983071:GYC983071 HHX983071:HHY983071 HRT983071:HRU983071 IBP983071:IBQ983071 ILL983071:ILM983071 IVH983071:IVI983071 JFD983071:JFE983071 JOZ983071:JPA983071 JYV983071:JYW983071 KIR983071:KIS983071 KSN983071:KSO983071 LCJ983071:LCK983071 LMF983071:LMG983071 LWB983071:LWC983071 MFX983071:MFY983071 MPT983071:MPU983071 MZP983071:MZQ983071 NJL983071:NJM983071 NTH983071:NTI983071 ODD983071:ODE983071 OMZ983071:ONA983071 OWV983071:OWW983071 PGR983071:PGS983071 PQN983071:PQO983071 QAJ983071:QAK983071 QKF983071:QKG983071 QUB983071:QUC983071 RDX983071:RDY983071 RNT983071:RNU983071 RXP983071:RXQ983071 SHL983071:SHM983071 SRH983071:SRI983071 TBD983071:TBE983071 TKZ983071:TLA983071 TUV983071:TUW983071 UER983071:UES983071 UON983071:UOO983071 UYJ983071:UYK983071 VIF983071:VIG983071 VSB983071:VSC983071 WBX983071:WBY983071 WLT983071:WLU983071 WVP983071:WVQ983071">
      <formula1>$X$31:$X$34</formula1>
    </dataValidation>
    <dataValidation type="list" allowBlank="1" sqref="E19:I19 JA19:JE19 SW19:TA19 ACS19:ACW19 AMO19:AMS19 AWK19:AWO19 BGG19:BGK19 BQC19:BQG19 BZY19:CAC19 CJU19:CJY19 CTQ19:CTU19 DDM19:DDQ19 DNI19:DNM19 DXE19:DXI19 EHA19:EHE19 EQW19:ERA19 FAS19:FAW19 FKO19:FKS19 FUK19:FUO19 GEG19:GEK19 GOC19:GOG19 GXY19:GYC19 HHU19:HHY19 HRQ19:HRU19 IBM19:IBQ19 ILI19:ILM19 IVE19:IVI19 JFA19:JFE19 JOW19:JPA19 JYS19:JYW19 KIO19:KIS19 KSK19:KSO19 LCG19:LCK19 LMC19:LMG19 LVY19:LWC19 MFU19:MFY19 MPQ19:MPU19 MZM19:MZQ19 NJI19:NJM19 NTE19:NTI19 ODA19:ODE19 OMW19:ONA19 OWS19:OWW19 PGO19:PGS19 PQK19:PQO19 QAG19:QAK19 QKC19:QKG19 QTY19:QUC19 RDU19:RDY19 RNQ19:RNU19 RXM19:RXQ19 SHI19:SHM19 SRE19:SRI19 TBA19:TBE19 TKW19:TLA19 TUS19:TUW19 UEO19:UES19 UOK19:UOO19 UYG19:UYK19 VIC19:VIG19 VRY19:VSC19 WBU19:WBY19 WLQ19:WLU19 WVM19:WVQ19 E65555:I65555 JA65555:JE65555 SW65555:TA65555 ACS65555:ACW65555 AMO65555:AMS65555 AWK65555:AWO65555 BGG65555:BGK65555 BQC65555:BQG65555 BZY65555:CAC65555 CJU65555:CJY65555 CTQ65555:CTU65555 DDM65555:DDQ65555 DNI65555:DNM65555 DXE65555:DXI65555 EHA65555:EHE65555 EQW65555:ERA65555 FAS65555:FAW65555 FKO65555:FKS65555 FUK65555:FUO65555 GEG65555:GEK65555 GOC65555:GOG65555 GXY65555:GYC65555 HHU65555:HHY65555 HRQ65555:HRU65555 IBM65555:IBQ65555 ILI65555:ILM65555 IVE65555:IVI65555 JFA65555:JFE65555 JOW65555:JPA65555 JYS65555:JYW65555 KIO65555:KIS65555 KSK65555:KSO65555 LCG65555:LCK65555 LMC65555:LMG65555 LVY65555:LWC65555 MFU65555:MFY65555 MPQ65555:MPU65555 MZM65555:MZQ65555 NJI65555:NJM65555 NTE65555:NTI65555 ODA65555:ODE65555 OMW65555:ONA65555 OWS65555:OWW65555 PGO65555:PGS65555 PQK65555:PQO65555 QAG65555:QAK65555 QKC65555:QKG65555 QTY65555:QUC65555 RDU65555:RDY65555 RNQ65555:RNU65555 RXM65555:RXQ65555 SHI65555:SHM65555 SRE65555:SRI65555 TBA65555:TBE65555 TKW65555:TLA65555 TUS65555:TUW65555 UEO65555:UES65555 UOK65555:UOO65555 UYG65555:UYK65555 VIC65555:VIG65555 VRY65555:VSC65555 WBU65555:WBY65555 WLQ65555:WLU65555 WVM65555:WVQ65555 E131091:I131091 JA131091:JE131091 SW131091:TA131091 ACS131091:ACW131091 AMO131091:AMS131091 AWK131091:AWO131091 BGG131091:BGK131091 BQC131091:BQG131091 BZY131091:CAC131091 CJU131091:CJY131091 CTQ131091:CTU131091 DDM131091:DDQ131091 DNI131091:DNM131091 DXE131091:DXI131091 EHA131091:EHE131091 EQW131091:ERA131091 FAS131091:FAW131091 FKO131091:FKS131091 FUK131091:FUO131091 GEG131091:GEK131091 GOC131091:GOG131091 GXY131091:GYC131091 HHU131091:HHY131091 HRQ131091:HRU131091 IBM131091:IBQ131091 ILI131091:ILM131091 IVE131091:IVI131091 JFA131091:JFE131091 JOW131091:JPA131091 JYS131091:JYW131091 KIO131091:KIS131091 KSK131091:KSO131091 LCG131091:LCK131091 LMC131091:LMG131091 LVY131091:LWC131091 MFU131091:MFY131091 MPQ131091:MPU131091 MZM131091:MZQ131091 NJI131091:NJM131091 NTE131091:NTI131091 ODA131091:ODE131091 OMW131091:ONA131091 OWS131091:OWW131091 PGO131091:PGS131091 PQK131091:PQO131091 QAG131091:QAK131091 QKC131091:QKG131091 QTY131091:QUC131091 RDU131091:RDY131091 RNQ131091:RNU131091 RXM131091:RXQ131091 SHI131091:SHM131091 SRE131091:SRI131091 TBA131091:TBE131091 TKW131091:TLA131091 TUS131091:TUW131091 UEO131091:UES131091 UOK131091:UOO131091 UYG131091:UYK131091 VIC131091:VIG131091 VRY131091:VSC131091 WBU131091:WBY131091 WLQ131091:WLU131091 WVM131091:WVQ131091 E196627:I196627 JA196627:JE196627 SW196627:TA196627 ACS196627:ACW196627 AMO196627:AMS196627 AWK196627:AWO196627 BGG196627:BGK196627 BQC196627:BQG196627 BZY196627:CAC196627 CJU196627:CJY196627 CTQ196627:CTU196627 DDM196627:DDQ196627 DNI196627:DNM196627 DXE196627:DXI196627 EHA196627:EHE196627 EQW196627:ERA196627 FAS196627:FAW196627 FKO196627:FKS196627 FUK196627:FUO196627 GEG196627:GEK196627 GOC196627:GOG196627 GXY196627:GYC196627 HHU196627:HHY196627 HRQ196627:HRU196627 IBM196627:IBQ196627 ILI196627:ILM196627 IVE196627:IVI196627 JFA196627:JFE196627 JOW196627:JPA196627 JYS196627:JYW196627 KIO196627:KIS196627 KSK196627:KSO196627 LCG196627:LCK196627 LMC196627:LMG196627 LVY196627:LWC196627 MFU196627:MFY196627 MPQ196627:MPU196627 MZM196627:MZQ196627 NJI196627:NJM196627 NTE196627:NTI196627 ODA196627:ODE196627 OMW196627:ONA196627 OWS196627:OWW196627 PGO196627:PGS196627 PQK196627:PQO196627 QAG196627:QAK196627 QKC196627:QKG196627 QTY196627:QUC196627 RDU196627:RDY196627 RNQ196627:RNU196627 RXM196627:RXQ196627 SHI196627:SHM196627 SRE196627:SRI196627 TBA196627:TBE196627 TKW196627:TLA196627 TUS196627:TUW196627 UEO196627:UES196627 UOK196627:UOO196627 UYG196627:UYK196627 VIC196627:VIG196627 VRY196627:VSC196627 WBU196627:WBY196627 WLQ196627:WLU196627 WVM196627:WVQ196627 E262163:I262163 JA262163:JE262163 SW262163:TA262163 ACS262163:ACW262163 AMO262163:AMS262163 AWK262163:AWO262163 BGG262163:BGK262163 BQC262163:BQG262163 BZY262163:CAC262163 CJU262163:CJY262163 CTQ262163:CTU262163 DDM262163:DDQ262163 DNI262163:DNM262163 DXE262163:DXI262163 EHA262163:EHE262163 EQW262163:ERA262163 FAS262163:FAW262163 FKO262163:FKS262163 FUK262163:FUO262163 GEG262163:GEK262163 GOC262163:GOG262163 GXY262163:GYC262163 HHU262163:HHY262163 HRQ262163:HRU262163 IBM262163:IBQ262163 ILI262163:ILM262163 IVE262163:IVI262163 JFA262163:JFE262163 JOW262163:JPA262163 JYS262163:JYW262163 KIO262163:KIS262163 KSK262163:KSO262163 LCG262163:LCK262163 LMC262163:LMG262163 LVY262163:LWC262163 MFU262163:MFY262163 MPQ262163:MPU262163 MZM262163:MZQ262163 NJI262163:NJM262163 NTE262163:NTI262163 ODA262163:ODE262163 OMW262163:ONA262163 OWS262163:OWW262163 PGO262163:PGS262163 PQK262163:PQO262163 QAG262163:QAK262163 QKC262163:QKG262163 QTY262163:QUC262163 RDU262163:RDY262163 RNQ262163:RNU262163 RXM262163:RXQ262163 SHI262163:SHM262163 SRE262163:SRI262163 TBA262163:TBE262163 TKW262163:TLA262163 TUS262163:TUW262163 UEO262163:UES262163 UOK262163:UOO262163 UYG262163:UYK262163 VIC262163:VIG262163 VRY262163:VSC262163 WBU262163:WBY262163 WLQ262163:WLU262163 WVM262163:WVQ262163 E327699:I327699 JA327699:JE327699 SW327699:TA327699 ACS327699:ACW327699 AMO327699:AMS327699 AWK327699:AWO327699 BGG327699:BGK327699 BQC327699:BQG327699 BZY327699:CAC327699 CJU327699:CJY327699 CTQ327699:CTU327699 DDM327699:DDQ327699 DNI327699:DNM327699 DXE327699:DXI327699 EHA327699:EHE327699 EQW327699:ERA327699 FAS327699:FAW327699 FKO327699:FKS327699 FUK327699:FUO327699 GEG327699:GEK327699 GOC327699:GOG327699 GXY327699:GYC327699 HHU327699:HHY327699 HRQ327699:HRU327699 IBM327699:IBQ327699 ILI327699:ILM327699 IVE327699:IVI327699 JFA327699:JFE327699 JOW327699:JPA327699 JYS327699:JYW327699 KIO327699:KIS327699 KSK327699:KSO327699 LCG327699:LCK327699 LMC327699:LMG327699 LVY327699:LWC327699 MFU327699:MFY327699 MPQ327699:MPU327699 MZM327699:MZQ327699 NJI327699:NJM327699 NTE327699:NTI327699 ODA327699:ODE327699 OMW327699:ONA327699 OWS327699:OWW327699 PGO327699:PGS327699 PQK327699:PQO327699 QAG327699:QAK327699 QKC327699:QKG327699 QTY327699:QUC327699 RDU327699:RDY327699 RNQ327699:RNU327699 RXM327699:RXQ327699 SHI327699:SHM327699 SRE327699:SRI327699 TBA327699:TBE327699 TKW327699:TLA327699 TUS327699:TUW327699 UEO327699:UES327699 UOK327699:UOO327699 UYG327699:UYK327699 VIC327699:VIG327699 VRY327699:VSC327699 WBU327699:WBY327699 WLQ327699:WLU327699 WVM327699:WVQ327699 E393235:I393235 JA393235:JE393235 SW393235:TA393235 ACS393235:ACW393235 AMO393235:AMS393235 AWK393235:AWO393235 BGG393235:BGK393235 BQC393235:BQG393235 BZY393235:CAC393235 CJU393235:CJY393235 CTQ393235:CTU393235 DDM393235:DDQ393235 DNI393235:DNM393235 DXE393235:DXI393235 EHA393235:EHE393235 EQW393235:ERA393235 FAS393235:FAW393235 FKO393235:FKS393235 FUK393235:FUO393235 GEG393235:GEK393235 GOC393235:GOG393235 GXY393235:GYC393235 HHU393235:HHY393235 HRQ393235:HRU393235 IBM393235:IBQ393235 ILI393235:ILM393235 IVE393235:IVI393235 JFA393235:JFE393235 JOW393235:JPA393235 JYS393235:JYW393235 KIO393235:KIS393235 KSK393235:KSO393235 LCG393235:LCK393235 LMC393235:LMG393235 LVY393235:LWC393235 MFU393235:MFY393235 MPQ393235:MPU393235 MZM393235:MZQ393235 NJI393235:NJM393235 NTE393235:NTI393235 ODA393235:ODE393235 OMW393235:ONA393235 OWS393235:OWW393235 PGO393235:PGS393235 PQK393235:PQO393235 QAG393235:QAK393235 QKC393235:QKG393235 QTY393235:QUC393235 RDU393235:RDY393235 RNQ393235:RNU393235 RXM393235:RXQ393235 SHI393235:SHM393235 SRE393235:SRI393235 TBA393235:TBE393235 TKW393235:TLA393235 TUS393235:TUW393235 UEO393235:UES393235 UOK393235:UOO393235 UYG393235:UYK393235 VIC393235:VIG393235 VRY393235:VSC393235 WBU393235:WBY393235 WLQ393235:WLU393235 WVM393235:WVQ393235 E458771:I458771 JA458771:JE458771 SW458771:TA458771 ACS458771:ACW458771 AMO458771:AMS458771 AWK458771:AWO458771 BGG458771:BGK458771 BQC458771:BQG458771 BZY458771:CAC458771 CJU458771:CJY458771 CTQ458771:CTU458771 DDM458771:DDQ458771 DNI458771:DNM458771 DXE458771:DXI458771 EHA458771:EHE458771 EQW458771:ERA458771 FAS458771:FAW458771 FKO458771:FKS458771 FUK458771:FUO458771 GEG458771:GEK458771 GOC458771:GOG458771 GXY458771:GYC458771 HHU458771:HHY458771 HRQ458771:HRU458771 IBM458771:IBQ458771 ILI458771:ILM458771 IVE458771:IVI458771 JFA458771:JFE458771 JOW458771:JPA458771 JYS458771:JYW458771 KIO458771:KIS458771 KSK458771:KSO458771 LCG458771:LCK458771 LMC458771:LMG458771 LVY458771:LWC458771 MFU458771:MFY458771 MPQ458771:MPU458771 MZM458771:MZQ458771 NJI458771:NJM458771 NTE458771:NTI458771 ODA458771:ODE458771 OMW458771:ONA458771 OWS458771:OWW458771 PGO458771:PGS458771 PQK458771:PQO458771 QAG458771:QAK458771 QKC458771:QKG458771 QTY458771:QUC458771 RDU458771:RDY458771 RNQ458771:RNU458771 RXM458771:RXQ458771 SHI458771:SHM458771 SRE458771:SRI458771 TBA458771:TBE458771 TKW458771:TLA458771 TUS458771:TUW458771 UEO458771:UES458771 UOK458771:UOO458771 UYG458771:UYK458771 VIC458771:VIG458771 VRY458771:VSC458771 WBU458771:WBY458771 WLQ458771:WLU458771 WVM458771:WVQ458771 E524307:I524307 JA524307:JE524307 SW524307:TA524307 ACS524307:ACW524307 AMO524307:AMS524307 AWK524307:AWO524307 BGG524307:BGK524307 BQC524307:BQG524307 BZY524307:CAC524307 CJU524307:CJY524307 CTQ524307:CTU524307 DDM524307:DDQ524307 DNI524307:DNM524307 DXE524307:DXI524307 EHA524307:EHE524307 EQW524307:ERA524307 FAS524307:FAW524307 FKO524307:FKS524307 FUK524307:FUO524307 GEG524307:GEK524307 GOC524307:GOG524307 GXY524307:GYC524307 HHU524307:HHY524307 HRQ524307:HRU524307 IBM524307:IBQ524307 ILI524307:ILM524307 IVE524307:IVI524307 JFA524307:JFE524307 JOW524307:JPA524307 JYS524307:JYW524307 KIO524307:KIS524307 KSK524307:KSO524307 LCG524307:LCK524307 LMC524307:LMG524307 LVY524307:LWC524307 MFU524307:MFY524307 MPQ524307:MPU524307 MZM524307:MZQ524307 NJI524307:NJM524307 NTE524307:NTI524307 ODA524307:ODE524307 OMW524307:ONA524307 OWS524307:OWW524307 PGO524307:PGS524307 PQK524307:PQO524307 QAG524307:QAK524307 QKC524307:QKG524307 QTY524307:QUC524307 RDU524307:RDY524307 RNQ524307:RNU524307 RXM524307:RXQ524307 SHI524307:SHM524307 SRE524307:SRI524307 TBA524307:TBE524307 TKW524307:TLA524307 TUS524307:TUW524307 UEO524307:UES524307 UOK524307:UOO524307 UYG524307:UYK524307 VIC524307:VIG524307 VRY524307:VSC524307 WBU524307:WBY524307 WLQ524307:WLU524307 WVM524307:WVQ524307 E589843:I589843 JA589843:JE589843 SW589843:TA589843 ACS589843:ACW589843 AMO589843:AMS589843 AWK589843:AWO589843 BGG589843:BGK589843 BQC589843:BQG589843 BZY589843:CAC589843 CJU589843:CJY589843 CTQ589843:CTU589843 DDM589843:DDQ589843 DNI589843:DNM589843 DXE589843:DXI589843 EHA589843:EHE589843 EQW589843:ERA589843 FAS589843:FAW589843 FKO589843:FKS589843 FUK589843:FUO589843 GEG589843:GEK589843 GOC589843:GOG589843 GXY589843:GYC589843 HHU589843:HHY589843 HRQ589843:HRU589843 IBM589843:IBQ589843 ILI589843:ILM589843 IVE589843:IVI589843 JFA589843:JFE589843 JOW589843:JPA589843 JYS589843:JYW589843 KIO589843:KIS589843 KSK589843:KSO589843 LCG589843:LCK589843 LMC589843:LMG589843 LVY589843:LWC589843 MFU589843:MFY589843 MPQ589843:MPU589843 MZM589843:MZQ589843 NJI589843:NJM589843 NTE589843:NTI589843 ODA589843:ODE589843 OMW589843:ONA589843 OWS589843:OWW589843 PGO589843:PGS589843 PQK589843:PQO589843 QAG589843:QAK589843 QKC589843:QKG589843 QTY589843:QUC589843 RDU589843:RDY589843 RNQ589843:RNU589843 RXM589843:RXQ589843 SHI589843:SHM589843 SRE589843:SRI589843 TBA589843:TBE589843 TKW589843:TLA589843 TUS589843:TUW589843 UEO589843:UES589843 UOK589843:UOO589843 UYG589843:UYK589843 VIC589843:VIG589843 VRY589843:VSC589843 WBU589843:WBY589843 WLQ589843:WLU589843 WVM589843:WVQ589843 E655379:I655379 JA655379:JE655379 SW655379:TA655379 ACS655379:ACW655379 AMO655379:AMS655379 AWK655379:AWO655379 BGG655379:BGK655379 BQC655379:BQG655379 BZY655379:CAC655379 CJU655379:CJY655379 CTQ655379:CTU655379 DDM655379:DDQ655379 DNI655379:DNM655379 DXE655379:DXI655379 EHA655379:EHE655379 EQW655379:ERA655379 FAS655379:FAW655379 FKO655379:FKS655379 FUK655379:FUO655379 GEG655379:GEK655379 GOC655379:GOG655379 GXY655379:GYC655379 HHU655379:HHY655379 HRQ655379:HRU655379 IBM655379:IBQ655379 ILI655379:ILM655379 IVE655379:IVI655379 JFA655379:JFE655379 JOW655379:JPA655379 JYS655379:JYW655379 KIO655379:KIS655379 KSK655379:KSO655379 LCG655379:LCK655379 LMC655379:LMG655379 LVY655379:LWC655379 MFU655379:MFY655379 MPQ655379:MPU655379 MZM655379:MZQ655379 NJI655379:NJM655379 NTE655379:NTI655379 ODA655379:ODE655379 OMW655379:ONA655379 OWS655379:OWW655379 PGO655379:PGS655379 PQK655379:PQO655379 QAG655379:QAK655379 QKC655379:QKG655379 QTY655379:QUC655379 RDU655379:RDY655379 RNQ655379:RNU655379 RXM655379:RXQ655379 SHI655379:SHM655379 SRE655379:SRI655379 TBA655379:TBE655379 TKW655379:TLA655379 TUS655379:TUW655379 UEO655379:UES655379 UOK655379:UOO655379 UYG655379:UYK655379 VIC655379:VIG655379 VRY655379:VSC655379 WBU655379:WBY655379 WLQ655379:WLU655379 WVM655379:WVQ655379 E720915:I720915 JA720915:JE720915 SW720915:TA720915 ACS720915:ACW720915 AMO720915:AMS720915 AWK720915:AWO720915 BGG720915:BGK720915 BQC720915:BQG720915 BZY720915:CAC720915 CJU720915:CJY720915 CTQ720915:CTU720915 DDM720915:DDQ720915 DNI720915:DNM720915 DXE720915:DXI720915 EHA720915:EHE720915 EQW720915:ERA720915 FAS720915:FAW720915 FKO720915:FKS720915 FUK720915:FUO720915 GEG720915:GEK720915 GOC720915:GOG720915 GXY720915:GYC720915 HHU720915:HHY720915 HRQ720915:HRU720915 IBM720915:IBQ720915 ILI720915:ILM720915 IVE720915:IVI720915 JFA720915:JFE720915 JOW720915:JPA720915 JYS720915:JYW720915 KIO720915:KIS720915 KSK720915:KSO720915 LCG720915:LCK720915 LMC720915:LMG720915 LVY720915:LWC720915 MFU720915:MFY720915 MPQ720915:MPU720915 MZM720915:MZQ720915 NJI720915:NJM720915 NTE720915:NTI720915 ODA720915:ODE720915 OMW720915:ONA720915 OWS720915:OWW720915 PGO720915:PGS720915 PQK720915:PQO720915 QAG720915:QAK720915 QKC720915:QKG720915 QTY720915:QUC720915 RDU720915:RDY720915 RNQ720915:RNU720915 RXM720915:RXQ720915 SHI720915:SHM720915 SRE720915:SRI720915 TBA720915:TBE720915 TKW720915:TLA720915 TUS720915:TUW720915 UEO720915:UES720915 UOK720915:UOO720915 UYG720915:UYK720915 VIC720915:VIG720915 VRY720915:VSC720915 WBU720915:WBY720915 WLQ720915:WLU720915 WVM720915:WVQ720915 E786451:I786451 JA786451:JE786451 SW786451:TA786451 ACS786451:ACW786451 AMO786451:AMS786451 AWK786451:AWO786451 BGG786451:BGK786451 BQC786451:BQG786451 BZY786451:CAC786451 CJU786451:CJY786451 CTQ786451:CTU786451 DDM786451:DDQ786451 DNI786451:DNM786451 DXE786451:DXI786451 EHA786451:EHE786451 EQW786451:ERA786451 FAS786451:FAW786451 FKO786451:FKS786451 FUK786451:FUO786451 GEG786451:GEK786451 GOC786451:GOG786451 GXY786451:GYC786451 HHU786451:HHY786451 HRQ786451:HRU786451 IBM786451:IBQ786451 ILI786451:ILM786451 IVE786451:IVI786451 JFA786451:JFE786451 JOW786451:JPA786451 JYS786451:JYW786451 KIO786451:KIS786451 KSK786451:KSO786451 LCG786451:LCK786451 LMC786451:LMG786451 LVY786451:LWC786451 MFU786451:MFY786451 MPQ786451:MPU786451 MZM786451:MZQ786451 NJI786451:NJM786451 NTE786451:NTI786451 ODA786451:ODE786451 OMW786451:ONA786451 OWS786451:OWW786451 PGO786451:PGS786451 PQK786451:PQO786451 QAG786451:QAK786451 QKC786451:QKG786451 QTY786451:QUC786451 RDU786451:RDY786451 RNQ786451:RNU786451 RXM786451:RXQ786451 SHI786451:SHM786451 SRE786451:SRI786451 TBA786451:TBE786451 TKW786451:TLA786451 TUS786451:TUW786451 UEO786451:UES786451 UOK786451:UOO786451 UYG786451:UYK786451 VIC786451:VIG786451 VRY786451:VSC786451 WBU786451:WBY786451 WLQ786451:WLU786451 WVM786451:WVQ786451 E851987:I851987 JA851987:JE851987 SW851987:TA851987 ACS851987:ACW851987 AMO851987:AMS851987 AWK851987:AWO851987 BGG851987:BGK851987 BQC851987:BQG851987 BZY851987:CAC851987 CJU851987:CJY851987 CTQ851987:CTU851987 DDM851987:DDQ851987 DNI851987:DNM851987 DXE851987:DXI851987 EHA851987:EHE851987 EQW851987:ERA851987 FAS851987:FAW851987 FKO851987:FKS851987 FUK851987:FUO851987 GEG851987:GEK851987 GOC851987:GOG851987 GXY851987:GYC851987 HHU851987:HHY851987 HRQ851987:HRU851987 IBM851987:IBQ851987 ILI851987:ILM851987 IVE851987:IVI851987 JFA851987:JFE851987 JOW851987:JPA851987 JYS851987:JYW851987 KIO851987:KIS851987 KSK851987:KSO851987 LCG851987:LCK851987 LMC851987:LMG851987 LVY851987:LWC851987 MFU851987:MFY851987 MPQ851987:MPU851987 MZM851987:MZQ851987 NJI851987:NJM851987 NTE851987:NTI851987 ODA851987:ODE851987 OMW851987:ONA851987 OWS851987:OWW851987 PGO851987:PGS851987 PQK851987:PQO851987 QAG851987:QAK851987 QKC851987:QKG851987 QTY851987:QUC851987 RDU851987:RDY851987 RNQ851987:RNU851987 RXM851987:RXQ851987 SHI851987:SHM851987 SRE851987:SRI851987 TBA851987:TBE851987 TKW851987:TLA851987 TUS851987:TUW851987 UEO851987:UES851987 UOK851987:UOO851987 UYG851987:UYK851987 VIC851987:VIG851987 VRY851987:VSC851987 WBU851987:WBY851987 WLQ851987:WLU851987 WVM851987:WVQ851987 E917523:I917523 JA917523:JE917523 SW917523:TA917523 ACS917523:ACW917523 AMO917523:AMS917523 AWK917523:AWO917523 BGG917523:BGK917523 BQC917523:BQG917523 BZY917523:CAC917523 CJU917523:CJY917523 CTQ917523:CTU917523 DDM917523:DDQ917523 DNI917523:DNM917523 DXE917523:DXI917523 EHA917523:EHE917523 EQW917523:ERA917523 FAS917523:FAW917523 FKO917523:FKS917523 FUK917523:FUO917523 GEG917523:GEK917523 GOC917523:GOG917523 GXY917523:GYC917523 HHU917523:HHY917523 HRQ917523:HRU917523 IBM917523:IBQ917523 ILI917523:ILM917523 IVE917523:IVI917523 JFA917523:JFE917523 JOW917523:JPA917523 JYS917523:JYW917523 KIO917523:KIS917523 KSK917523:KSO917523 LCG917523:LCK917523 LMC917523:LMG917523 LVY917523:LWC917523 MFU917523:MFY917523 MPQ917523:MPU917523 MZM917523:MZQ917523 NJI917523:NJM917523 NTE917523:NTI917523 ODA917523:ODE917523 OMW917523:ONA917523 OWS917523:OWW917523 PGO917523:PGS917523 PQK917523:PQO917523 QAG917523:QAK917523 QKC917523:QKG917523 QTY917523:QUC917523 RDU917523:RDY917523 RNQ917523:RNU917523 RXM917523:RXQ917523 SHI917523:SHM917523 SRE917523:SRI917523 TBA917523:TBE917523 TKW917523:TLA917523 TUS917523:TUW917523 UEO917523:UES917523 UOK917523:UOO917523 UYG917523:UYK917523 VIC917523:VIG917523 VRY917523:VSC917523 WBU917523:WBY917523 WLQ917523:WLU917523 WVM917523:WVQ917523 E983059:I983059 JA983059:JE983059 SW983059:TA983059 ACS983059:ACW983059 AMO983059:AMS983059 AWK983059:AWO983059 BGG983059:BGK983059 BQC983059:BQG983059 BZY983059:CAC983059 CJU983059:CJY983059 CTQ983059:CTU983059 DDM983059:DDQ983059 DNI983059:DNM983059 DXE983059:DXI983059 EHA983059:EHE983059 EQW983059:ERA983059 FAS983059:FAW983059 FKO983059:FKS983059 FUK983059:FUO983059 GEG983059:GEK983059 GOC983059:GOG983059 GXY983059:GYC983059 HHU983059:HHY983059 HRQ983059:HRU983059 IBM983059:IBQ983059 ILI983059:ILM983059 IVE983059:IVI983059 JFA983059:JFE983059 JOW983059:JPA983059 JYS983059:JYW983059 KIO983059:KIS983059 KSK983059:KSO983059 LCG983059:LCK983059 LMC983059:LMG983059 LVY983059:LWC983059 MFU983059:MFY983059 MPQ983059:MPU983059 MZM983059:MZQ983059 NJI983059:NJM983059 NTE983059:NTI983059 ODA983059:ODE983059 OMW983059:ONA983059 OWS983059:OWW983059 PGO983059:PGS983059 PQK983059:PQO983059 QAG983059:QAK983059 QKC983059:QKG983059 QTY983059:QUC983059 RDU983059:RDY983059 RNQ983059:RNU983059 RXM983059:RXQ983059 SHI983059:SHM983059 SRE983059:SRI983059 TBA983059:TBE983059 TKW983059:TLA983059 TUS983059:TUW983059 UEO983059:UES983059 UOK983059:UOO983059 UYG983059:UYK983059 VIC983059:VIG983059 VRY983059:VSC983059 WBU983059:WBY983059 WLQ983059:WLU983059 WVM983059:WVQ983059">
      <formula1>$X$26:$X$28</formula1>
    </dataValidation>
    <dataValidation type="list" allowBlank="1" sqref="E18:H18 JA18:JD18 SW18:SZ18 ACS18:ACV18 AMO18:AMR18 AWK18:AWN18 BGG18:BGJ18 BQC18:BQF18 BZY18:CAB18 CJU18:CJX18 CTQ18:CTT18 DDM18:DDP18 DNI18:DNL18 DXE18:DXH18 EHA18:EHD18 EQW18:EQZ18 FAS18:FAV18 FKO18:FKR18 FUK18:FUN18 GEG18:GEJ18 GOC18:GOF18 GXY18:GYB18 HHU18:HHX18 HRQ18:HRT18 IBM18:IBP18 ILI18:ILL18 IVE18:IVH18 JFA18:JFD18 JOW18:JOZ18 JYS18:JYV18 KIO18:KIR18 KSK18:KSN18 LCG18:LCJ18 LMC18:LMF18 LVY18:LWB18 MFU18:MFX18 MPQ18:MPT18 MZM18:MZP18 NJI18:NJL18 NTE18:NTH18 ODA18:ODD18 OMW18:OMZ18 OWS18:OWV18 PGO18:PGR18 PQK18:PQN18 QAG18:QAJ18 QKC18:QKF18 QTY18:QUB18 RDU18:RDX18 RNQ18:RNT18 RXM18:RXP18 SHI18:SHL18 SRE18:SRH18 TBA18:TBD18 TKW18:TKZ18 TUS18:TUV18 UEO18:UER18 UOK18:UON18 UYG18:UYJ18 VIC18:VIF18 VRY18:VSB18 WBU18:WBX18 WLQ18:WLT18 WVM18:WVP18 E65554:H65554 JA65554:JD65554 SW65554:SZ65554 ACS65554:ACV65554 AMO65554:AMR65554 AWK65554:AWN65554 BGG65554:BGJ65554 BQC65554:BQF65554 BZY65554:CAB65554 CJU65554:CJX65554 CTQ65554:CTT65554 DDM65554:DDP65554 DNI65554:DNL65554 DXE65554:DXH65554 EHA65554:EHD65554 EQW65554:EQZ65554 FAS65554:FAV65554 FKO65554:FKR65554 FUK65554:FUN65554 GEG65554:GEJ65554 GOC65554:GOF65554 GXY65554:GYB65554 HHU65554:HHX65554 HRQ65554:HRT65554 IBM65554:IBP65554 ILI65554:ILL65554 IVE65554:IVH65554 JFA65554:JFD65554 JOW65554:JOZ65554 JYS65554:JYV65554 KIO65554:KIR65554 KSK65554:KSN65554 LCG65554:LCJ65554 LMC65554:LMF65554 LVY65554:LWB65554 MFU65554:MFX65554 MPQ65554:MPT65554 MZM65554:MZP65554 NJI65554:NJL65554 NTE65554:NTH65554 ODA65554:ODD65554 OMW65554:OMZ65554 OWS65554:OWV65554 PGO65554:PGR65554 PQK65554:PQN65554 QAG65554:QAJ65554 QKC65554:QKF65554 QTY65554:QUB65554 RDU65554:RDX65554 RNQ65554:RNT65554 RXM65554:RXP65554 SHI65554:SHL65554 SRE65554:SRH65554 TBA65554:TBD65554 TKW65554:TKZ65554 TUS65554:TUV65554 UEO65554:UER65554 UOK65554:UON65554 UYG65554:UYJ65554 VIC65554:VIF65554 VRY65554:VSB65554 WBU65554:WBX65554 WLQ65554:WLT65554 WVM65554:WVP65554 E131090:H131090 JA131090:JD131090 SW131090:SZ131090 ACS131090:ACV131090 AMO131090:AMR131090 AWK131090:AWN131090 BGG131090:BGJ131090 BQC131090:BQF131090 BZY131090:CAB131090 CJU131090:CJX131090 CTQ131090:CTT131090 DDM131090:DDP131090 DNI131090:DNL131090 DXE131090:DXH131090 EHA131090:EHD131090 EQW131090:EQZ131090 FAS131090:FAV131090 FKO131090:FKR131090 FUK131090:FUN131090 GEG131090:GEJ131090 GOC131090:GOF131090 GXY131090:GYB131090 HHU131090:HHX131090 HRQ131090:HRT131090 IBM131090:IBP131090 ILI131090:ILL131090 IVE131090:IVH131090 JFA131090:JFD131090 JOW131090:JOZ131090 JYS131090:JYV131090 KIO131090:KIR131090 KSK131090:KSN131090 LCG131090:LCJ131090 LMC131090:LMF131090 LVY131090:LWB131090 MFU131090:MFX131090 MPQ131090:MPT131090 MZM131090:MZP131090 NJI131090:NJL131090 NTE131090:NTH131090 ODA131090:ODD131090 OMW131090:OMZ131090 OWS131090:OWV131090 PGO131090:PGR131090 PQK131090:PQN131090 QAG131090:QAJ131090 QKC131090:QKF131090 QTY131090:QUB131090 RDU131090:RDX131090 RNQ131090:RNT131090 RXM131090:RXP131090 SHI131090:SHL131090 SRE131090:SRH131090 TBA131090:TBD131090 TKW131090:TKZ131090 TUS131090:TUV131090 UEO131090:UER131090 UOK131090:UON131090 UYG131090:UYJ131090 VIC131090:VIF131090 VRY131090:VSB131090 WBU131090:WBX131090 WLQ131090:WLT131090 WVM131090:WVP131090 E196626:H196626 JA196626:JD196626 SW196626:SZ196626 ACS196626:ACV196626 AMO196626:AMR196626 AWK196626:AWN196626 BGG196626:BGJ196626 BQC196626:BQF196626 BZY196626:CAB196626 CJU196626:CJX196626 CTQ196626:CTT196626 DDM196626:DDP196626 DNI196626:DNL196626 DXE196626:DXH196626 EHA196626:EHD196626 EQW196626:EQZ196626 FAS196626:FAV196626 FKO196626:FKR196626 FUK196626:FUN196626 GEG196626:GEJ196626 GOC196626:GOF196626 GXY196626:GYB196626 HHU196626:HHX196626 HRQ196626:HRT196626 IBM196626:IBP196626 ILI196626:ILL196626 IVE196626:IVH196626 JFA196626:JFD196626 JOW196626:JOZ196626 JYS196626:JYV196626 KIO196626:KIR196626 KSK196626:KSN196626 LCG196626:LCJ196626 LMC196626:LMF196626 LVY196626:LWB196626 MFU196626:MFX196626 MPQ196626:MPT196626 MZM196626:MZP196626 NJI196626:NJL196626 NTE196626:NTH196626 ODA196626:ODD196626 OMW196626:OMZ196626 OWS196626:OWV196626 PGO196626:PGR196626 PQK196626:PQN196626 QAG196626:QAJ196626 QKC196626:QKF196626 QTY196626:QUB196626 RDU196626:RDX196626 RNQ196626:RNT196626 RXM196626:RXP196626 SHI196626:SHL196626 SRE196626:SRH196626 TBA196626:TBD196626 TKW196626:TKZ196626 TUS196626:TUV196626 UEO196626:UER196626 UOK196626:UON196626 UYG196626:UYJ196626 VIC196626:VIF196626 VRY196626:VSB196626 WBU196626:WBX196626 WLQ196626:WLT196626 WVM196626:WVP196626 E262162:H262162 JA262162:JD262162 SW262162:SZ262162 ACS262162:ACV262162 AMO262162:AMR262162 AWK262162:AWN262162 BGG262162:BGJ262162 BQC262162:BQF262162 BZY262162:CAB262162 CJU262162:CJX262162 CTQ262162:CTT262162 DDM262162:DDP262162 DNI262162:DNL262162 DXE262162:DXH262162 EHA262162:EHD262162 EQW262162:EQZ262162 FAS262162:FAV262162 FKO262162:FKR262162 FUK262162:FUN262162 GEG262162:GEJ262162 GOC262162:GOF262162 GXY262162:GYB262162 HHU262162:HHX262162 HRQ262162:HRT262162 IBM262162:IBP262162 ILI262162:ILL262162 IVE262162:IVH262162 JFA262162:JFD262162 JOW262162:JOZ262162 JYS262162:JYV262162 KIO262162:KIR262162 KSK262162:KSN262162 LCG262162:LCJ262162 LMC262162:LMF262162 LVY262162:LWB262162 MFU262162:MFX262162 MPQ262162:MPT262162 MZM262162:MZP262162 NJI262162:NJL262162 NTE262162:NTH262162 ODA262162:ODD262162 OMW262162:OMZ262162 OWS262162:OWV262162 PGO262162:PGR262162 PQK262162:PQN262162 QAG262162:QAJ262162 QKC262162:QKF262162 QTY262162:QUB262162 RDU262162:RDX262162 RNQ262162:RNT262162 RXM262162:RXP262162 SHI262162:SHL262162 SRE262162:SRH262162 TBA262162:TBD262162 TKW262162:TKZ262162 TUS262162:TUV262162 UEO262162:UER262162 UOK262162:UON262162 UYG262162:UYJ262162 VIC262162:VIF262162 VRY262162:VSB262162 WBU262162:WBX262162 WLQ262162:WLT262162 WVM262162:WVP262162 E327698:H327698 JA327698:JD327698 SW327698:SZ327698 ACS327698:ACV327698 AMO327698:AMR327698 AWK327698:AWN327698 BGG327698:BGJ327698 BQC327698:BQF327698 BZY327698:CAB327698 CJU327698:CJX327698 CTQ327698:CTT327698 DDM327698:DDP327698 DNI327698:DNL327698 DXE327698:DXH327698 EHA327698:EHD327698 EQW327698:EQZ327698 FAS327698:FAV327698 FKO327698:FKR327698 FUK327698:FUN327698 GEG327698:GEJ327698 GOC327698:GOF327698 GXY327698:GYB327698 HHU327698:HHX327698 HRQ327698:HRT327698 IBM327698:IBP327698 ILI327698:ILL327698 IVE327698:IVH327698 JFA327698:JFD327698 JOW327698:JOZ327698 JYS327698:JYV327698 KIO327698:KIR327698 KSK327698:KSN327698 LCG327698:LCJ327698 LMC327698:LMF327698 LVY327698:LWB327698 MFU327698:MFX327698 MPQ327698:MPT327698 MZM327698:MZP327698 NJI327698:NJL327698 NTE327698:NTH327698 ODA327698:ODD327698 OMW327698:OMZ327698 OWS327698:OWV327698 PGO327698:PGR327698 PQK327698:PQN327698 QAG327698:QAJ327698 QKC327698:QKF327698 QTY327698:QUB327698 RDU327698:RDX327698 RNQ327698:RNT327698 RXM327698:RXP327698 SHI327698:SHL327698 SRE327698:SRH327698 TBA327698:TBD327698 TKW327698:TKZ327698 TUS327698:TUV327698 UEO327698:UER327698 UOK327698:UON327698 UYG327698:UYJ327698 VIC327698:VIF327698 VRY327698:VSB327698 WBU327698:WBX327698 WLQ327698:WLT327698 WVM327698:WVP327698 E393234:H393234 JA393234:JD393234 SW393234:SZ393234 ACS393234:ACV393234 AMO393234:AMR393234 AWK393234:AWN393234 BGG393234:BGJ393234 BQC393234:BQF393234 BZY393234:CAB393234 CJU393234:CJX393234 CTQ393234:CTT393234 DDM393234:DDP393234 DNI393234:DNL393234 DXE393234:DXH393234 EHA393234:EHD393234 EQW393234:EQZ393234 FAS393234:FAV393234 FKO393234:FKR393234 FUK393234:FUN393234 GEG393234:GEJ393234 GOC393234:GOF393234 GXY393234:GYB393234 HHU393234:HHX393234 HRQ393234:HRT393234 IBM393234:IBP393234 ILI393234:ILL393234 IVE393234:IVH393234 JFA393234:JFD393234 JOW393234:JOZ393234 JYS393234:JYV393234 KIO393234:KIR393234 KSK393234:KSN393234 LCG393234:LCJ393234 LMC393234:LMF393234 LVY393234:LWB393234 MFU393234:MFX393234 MPQ393234:MPT393234 MZM393234:MZP393234 NJI393234:NJL393234 NTE393234:NTH393234 ODA393234:ODD393234 OMW393234:OMZ393234 OWS393234:OWV393234 PGO393234:PGR393234 PQK393234:PQN393234 QAG393234:QAJ393234 QKC393234:QKF393234 QTY393234:QUB393234 RDU393234:RDX393234 RNQ393234:RNT393234 RXM393234:RXP393234 SHI393234:SHL393234 SRE393234:SRH393234 TBA393234:TBD393234 TKW393234:TKZ393234 TUS393234:TUV393234 UEO393234:UER393234 UOK393234:UON393234 UYG393234:UYJ393234 VIC393234:VIF393234 VRY393234:VSB393234 WBU393234:WBX393234 WLQ393234:WLT393234 WVM393234:WVP393234 E458770:H458770 JA458770:JD458770 SW458770:SZ458770 ACS458770:ACV458770 AMO458770:AMR458770 AWK458770:AWN458770 BGG458770:BGJ458770 BQC458770:BQF458770 BZY458770:CAB458770 CJU458770:CJX458770 CTQ458770:CTT458770 DDM458770:DDP458770 DNI458770:DNL458770 DXE458770:DXH458770 EHA458770:EHD458770 EQW458770:EQZ458770 FAS458770:FAV458770 FKO458770:FKR458770 FUK458770:FUN458770 GEG458770:GEJ458770 GOC458770:GOF458770 GXY458770:GYB458770 HHU458770:HHX458770 HRQ458770:HRT458770 IBM458770:IBP458770 ILI458770:ILL458770 IVE458770:IVH458770 JFA458770:JFD458770 JOW458770:JOZ458770 JYS458770:JYV458770 KIO458770:KIR458770 KSK458770:KSN458770 LCG458770:LCJ458770 LMC458770:LMF458770 LVY458770:LWB458770 MFU458770:MFX458770 MPQ458770:MPT458770 MZM458770:MZP458770 NJI458770:NJL458770 NTE458770:NTH458770 ODA458770:ODD458770 OMW458770:OMZ458770 OWS458770:OWV458770 PGO458770:PGR458770 PQK458770:PQN458770 QAG458770:QAJ458770 QKC458770:QKF458770 QTY458770:QUB458770 RDU458770:RDX458770 RNQ458770:RNT458770 RXM458770:RXP458770 SHI458770:SHL458770 SRE458770:SRH458770 TBA458770:TBD458770 TKW458770:TKZ458770 TUS458770:TUV458770 UEO458770:UER458770 UOK458770:UON458770 UYG458770:UYJ458770 VIC458770:VIF458770 VRY458770:VSB458770 WBU458770:WBX458770 WLQ458770:WLT458770 WVM458770:WVP458770 E524306:H524306 JA524306:JD524306 SW524306:SZ524306 ACS524306:ACV524306 AMO524306:AMR524306 AWK524306:AWN524306 BGG524306:BGJ524306 BQC524306:BQF524306 BZY524306:CAB524306 CJU524306:CJX524306 CTQ524306:CTT524306 DDM524306:DDP524306 DNI524306:DNL524306 DXE524306:DXH524306 EHA524306:EHD524306 EQW524306:EQZ524306 FAS524306:FAV524306 FKO524306:FKR524306 FUK524306:FUN524306 GEG524306:GEJ524306 GOC524306:GOF524306 GXY524306:GYB524306 HHU524306:HHX524306 HRQ524306:HRT524306 IBM524306:IBP524306 ILI524306:ILL524306 IVE524306:IVH524306 JFA524306:JFD524306 JOW524306:JOZ524306 JYS524306:JYV524306 KIO524306:KIR524306 KSK524306:KSN524306 LCG524306:LCJ524306 LMC524306:LMF524306 LVY524306:LWB524306 MFU524306:MFX524306 MPQ524306:MPT524306 MZM524306:MZP524306 NJI524306:NJL524306 NTE524306:NTH524306 ODA524306:ODD524306 OMW524306:OMZ524306 OWS524306:OWV524306 PGO524306:PGR524306 PQK524306:PQN524306 QAG524306:QAJ524306 QKC524306:QKF524306 QTY524306:QUB524306 RDU524306:RDX524306 RNQ524306:RNT524306 RXM524306:RXP524306 SHI524306:SHL524306 SRE524306:SRH524306 TBA524306:TBD524306 TKW524306:TKZ524306 TUS524306:TUV524306 UEO524306:UER524306 UOK524306:UON524306 UYG524306:UYJ524306 VIC524306:VIF524306 VRY524306:VSB524306 WBU524306:WBX524306 WLQ524306:WLT524306 WVM524306:WVP524306 E589842:H589842 JA589842:JD589842 SW589842:SZ589842 ACS589842:ACV589842 AMO589842:AMR589842 AWK589842:AWN589842 BGG589842:BGJ589842 BQC589842:BQF589842 BZY589842:CAB589842 CJU589842:CJX589842 CTQ589842:CTT589842 DDM589842:DDP589842 DNI589842:DNL589842 DXE589842:DXH589842 EHA589842:EHD589842 EQW589842:EQZ589842 FAS589842:FAV589842 FKO589842:FKR589842 FUK589842:FUN589842 GEG589842:GEJ589842 GOC589842:GOF589842 GXY589842:GYB589842 HHU589842:HHX589842 HRQ589842:HRT589842 IBM589842:IBP589842 ILI589842:ILL589842 IVE589842:IVH589842 JFA589842:JFD589842 JOW589842:JOZ589842 JYS589842:JYV589842 KIO589842:KIR589842 KSK589842:KSN589842 LCG589842:LCJ589842 LMC589842:LMF589842 LVY589842:LWB589842 MFU589842:MFX589842 MPQ589842:MPT589842 MZM589842:MZP589842 NJI589842:NJL589842 NTE589842:NTH589842 ODA589842:ODD589842 OMW589842:OMZ589842 OWS589842:OWV589842 PGO589842:PGR589842 PQK589842:PQN589842 QAG589842:QAJ589842 QKC589842:QKF589842 QTY589842:QUB589842 RDU589842:RDX589842 RNQ589842:RNT589842 RXM589842:RXP589842 SHI589842:SHL589842 SRE589842:SRH589842 TBA589842:TBD589842 TKW589842:TKZ589842 TUS589842:TUV589842 UEO589842:UER589842 UOK589842:UON589842 UYG589842:UYJ589842 VIC589842:VIF589842 VRY589842:VSB589842 WBU589842:WBX589842 WLQ589842:WLT589842 WVM589842:WVP589842 E655378:H655378 JA655378:JD655378 SW655378:SZ655378 ACS655378:ACV655378 AMO655378:AMR655378 AWK655378:AWN655378 BGG655378:BGJ655378 BQC655378:BQF655378 BZY655378:CAB655378 CJU655378:CJX655378 CTQ655378:CTT655378 DDM655378:DDP655378 DNI655378:DNL655378 DXE655378:DXH655378 EHA655378:EHD655378 EQW655378:EQZ655378 FAS655378:FAV655378 FKO655378:FKR655378 FUK655378:FUN655378 GEG655378:GEJ655378 GOC655378:GOF655378 GXY655378:GYB655378 HHU655378:HHX655378 HRQ655378:HRT655378 IBM655378:IBP655378 ILI655378:ILL655378 IVE655378:IVH655378 JFA655378:JFD655378 JOW655378:JOZ655378 JYS655378:JYV655378 KIO655378:KIR655378 KSK655378:KSN655378 LCG655378:LCJ655378 LMC655378:LMF655378 LVY655378:LWB655378 MFU655378:MFX655378 MPQ655378:MPT655378 MZM655378:MZP655378 NJI655378:NJL655378 NTE655378:NTH655378 ODA655378:ODD655378 OMW655378:OMZ655378 OWS655378:OWV655378 PGO655378:PGR655378 PQK655378:PQN655378 QAG655378:QAJ655378 QKC655378:QKF655378 QTY655378:QUB655378 RDU655378:RDX655378 RNQ655378:RNT655378 RXM655378:RXP655378 SHI655378:SHL655378 SRE655378:SRH655378 TBA655378:TBD655378 TKW655378:TKZ655378 TUS655378:TUV655378 UEO655378:UER655378 UOK655378:UON655378 UYG655378:UYJ655378 VIC655378:VIF655378 VRY655378:VSB655378 WBU655378:WBX655378 WLQ655378:WLT655378 WVM655378:WVP655378 E720914:H720914 JA720914:JD720914 SW720914:SZ720914 ACS720914:ACV720914 AMO720914:AMR720914 AWK720914:AWN720914 BGG720914:BGJ720914 BQC720914:BQF720914 BZY720914:CAB720914 CJU720914:CJX720914 CTQ720914:CTT720914 DDM720914:DDP720914 DNI720914:DNL720914 DXE720914:DXH720914 EHA720914:EHD720914 EQW720914:EQZ720914 FAS720914:FAV720914 FKO720914:FKR720914 FUK720914:FUN720914 GEG720914:GEJ720914 GOC720914:GOF720914 GXY720914:GYB720914 HHU720914:HHX720914 HRQ720914:HRT720914 IBM720914:IBP720914 ILI720914:ILL720914 IVE720914:IVH720914 JFA720914:JFD720914 JOW720914:JOZ720914 JYS720914:JYV720914 KIO720914:KIR720914 KSK720914:KSN720914 LCG720914:LCJ720914 LMC720914:LMF720914 LVY720914:LWB720914 MFU720914:MFX720914 MPQ720914:MPT720914 MZM720914:MZP720914 NJI720914:NJL720914 NTE720914:NTH720914 ODA720914:ODD720914 OMW720914:OMZ720914 OWS720914:OWV720914 PGO720914:PGR720914 PQK720914:PQN720914 QAG720914:QAJ720914 QKC720914:QKF720914 QTY720914:QUB720914 RDU720914:RDX720914 RNQ720914:RNT720914 RXM720914:RXP720914 SHI720914:SHL720914 SRE720914:SRH720914 TBA720914:TBD720914 TKW720914:TKZ720914 TUS720914:TUV720914 UEO720914:UER720914 UOK720914:UON720914 UYG720914:UYJ720914 VIC720914:VIF720914 VRY720914:VSB720914 WBU720914:WBX720914 WLQ720914:WLT720914 WVM720914:WVP720914 E786450:H786450 JA786450:JD786450 SW786450:SZ786450 ACS786450:ACV786450 AMO786450:AMR786450 AWK786450:AWN786450 BGG786450:BGJ786450 BQC786450:BQF786450 BZY786450:CAB786450 CJU786450:CJX786450 CTQ786450:CTT786450 DDM786450:DDP786450 DNI786450:DNL786450 DXE786450:DXH786450 EHA786450:EHD786450 EQW786450:EQZ786450 FAS786450:FAV786450 FKO786450:FKR786450 FUK786450:FUN786450 GEG786450:GEJ786450 GOC786450:GOF786450 GXY786450:GYB786450 HHU786450:HHX786450 HRQ786450:HRT786450 IBM786450:IBP786450 ILI786450:ILL786450 IVE786450:IVH786450 JFA786450:JFD786450 JOW786450:JOZ786450 JYS786450:JYV786450 KIO786450:KIR786450 KSK786450:KSN786450 LCG786450:LCJ786450 LMC786450:LMF786450 LVY786450:LWB786450 MFU786450:MFX786450 MPQ786450:MPT786450 MZM786450:MZP786450 NJI786450:NJL786450 NTE786450:NTH786450 ODA786450:ODD786450 OMW786450:OMZ786450 OWS786450:OWV786450 PGO786450:PGR786450 PQK786450:PQN786450 QAG786450:QAJ786450 QKC786450:QKF786450 QTY786450:QUB786450 RDU786450:RDX786450 RNQ786450:RNT786450 RXM786450:RXP786450 SHI786450:SHL786450 SRE786450:SRH786450 TBA786450:TBD786450 TKW786450:TKZ786450 TUS786450:TUV786450 UEO786450:UER786450 UOK786450:UON786450 UYG786450:UYJ786450 VIC786450:VIF786450 VRY786450:VSB786450 WBU786450:WBX786450 WLQ786450:WLT786450 WVM786450:WVP786450 E851986:H851986 JA851986:JD851986 SW851986:SZ851986 ACS851986:ACV851986 AMO851986:AMR851986 AWK851986:AWN851986 BGG851986:BGJ851986 BQC851986:BQF851986 BZY851986:CAB851986 CJU851986:CJX851986 CTQ851986:CTT851986 DDM851986:DDP851986 DNI851986:DNL851986 DXE851986:DXH851986 EHA851986:EHD851986 EQW851986:EQZ851986 FAS851986:FAV851986 FKO851986:FKR851986 FUK851986:FUN851986 GEG851986:GEJ851986 GOC851986:GOF851986 GXY851986:GYB851986 HHU851986:HHX851986 HRQ851986:HRT851986 IBM851986:IBP851986 ILI851986:ILL851986 IVE851986:IVH851986 JFA851986:JFD851986 JOW851986:JOZ851986 JYS851986:JYV851986 KIO851986:KIR851986 KSK851986:KSN851986 LCG851986:LCJ851986 LMC851986:LMF851986 LVY851986:LWB851986 MFU851986:MFX851986 MPQ851986:MPT851986 MZM851986:MZP851986 NJI851986:NJL851986 NTE851986:NTH851986 ODA851986:ODD851986 OMW851986:OMZ851986 OWS851986:OWV851986 PGO851986:PGR851986 PQK851986:PQN851986 QAG851986:QAJ851986 QKC851986:QKF851986 QTY851986:QUB851986 RDU851986:RDX851986 RNQ851986:RNT851986 RXM851986:RXP851986 SHI851986:SHL851986 SRE851986:SRH851986 TBA851986:TBD851986 TKW851986:TKZ851986 TUS851986:TUV851986 UEO851986:UER851986 UOK851986:UON851986 UYG851986:UYJ851986 VIC851986:VIF851986 VRY851986:VSB851986 WBU851986:WBX851986 WLQ851986:WLT851986 WVM851986:WVP851986 E917522:H917522 JA917522:JD917522 SW917522:SZ917522 ACS917522:ACV917522 AMO917522:AMR917522 AWK917522:AWN917522 BGG917522:BGJ917522 BQC917522:BQF917522 BZY917522:CAB917522 CJU917522:CJX917522 CTQ917522:CTT917522 DDM917522:DDP917522 DNI917522:DNL917522 DXE917522:DXH917522 EHA917522:EHD917522 EQW917522:EQZ917522 FAS917522:FAV917522 FKO917522:FKR917522 FUK917522:FUN917522 GEG917522:GEJ917522 GOC917522:GOF917522 GXY917522:GYB917522 HHU917522:HHX917522 HRQ917522:HRT917522 IBM917522:IBP917522 ILI917522:ILL917522 IVE917522:IVH917522 JFA917522:JFD917522 JOW917522:JOZ917522 JYS917522:JYV917522 KIO917522:KIR917522 KSK917522:KSN917522 LCG917522:LCJ917522 LMC917522:LMF917522 LVY917522:LWB917522 MFU917522:MFX917522 MPQ917522:MPT917522 MZM917522:MZP917522 NJI917522:NJL917522 NTE917522:NTH917522 ODA917522:ODD917522 OMW917522:OMZ917522 OWS917522:OWV917522 PGO917522:PGR917522 PQK917522:PQN917522 QAG917522:QAJ917522 QKC917522:QKF917522 QTY917522:QUB917522 RDU917522:RDX917522 RNQ917522:RNT917522 RXM917522:RXP917522 SHI917522:SHL917522 SRE917522:SRH917522 TBA917522:TBD917522 TKW917522:TKZ917522 TUS917522:TUV917522 UEO917522:UER917522 UOK917522:UON917522 UYG917522:UYJ917522 VIC917522:VIF917522 VRY917522:VSB917522 WBU917522:WBX917522 WLQ917522:WLT917522 WVM917522:WVP917522 E983058:H983058 JA983058:JD983058 SW983058:SZ983058 ACS983058:ACV983058 AMO983058:AMR983058 AWK983058:AWN983058 BGG983058:BGJ983058 BQC983058:BQF983058 BZY983058:CAB983058 CJU983058:CJX983058 CTQ983058:CTT983058 DDM983058:DDP983058 DNI983058:DNL983058 DXE983058:DXH983058 EHA983058:EHD983058 EQW983058:EQZ983058 FAS983058:FAV983058 FKO983058:FKR983058 FUK983058:FUN983058 GEG983058:GEJ983058 GOC983058:GOF983058 GXY983058:GYB983058 HHU983058:HHX983058 HRQ983058:HRT983058 IBM983058:IBP983058 ILI983058:ILL983058 IVE983058:IVH983058 JFA983058:JFD983058 JOW983058:JOZ983058 JYS983058:JYV983058 KIO983058:KIR983058 KSK983058:KSN983058 LCG983058:LCJ983058 LMC983058:LMF983058 LVY983058:LWB983058 MFU983058:MFX983058 MPQ983058:MPT983058 MZM983058:MZP983058 NJI983058:NJL983058 NTE983058:NTH983058 ODA983058:ODD983058 OMW983058:OMZ983058 OWS983058:OWV983058 PGO983058:PGR983058 PQK983058:PQN983058 QAG983058:QAJ983058 QKC983058:QKF983058 QTY983058:QUB983058 RDU983058:RDX983058 RNQ983058:RNT983058 RXM983058:RXP983058 SHI983058:SHL983058 SRE983058:SRH983058 TBA983058:TBD983058 TKW983058:TKZ983058 TUS983058:TUV983058 UEO983058:UER983058 UOK983058:UON983058 UYG983058:UYJ983058 VIC983058:VIF983058 VRY983058:VSB983058 WBU983058:WBX983058 WLQ983058:WLT983058 WVM983058:WVP983058">
      <formula1>$Z$18:$Z$21</formula1>
    </dataValidation>
    <dataValidation type="list" allowBlank="1" sqref="E17:H17 JA17:JD17 SW17:SZ17 ACS17:ACV17 AMO17:AMR17 AWK17:AWN17 BGG17:BGJ17 BQC17:BQF17 BZY17:CAB17 CJU17:CJX17 CTQ17:CTT17 DDM17:DDP17 DNI17:DNL17 DXE17:DXH17 EHA17:EHD17 EQW17:EQZ17 FAS17:FAV17 FKO17:FKR17 FUK17:FUN17 GEG17:GEJ17 GOC17:GOF17 GXY17:GYB17 HHU17:HHX17 HRQ17:HRT17 IBM17:IBP17 ILI17:ILL17 IVE17:IVH17 JFA17:JFD17 JOW17:JOZ17 JYS17:JYV17 KIO17:KIR17 KSK17:KSN17 LCG17:LCJ17 LMC17:LMF17 LVY17:LWB17 MFU17:MFX17 MPQ17:MPT17 MZM17:MZP17 NJI17:NJL17 NTE17:NTH17 ODA17:ODD17 OMW17:OMZ17 OWS17:OWV17 PGO17:PGR17 PQK17:PQN17 QAG17:QAJ17 QKC17:QKF17 QTY17:QUB17 RDU17:RDX17 RNQ17:RNT17 RXM17:RXP17 SHI17:SHL17 SRE17:SRH17 TBA17:TBD17 TKW17:TKZ17 TUS17:TUV17 UEO17:UER17 UOK17:UON17 UYG17:UYJ17 VIC17:VIF17 VRY17:VSB17 WBU17:WBX17 WLQ17:WLT17 WVM17:WVP17 E65553:H65553 JA65553:JD65553 SW65553:SZ65553 ACS65553:ACV65553 AMO65553:AMR65553 AWK65553:AWN65553 BGG65553:BGJ65553 BQC65553:BQF65553 BZY65553:CAB65553 CJU65553:CJX65553 CTQ65553:CTT65553 DDM65553:DDP65553 DNI65553:DNL65553 DXE65553:DXH65553 EHA65553:EHD65553 EQW65553:EQZ65553 FAS65553:FAV65553 FKO65553:FKR65553 FUK65553:FUN65553 GEG65553:GEJ65553 GOC65553:GOF65553 GXY65553:GYB65553 HHU65553:HHX65553 HRQ65553:HRT65553 IBM65553:IBP65553 ILI65553:ILL65553 IVE65553:IVH65553 JFA65553:JFD65553 JOW65553:JOZ65553 JYS65553:JYV65553 KIO65553:KIR65553 KSK65553:KSN65553 LCG65553:LCJ65553 LMC65553:LMF65553 LVY65553:LWB65553 MFU65553:MFX65553 MPQ65553:MPT65553 MZM65553:MZP65553 NJI65553:NJL65553 NTE65553:NTH65553 ODA65553:ODD65553 OMW65553:OMZ65553 OWS65553:OWV65553 PGO65553:PGR65553 PQK65553:PQN65553 QAG65553:QAJ65553 QKC65553:QKF65553 QTY65553:QUB65553 RDU65553:RDX65553 RNQ65553:RNT65553 RXM65553:RXP65553 SHI65553:SHL65553 SRE65553:SRH65553 TBA65553:TBD65553 TKW65553:TKZ65553 TUS65553:TUV65553 UEO65553:UER65553 UOK65553:UON65553 UYG65553:UYJ65553 VIC65553:VIF65553 VRY65553:VSB65553 WBU65553:WBX65553 WLQ65553:WLT65553 WVM65553:WVP65553 E131089:H131089 JA131089:JD131089 SW131089:SZ131089 ACS131089:ACV131089 AMO131089:AMR131089 AWK131089:AWN131089 BGG131089:BGJ131089 BQC131089:BQF131089 BZY131089:CAB131089 CJU131089:CJX131089 CTQ131089:CTT131089 DDM131089:DDP131089 DNI131089:DNL131089 DXE131089:DXH131089 EHA131089:EHD131089 EQW131089:EQZ131089 FAS131089:FAV131089 FKO131089:FKR131089 FUK131089:FUN131089 GEG131089:GEJ131089 GOC131089:GOF131089 GXY131089:GYB131089 HHU131089:HHX131089 HRQ131089:HRT131089 IBM131089:IBP131089 ILI131089:ILL131089 IVE131089:IVH131089 JFA131089:JFD131089 JOW131089:JOZ131089 JYS131089:JYV131089 KIO131089:KIR131089 KSK131089:KSN131089 LCG131089:LCJ131089 LMC131089:LMF131089 LVY131089:LWB131089 MFU131089:MFX131089 MPQ131089:MPT131089 MZM131089:MZP131089 NJI131089:NJL131089 NTE131089:NTH131089 ODA131089:ODD131089 OMW131089:OMZ131089 OWS131089:OWV131089 PGO131089:PGR131089 PQK131089:PQN131089 QAG131089:QAJ131089 QKC131089:QKF131089 QTY131089:QUB131089 RDU131089:RDX131089 RNQ131089:RNT131089 RXM131089:RXP131089 SHI131089:SHL131089 SRE131089:SRH131089 TBA131089:TBD131089 TKW131089:TKZ131089 TUS131089:TUV131089 UEO131089:UER131089 UOK131089:UON131089 UYG131089:UYJ131089 VIC131089:VIF131089 VRY131089:VSB131089 WBU131089:WBX131089 WLQ131089:WLT131089 WVM131089:WVP131089 E196625:H196625 JA196625:JD196625 SW196625:SZ196625 ACS196625:ACV196625 AMO196625:AMR196625 AWK196625:AWN196625 BGG196625:BGJ196625 BQC196625:BQF196625 BZY196625:CAB196625 CJU196625:CJX196625 CTQ196625:CTT196625 DDM196625:DDP196625 DNI196625:DNL196625 DXE196625:DXH196625 EHA196625:EHD196625 EQW196625:EQZ196625 FAS196625:FAV196625 FKO196625:FKR196625 FUK196625:FUN196625 GEG196625:GEJ196625 GOC196625:GOF196625 GXY196625:GYB196625 HHU196625:HHX196625 HRQ196625:HRT196625 IBM196625:IBP196625 ILI196625:ILL196625 IVE196625:IVH196625 JFA196625:JFD196625 JOW196625:JOZ196625 JYS196625:JYV196625 KIO196625:KIR196625 KSK196625:KSN196625 LCG196625:LCJ196625 LMC196625:LMF196625 LVY196625:LWB196625 MFU196625:MFX196625 MPQ196625:MPT196625 MZM196625:MZP196625 NJI196625:NJL196625 NTE196625:NTH196625 ODA196625:ODD196625 OMW196625:OMZ196625 OWS196625:OWV196625 PGO196625:PGR196625 PQK196625:PQN196625 QAG196625:QAJ196625 QKC196625:QKF196625 QTY196625:QUB196625 RDU196625:RDX196625 RNQ196625:RNT196625 RXM196625:RXP196625 SHI196625:SHL196625 SRE196625:SRH196625 TBA196625:TBD196625 TKW196625:TKZ196625 TUS196625:TUV196625 UEO196625:UER196625 UOK196625:UON196625 UYG196625:UYJ196625 VIC196625:VIF196625 VRY196625:VSB196625 WBU196625:WBX196625 WLQ196625:WLT196625 WVM196625:WVP196625 E262161:H262161 JA262161:JD262161 SW262161:SZ262161 ACS262161:ACV262161 AMO262161:AMR262161 AWK262161:AWN262161 BGG262161:BGJ262161 BQC262161:BQF262161 BZY262161:CAB262161 CJU262161:CJX262161 CTQ262161:CTT262161 DDM262161:DDP262161 DNI262161:DNL262161 DXE262161:DXH262161 EHA262161:EHD262161 EQW262161:EQZ262161 FAS262161:FAV262161 FKO262161:FKR262161 FUK262161:FUN262161 GEG262161:GEJ262161 GOC262161:GOF262161 GXY262161:GYB262161 HHU262161:HHX262161 HRQ262161:HRT262161 IBM262161:IBP262161 ILI262161:ILL262161 IVE262161:IVH262161 JFA262161:JFD262161 JOW262161:JOZ262161 JYS262161:JYV262161 KIO262161:KIR262161 KSK262161:KSN262161 LCG262161:LCJ262161 LMC262161:LMF262161 LVY262161:LWB262161 MFU262161:MFX262161 MPQ262161:MPT262161 MZM262161:MZP262161 NJI262161:NJL262161 NTE262161:NTH262161 ODA262161:ODD262161 OMW262161:OMZ262161 OWS262161:OWV262161 PGO262161:PGR262161 PQK262161:PQN262161 QAG262161:QAJ262161 QKC262161:QKF262161 QTY262161:QUB262161 RDU262161:RDX262161 RNQ262161:RNT262161 RXM262161:RXP262161 SHI262161:SHL262161 SRE262161:SRH262161 TBA262161:TBD262161 TKW262161:TKZ262161 TUS262161:TUV262161 UEO262161:UER262161 UOK262161:UON262161 UYG262161:UYJ262161 VIC262161:VIF262161 VRY262161:VSB262161 WBU262161:WBX262161 WLQ262161:WLT262161 WVM262161:WVP262161 E327697:H327697 JA327697:JD327697 SW327697:SZ327697 ACS327697:ACV327697 AMO327697:AMR327697 AWK327697:AWN327697 BGG327697:BGJ327697 BQC327697:BQF327697 BZY327697:CAB327697 CJU327697:CJX327697 CTQ327697:CTT327697 DDM327697:DDP327697 DNI327697:DNL327697 DXE327697:DXH327697 EHA327697:EHD327697 EQW327697:EQZ327697 FAS327697:FAV327697 FKO327697:FKR327697 FUK327697:FUN327697 GEG327697:GEJ327697 GOC327697:GOF327697 GXY327697:GYB327697 HHU327697:HHX327697 HRQ327697:HRT327697 IBM327697:IBP327697 ILI327697:ILL327697 IVE327697:IVH327697 JFA327697:JFD327697 JOW327697:JOZ327697 JYS327697:JYV327697 KIO327697:KIR327697 KSK327697:KSN327697 LCG327697:LCJ327697 LMC327697:LMF327697 LVY327697:LWB327697 MFU327697:MFX327697 MPQ327697:MPT327697 MZM327697:MZP327697 NJI327697:NJL327697 NTE327697:NTH327697 ODA327697:ODD327697 OMW327697:OMZ327697 OWS327697:OWV327697 PGO327697:PGR327697 PQK327697:PQN327697 QAG327697:QAJ327697 QKC327697:QKF327697 QTY327697:QUB327697 RDU327697:RDX327697 RNQ327697:RNT327697 RXM327697:RXP327697 SHI327697:SHL327697 SRE327697:SRH327697 TBA327697:TBD327697 TKW327697:TKZ327697 TUS327697:TUV327697 UEO327697:UER327697 UOK327697:UON327697 UYG327697:UYJ327697 VIC327697:VIF327697 VRY327697:VSB327697 WBU327697:WBX327697 WLQ327697:WLT327697 WVM327697:WVP327697 E393233:H393233 JA393233:JD393233 SW393233:SZ393233 ACS393233:ACV393233 AMO393233:AMR393233 AWK393233:AWN393233 BGG393233:BGJ393233 BQC393233:BQF393233 BZY393233:CAB393233 CJU393233:CJX393233 CTQ393233:CTT393233 DDM393233:DDP393233 DNI393233:DNL393233 DXE393233:DXH393233 EHA393233:EHD393233 EQW393233:EQZ393233 FAS393233:FAV393233 FKO393233:FKR393233 FUK393233:FUN393233 GEG393233:GEJ393233 GOC393233:GOF393233 GXY393233:GYB393233 HHU393233:HHX393233 HRQ393233:HRT393233 IBM393233:IBP393233 ILI393233:ILL393233 IVE393233:IVH393233 JFA393233:JFD393233 JOW393233:JOZ393233 JYS393233:JYV393233 KIO393233:KIR393233 KSK393233:KSN393233 LCG393233:LCJ393233 LMC393233:LMF393233 LVY393233:LWB393233 MFU393233:MFX393233 MPQ393233:MPT393233 MZM393233:MZP393233 NJI393233:NJL393233 NTE393233:NTH393233 ODA393233:ODD393233 OMW393233:OMZ393233 OWS393233:OWV393233 PGO393233:PGR393233 PQK393233:PQN393233 QAG393233:QAJ393233 QKC393233:QKF393233 QTY393233:QUB393233 RDU393233:RDX393233 RNQ393233:RNT393233 RXM393233:RXP393233 SHI393233:SHL393233 SRE393233:SRH393233 TBA393233:TBD393233 TKW393233:TKZ393233 TUS393233:TUV393233 UEO393233:UER393233 UOK393233:UON393233 UYG393233:UYJ393233 VIC393233:VIF393233 VRY393233:VSB393233 WBU393233:WBX393233 WLQ393233:WLT393233 WVM393233:WVP393233 E458769:H458769 JA458769:JD458769 SW458769:SZ458769 ACS458769:ACV458769 AMO458769:AMR458769 AWK458769:AWN458769 BGG458769:BGJ458769 BQC458769:BQF458769 BZY458769:CAB458769 CJU458769:CJX458769 CTQ458769:CTT458769 DDM458769:DDP458769 DNI458769:DNL458769 DXE458769:DXH458769 EHA458769:EHD458769 EQW458769:EQZ458769 FAS458769:FAV458769 FKO458769:FKR458769 FUK458769:FUN458769 GEG458769:GEJ458769 GOC458769:GOF458769 GXY458769:GYB458769 HHU458769:HHX458769 HRQ458769:HRT458769 IBM458769:IBP458769 ILI458769:ILL458769 IVE458769:IVH458769 JFA458769:JFD458769 JOW458769:JOZ458769 JYS458769:JYV458769 KIO458769:KIR458769 KSK458769:KSN458769 LCG458769:LCJ458769 LMC458769:LMF458769 LVY458769:LWB458769 MFU458769:MFX458769 MPQ458769:MPT458769 MZM458769:MZP458769 NJI458769:NJL458769 NTE458769:NTH458769 ODA458769:ODD458769 OMW458769:OMZ458769 OWS458769:OWV458769 PGO458769:PGR458769 PQK458769:PQN458769 QAG458769:QAJ458769 QKC458769:QKF458769 QTY458769:QUB458769 RDU458769:RDX458769 RNQ458769:RNT458769 RXM458769:RXP458769 SHI458769:SHL458769 SRE458769:SRH458769 TBA458769:TBD458769 TKW458769:TKZ458769 TUS458769:TUV458769 UEO458769:UER458769 UOK458769:UON458769 UYG458769:UYJ458769 VIC458769:VIF458769 VRY458769:VSB458769 WBU458769:WBX458769 WLQ458769:WLT458769 WVM458769:WVP458769 E524305:H524305 JA524305:JD524305 SW524305:SZ524305 ACS524305:ACV524305 AMO524305:AMR524305 AWK524305:AWN524305 BGG524305:BGJ524305 BQC524305:BQF524305 BZY524305:CAB524305 CJU524305:CJX524305 CTQ524305:CTT524305 DDM524305:DDP524305 DNI524305:DNL524305 DXE524305:DXH524305 EHA524305:EHD524305 EQW524305:EQZ524305 FAS524305:FAV524305 FKO524305:FKR524305 FUK524305:FUN524305 GEG524305:GEJ524305 GOC524305:GOF524305 GXY524305:GYB524305 HHU524305:HHX524305 HRQ524305:HRT524305 IBM524305:IBP524305 ILI524305:ILL524305 IVE524305:IVH524305 JFA524305:JFD524305 JOW524305:JOZ524305 JYS524305:JYV524305 KIO524305:KIR524305 KSK524305:KSN524305 LCG524305:LCJ524305 LMC524305:LMF524305 LVY524305:LWB524305 MFU524305:MFX524305 MPQ524305:MPT524305 MZM524305:MZP524305 NJI524305:NJL524305 NTE524305:NTH524305 ODA524305:ODD524305 OMW524305:OMZ524305 OWS524305:OWV524305 PGO524305:PGR524305 PQK524305:PQN524305 QAG524305:QAJ524305 QKC524305:QKF524305 QTY524305:QUB524305 RDU524305:RDX524305 RNQ524305:RNT524305 RXM524305:RXP524305 SHI524305:SHL524305 SRE524305:SRH524305 TBA524305:TBD524305 TKW524305:TKZ524305 TUS524305:TUV524305 UEO524305:UER524305 UOK524305:UON524305 UYG524305:UYJ524305 VIC524305:VIF524305 VRY524305:VSB524305 WBU524305:WBX524305 WLQ524305:WLT524305 WVM524305:WVP524305 E589841:H589841 JA589841:JD589841 SW589841:SZ589841 ACS589841:ACV589841 AMO589841:AMR589841 AWK589841:AWN589841 BGG589841:BGJ589841 BQC589841:BQF589841 BZY589841:CAB589841 CJU589841:CJX589841 CTQ589841:CTT589841 DDM589841:DDP589841 DNI589841:DNL589841 DXE589841:DXH589841 EHA589841:EHD589841 EQW589841:EQZ589841 FAS589841:FAV589841 FKO589841:FKR589841 FUK589841:FUN589841 GEG589841:GEJ589841 GOC589841:GOF589841 GXY589841:GYB589841 HHU589841:HHX589841 HRQ589841:HRT589841 IBM589841:IBP589841 ILI589841:ILL589841 IVE589841:IVH589841 JFA589841:JFD589841 JOW589841:JOZ589841 JYS589841:JYV589841 KIO589841:KIR589841 KSK589841:KSN589841 LCG589841:LCJ589841 LMC589841:LMF589841 LVY589841:LWB589841 MFU589841:MFX589841 MPQ589841:MPT589841 MZM589841:MZP589841 NJI589841:NJL589841 NTE589841:NTH589841 ODA589841:ODD589841 OMW589841:OMZ589841 OWS589841:OWV589841 PGO589841:PGR589841 PQK589841:PQN589841 QAG589841:QAJ589841 QKC589841:QKF589841 QTY589841:QUB589841 RDU589841:RDX589841 RNQ589841:RNT589841 RXM589841:RXP589841 SHI589841:SHL589841 SRE589841:SRH589841 TBA589841:TBD589841 TKW589841:TKZ589841 TUS589841:TUV589841 UEO589841:UER589841 UOK589841:UON589841 UYG589841:UYJ589841 VIC589841:VIF589841 VRY589841:VSB589841 WBU589841:WBX589841 WLQ589841:WLT589841 WVM589841:WVP589841 E655377:H655377 JA655377:JD655377 SW655377:SZ655377 ACS655377:ACV655377 AMO655377:AMR655377 AWK655377:AWN655377 BGG655377:BGJ655377 BQC655377:BQF655377 BZY655377:CAB655377 CJU655377:CJX655377 CTQ655377:CTT655377 DDM655377:DDP655377 DNI655377:DNL655377 DXE655377:DXH655377 EHA655377:EHD655377 EQW655377:EQZ655377 FAS655377:FAV655377 FKO655377:FKR655377 FUK655377:FUN655377 GEG655377:GEJ655377 GOC655377:GOF655377 GXY655377:GYB655377 HHU655377:HHX655377 HRQ655377:HRT655377 IBM655377:IBP655377 ILI655377:ILL655377 IVE655377:IVH655377 JFA655377:JFD655377 JOW655377:JOZ655377 JYS655377:JYV655377 KIO655377:KIR655377 KSK655377:KSN655377 LCG655377:LCJ655377 LMC655377:LMF655377 LVY655377:LWB655377 MFU655377:MFX655377 MPQ655377:MPT655377 MZM655377:MZP655377 NJI655377:NJL655377 NTE655377:NTH655377 ODA655377:ODD655377 OMW655377:OMZ655377 OWS655377:OWV655377 PGO655377:PGR655377 PQK655377:PQN655377 QAG655377:QAJ655377 QKC655377:QKF655377 QTY655377:QUB655377 RDU655377:RDX655377 RNQ655377:RNT655377 RXM655377:RXP655377 SHI655377:SHL655377 SRE655377:SRH655377 TBA655377:TBD655377 TKW655377:TKZ655377 TUS655377:TUV655377 UEO655377:UER655377 UOK655377:UON655377 UYG655377:UYJ655377 VIC655377:VIF655377 VRY655377:VSB655377 WBU655377:WBX655377 WLQ655377:WLT655377 WVM655377:WVP655377 E720913:H720913 JA720913:JD720913 SW720913:SZ720913 ACS720913:ACV720913 AMO720913:AMR720913 AWK720913:AWN720913 BGG720913:BGJ720913 BQC720913:BQF720913 BZY720913:CAB720913 CJU720913:CJX720913 CTQ720913:CTT720913 DDM720913:DDP720913 DNI720913:DNL720913 DXE720913:DXH720913 EHA720913:EHD720913 EQW720913:EQZ720913 FAS720913:FAV720913 FKO720913:FKR720913 FUK720913:FUN720913 GEG720913:GEJ720913 GOC720913:GOF720913 GXY720913:GYB720913 HHU720913:HHX720913 HRQ720913:HRT720913 IBM720913:IBP720913 ILI720913:ILL720913 IVE720913:IVH720913 JFA720913:JFD720913 JOW720913:JOZ720913 JYS720913:JYV720913 KIO720913:KIR720913 KSK720913:KSN720913 LCG720913:LCJ720913 LMC720913:LMF720913 LVY720913:LWB720913 MFU720913:MFX720913 MPQ720913:MPT720913 MZM720913:MZP720913 NJI720913:NJL720913 NTE720913:NTH720913 ODA720913:ODD720913 OMW720913:OMZ720913 OWS720913:OWV720913 PGO720913:PGR720913 PQK720913:PQN720913 QAG720913:QAJ720913 QKC720913:QKF720913 QTY720913:QUB720913 RDU720913:RDX720913 RNQ720913:RNT720913 RXM720913:RXP720913 SHI720913:SHL720913 SRE720913:SRH720913 TBA720913:TBD720913 TKW720913:TKZ720913 TUS720913:TUV720913 UEO720913:UER720913 UOK720913:UON720913 UYG720913:UYJ720913 VIC720913:VIF720913 VRY720913:VSB720913 WBU720913:WBX720913 WLQ720913:WLT720913 WVM720913:WVP720913 E786449:H786449 JA786449:JD786449 SW786449:SZ786449 ACS786449:ACV786449 AMO786449:AMR786449 AWK786449:AWN786449 BGG786449:BGJ786449 BQC786449:BQF786449 BZY786449:CAB786449 CJU786449:CJX786449 CTQ786449:CTT786449 DDM786449:DDP786449 DNI786449:DNL786449 DXE786449:DXH786449 EHA786449:EHD786449 EQW786449:EQZ786449 FAS786449:FAV786449 FKO786449:FKR786449 FUK786449:FUN786449 GEG786449:GEJ786449 GOC786449:GOF786449 GXY786449:GYB786449 HHU786449:HHX786449 HRQ786449:HRT786449 IBM786449:IBP786449 ILI786449:ILL786449 IVE786449:IVH786449 JFA786449:JFD786449 JOW786449:JOZ786449 JYS786449:JYV786449 KIO786449:KIR786449 KSK786449:KSN786449 LCG786449:LCJ786449 LMC786449:LMF786449 LVY786449:LWB786449 MFU786449:MFX786449 MPQ786449:MPT786449 MZM786449:MZP786449 NJI786449:NJL786449 NTE786449:NTH786449 ODA786449:ODD786449 OMW786449:OMZ786449 OWS786449:OWV786449 PGO786449:PGR786449 PQK786449:PQN786449 QAG786449:QAJ786449 QKC786449:QKF786449 QTY786449:QUB786449 RDU786449:RDX786449 RNQ786449:RNT786449 RXM786449:RXP786449 SHI786449:SHL786449 SRE786449:SRH786449 TBA786449:TBD786449 TKW786449:TKZ786449 TUS786449:TUV786449 UEO786449:UER786449 UOK786449:UON786449 UYG786449:UYJ786449 VIC786449:VIF786449 VRY786449:VSB786449 WBU786449:WBX786449 WLQ786449:WLT786449 WVM786449:WVP786449 E851985:H851985 JA851985:JD851985 SW851985:SZ851985 ACS851985:ACV851985 AMO851985:AMR851985 AWK851985:AWN851985 BGG851985:BGJ851985 BQC851985:BQF851985 BZY851985:CAB851985 CJU851985:CJX851985 CTQ851985:CTT851985 DDM851985:DDP851985 DNI851985:DNL851985 DXE851985:DXH851985 EHA851985:EHD851985 EQW851985:EQZ851985 FAS851985:FAV851985 FKO851985:FKR851985 FUK851985:FUN851985 GEG851985:GEJ851985 GOC851985:GOF851985 GXY851985:GYB851985 HHU851985:HHX851985 HRQ851985:HRT851985 IBM851985:IBP851985 ILI851985:ILL851985 IVE851985:IVH851985 JFA851985:JFD851985 JOW851985:JOZ851985 JYS851985:JYV851985 KIO851985:KIR851985 KSK851985:KSN851985 LCG851985:LCJ851985 LMC851985:LMF851985 LVY851985:LWB851985 MFU851985:MFX851985 MPQ851985:MPT851985 MZM851985:MZP851985 NJI851985:NJL851985 NTE851985:NTH851985 ODA851985:ODD851985 OMW851985:OMZ851985 OWS851985:OWV851985 PGO851985:PGR851985 PQK851985:PQN851985 QAG851985:QAJ851985 QKC851985:QKF851985 QTY851985:QUB851985 RDU851985:RDX851985 RNQ851985:RNT851985 RXM851985:RXP851985 SHI851985:SHL851985 SRE851985:SRH851985 TBA851985:TBD851985 TKW851985:TKZ851985 TUS851985:TUV851985 UEO851985:UER851985 UOK851985:UON851985 UYG851985:UYJ851985 VIC851985:VIF851985 VRY851985:VSB851985 WBU851985:WBX851985 WLQ851985:WLT851985 WVM851985:WVP851985 E917521:H917521 JA917521:JD917521 SW917521:SZ917521 ACS917521:ACV917521 AMO917521:AMR917521 AWK917521:AWN917521 BGG917521:BGJ917521 BQC917521:BQF917521 BZY917521:CAB917521 CJU917521:CJX917521 CTQ917521:CTT917521 DDM917521:DDP917521 DNI917521:DNL917521 DXE917521:DXH917521 EHA917521:EHD917521 EQW917521:EQZ917521 FAS917521:FAV917521 FKO917521:FKR917521 FUK917521:FUN917521 GEG917521:GEJ917521 GOC917521:GOF917521 GXY917521:GYB917521 HHU917521:HHX917521 HRQ917521:HRT917521 IBM917521:IBP917521 ILI917521:ILL917521 IVE917521:IVH917521 JFA917521:JFD917521 JOW917521:JOZ917521 JYS917521:JYV917521 KIO917521:KIR917521 KSK917521:KSN917521 LCG917521:LCJ917521 LMC917521:LMF917521 LVY917521:LWB917521 MFU917521:MFX917521 MPQ917521:MPT917521 MZM917521:MZP917521 NJI917521:NJL917521 NTE917521:NTH917521 ODA917521:ODD917521 OMW917521:OMZ917521 OWS917521:OWV917521 PGO917521:PGR917521 PQK917521:PQN917521 QAG917521:QAJ917521 QKC917521:QKF917521 QTY917521:QUB917521 RDU917521:RDX917521 RNQ917521:RNT917521 RXM917521:RXP917521 SHI917521:SHL917521 SRE917521:SRH917521 TBA917521:TBD917521 TKW917521:TKZ917521 TUS917521:TUV917521 UEO917521:UER917521 UOK917521:UON917521 UYG917521:UYJ917521 VIC917521:VIF917521 VRY917521:VSB917521 WBU917521:WBX917521 WLQ917521:WLT917521 WVM917521:WVP917521 E983057:H983057 JA983057:JD983057 SW983057:SZ983057 ACS983057:ACV983057 AMO983057:AMR983057 AWK983057:AWN983057 BGG983057:BGJ983057 BQC983057:BQF983057 BZY983057:CAB983057 CJU983057:CJX983057 CTQ983057:CTT983057 DDM983057:DDP983057 DNI983057:DNL983057 DXE983057:DXH983057 EHA983057:EHD983057 EQW983057:EQZ983057 FAS983057:FAV983057 FKO983057:FKR983057 FUK983057:FUN983057 GEG983057:GEJ983057 GOC983057:GOF983057 GXY983057:GYB983057 HHU983057:HHX983057 HRQ983057:HRT983057 IBM983057:IBP983057 ILI983057:ILL983057 IVE983057:IVH983057 JFA983057:JFD983057 JOW983057:JOZ983057 JYS983057:JYV983057 KIO983057:KIR983057 KSK983057:KSN983057 LCG983057:LCJ983057 LMC983057:LMF983057 LVY983057:LWB983057 MFU983057:MFX983057 MPQ983057:MPT983057 MZM983057:MZP983057 NJI983057:NJL983057 NTE983057:NTH983057 ODA983057:ODD983057 OMW983057:OMZ983057 OWS983057:OWV983057 PGO983057:PGR983057 PQK983057:PQN983057 QAG983057:QAJ983057 QKC983057:QKF983057 QTY983057:QUB983057 RDU983057:RDX983057 RNQ983057:RNT983057 RXM983057:RXP983057 SHI983057:SHL983057 SRE983057:SRH983057 TBA983057:TBD983057 TKW983057:TKZ983057 TUS983057:TUV983057 UEO983057:UER983057 UOK983057:UON983057 UYG983057:UYJ983057 VIC983057:VIF983057 VRY983057:VSB983057 WBU983057:WBX983057 WLQ983057:WLT983057 WVM983057:WVP983057">
      <formula1>$Z$13:$Z$15</formula1>
    </dataValidation>
    <dataValidation type="list" allowBlank="1" sqref="E16:H16 JA16:JD16 SW16:SZ16 ACS16:ACV16 AMO16:AMR16 AWK16:AWN16 BGG16:BGJ16 BQC16:BQF16 BZY16:CAB16 CJU16:CJX16 CTQ16:CTT16 DDM16:DDP16 DNI16:DNL16 DXE16:DXH16 EHA16:EHD16 EQW16:EQZ16 FAS16:FAV16 FKO16:FKR16 FUK16:FUN16 GEG16:GEJ16 GOC16:GOF16 GXY16:GYB16 HHU16:HHX16 HRQ16:HRT16 IBM16:IBP16 ILI16:ILL16 IVE16:IVH16 JFA16:JFD16 JOW16:JOZ16 JYS16:JYV16 KIO16:KIR16 KSK16:KSN16 LCG16:LCJ16 LMC16:LMF16 LVY16:LWB16 MFU16:MFX16 MPQ16:MPT16 MZM16:MZP16 NJI16:NJL16 NTE16:NTH16 ODA16:ODD16 OMW16:OMZ16 OWS16:OWV16 PGO16:PGR16 PQK16:PQN16 QAG16:QAJ16 QKC16:QKF16 QTY16:QUB16 RDU16:RDX16 RNQ16:RNT16 RXM16:RXP16 SHI16:SHL16 SRE16:SRH16 TBA16:TBD16 TKW16:TKZ16 TUS16:TUV16 UEO16:UER16 UOK16:UON16 UYG16:UYJ16 VIC16:VIF16 VRY16:VSB16 WBU16:WBX16 WLQ16:WLT16 WVM16:WVP16 E65552:H65552 JA65552:JD65552 SW65552:SZ65552 ACS65552:ACV65552 AMO65552:AMR65552 AWK65552:AWN65552 BGG65552:BGJ65552 BQC65552:BQF65552 BZY65552:CAB65552 CJU65552:CJX65552 CTQ65552:CTT65552 DDM65552:DDP65552 DNI65552:DNL65552 DXE65552:DXH65552 EHA65552:EHD65552 EQW65552:EQZ65552 FAS65552:FAV65552 FKO65552:FKR65552 FUK65552:FUN65552 GEG65552:GEJ65552 GOC65552:GOF65552 GXY65552:GYB65552 HHU65552:HHX65552 HRQ65552:HRT65552 IBM65552:IBP65552 ILI65552:ILL65552 IVE65552:IVH65552 JFA65552:JFD65552 JOW65552:JOZ65552 JYS65552:JYV65552 KIO65552:KIR65552 KSK65552:KSN65552 LCG65552:LCJ65552 LMC65552:LMF65552 LVY65552:LWB65552 MFU65552:MFX65552 MPQ65552:MPT65552 MZM65552:MZP65552 NJI65552:NJL65552 NTE65552:NTH65552 ODA65552:ODD65552 OMW65552:OMZ65552 OWS65552:OWV65552 PGO65552:PGR65552 PQK65552:PQN65552 QAG65552:QAJ65552 QKC65552:QKF65552 QTY65552:QUB65552 RDU65552:RDX65552 RNQ65552:RNT65552 RXM65552:RXP65552 SHI65552:SHL65552 SRE65552:SRH65552 TBA65552:TBD65552 TKW65552:TKZ65552 TUS65552:TUV65552 UEO65552:UER65552 UOK65552:UON65552 UYG65552:UYJ65552 VIC65552:VIF65552 VRY65552:VSB65552 WBU65552:WBX65552 WLQ65552:WLT65552 WVM65552:WVP65552 E131088:H131088 JA131088:JD131088 SW131088:SZ131088 ACS131088:ACV131088 AMO131088:AMR131088 AWK131088:AWN131088 BGG131088:BGJ131088 BQC131088:BQF131088 BZY131088:CAB131088 CJU131088:CJX131088 CTQ131088:CTT131088 DDM131088:DDP131088 DNI131088:DNL131088 DXE131088:DXH131088 EHA131088:EHD131088 EQW131088:EQZ131088 FAS131088:FAV131088 FKO131088:FKR131088 FUK131088:FUN131088 GEG131088:GEJ131088 GOC131088:GOF131088 GXY131088:GYB131088 HHU131088:HHX131088 HRQ131088:HRT131088 IBM131088:IBP131088 ILI131088:ILL131088 IVE131088:IVH131088 JFA131088:JFD131088 JOW131088:JOZ131088 JYS131088:JYV131088 KIO131088:KIR131088 KSK131088:KSN131088 LCG131088:LCJ131088 LMC131088:LMF131088 LVY131088:LWB131088 MFU131088:MFX131088 MPQ131088:MPT131088 MZM131088:MZP131088 NJI131088:NJL131088 NTE131088:NTH131088 ODA131088:ODD131088 OMW131088:OMZ131088 OWS131088:OWV131088 PGO131088:PGR131088 PQK131088:PQN131088 QAG131088:QAJ131088 QKC131088:QKF131088 QTY131088:QUB131088 RDU131088:RDX131088 RNQ131088:RNT131088 RXM131088:RXP131088 SHI131088:SHL131088 SRE131088:SRH131088 TBA131088:TBD131088 TKW131088:TKZ131088 TUS131088:TUV131088 UEO131088:UER131088 UOK131088:UON131088 UYG131088:UYJ131088 VIC131088:VIF131088 VRY131088:VSB131088 WBU131088:WBX131088 WLQ131088:WLT131088 WVM131088:WVP131088 E196624:H196624 JA196624:JD196624 SW196624:SZ196624 ACS196624:ACV196624 AMO196624:AMR196624 AWK196624:AWN196624 BGG196624:BGJ196624 BQC196624:BQF196624 BZY196624:CAB196624 CJU196624:CJX196624 CTQ196624:CTT196624 DDM196624:DDP196624 DNI196624:DNL196624 DXE196624:DXH196624 EHA196624:EHD196624 EQW196624:EQZ196624 FAS196624:FAV196624 FKO196624:FKR196624 FUK196624:FUN196624 GEG196624:GEJ196624 GOC196624:GOF196624 GXY196624:GYB196624 HHU196624:HHX196624 HRQ196624:HRT196624 IBM196624:IBP196624 ILI196624:ILL196624 IVE196624:IVH196624 JFA196624:JFD196624 JOW196624:JOZ196624 JYS196624:JYV196624 KIO196624:KIR196624 KSK196624:KSN196624 LCG196624:LCJ196624 LMC196624:LMF196624 LVY196624:LWB196624 MFU196624:MFX196624 MPQ196624:MPT196624 MZM196624:MZP196624 NJI196624:NJL196624 NTE196624:NTH196624 ODA196624:ODD196624 OMW196624:OMZ196624 OWS196624:OWV196624 PGO196624:PGR196624 PQK196624:PQN196624 QAG196624:QAJ196624 QKC196624:QKF196624 QTY196624:QUB196624 RDU196624:RDX196624 RNQ196624:RNT196624 RXM196624:RXP196624 SHI196624:SHL196624 SRE196624:SRH196624 TBA196624:TBD196624 TKW196624:TKZ196624 TUS196624:TUV196624 UEO196624:UER196624 UOK196624:UON196624 UYG196624:UYJ196624 VIC196624:VIF196624 VRY196624:VSB196624 WBU196624:WBX196624 WLQ196624:WLT196624 WVM196624:WVP196624 E262160:H262160 JA262160:JD262160 SW262160:SZ262160 ACS262160:ACV262160 AMO262160:AMR262160 AWK262160:AWN262160 BGG262160:BGJ262160 BQC262160:BQF262160 BZY262160:CAB262160 CJU262160:CJX262160 CTQ262160:CTT262160 DDM262160:DDP262160 DNI262160:DNL262160 DXE262160:DXH262160 EHA262160:EHD262160 EQW262160:EQZ262160 FAS262160:FAV262160 FKO262160:FKR262160 FUK262160:FUN262160 GEG262160:GEJ262160 GOC262160:GOF262160 GXY262160:GYB262160 HHU262160:HHX262160 HRQ262160:HRT262160 IBM262160:IBP262160 ILI262160:ILL262160 IVE262160:IVH262160 JFA262160:JFD262160 JOW262160:JOZ262160 JYS262160:JYV262160 KIO262160:KIR262160 KSK262160:KSN262160 LCG262160:LCJ262160 LMC262160:LMF262160 LVY262160:LWB262160 MFU262160:MFX262160 MPQ262160:MPT262160 MZM262160:MZP262160 NJI262160:NJL262160 NTE262160:NTH262160 ODA262160:ODD262160 OMW262160:OMZ262160 OWS262160:OWV262160 PGO262160:PGR262160 PQK262160:PQN262160 QAG262160:QAJ262160 QKC262160:QKF262160 QTY262160:QUB262160 RDU262160:RDX262160 RNQ262160:RNT262160 RXM262160:RXP262160 SHI262160:SHL262160 SRE262160:SRH262160 TBA262160:TBD262160 TKW262160:TKZ262160 TUS262160:TUV262160 UEO262160:UER262160 UOK262160:UON262160 UYG262160:UYJ262160 VIC262160:VIF262160 VRY262160:VSB262160 WBU262160:WBX262160 WLQ262160:WLT262160 WVM262160:WVP262160 E327696:H327696 JA327696:JD327696 SW327696:SZ327696 ACS327696:ACV327696 AMO327696:AMR327696 AWK327696:AWN327696 BGG327696:BGJ327696 BQC327696:BQF327696 BZY327696:CAB327696 CJU327696:CJX327696 CTQ327696:CTT327696 DDM327696:DDP327696 DNI327696:DNL327696 DXE327696:DXH327696 EHA327696:EHD327696 EQW327696:EQZ327696 FAS327696:FAV327696 FKO327696:FKR327696 FUK327696:FUN327696 GEG327696:GEJ327696 GOC327696:GOF327696 GXY327696:GYB327696 HHU327696:HHX327696 HRQ327696:HRT327696 IBM327696:IBP327696 ILI327696:ILL327696 IVE327696:IVH327696 JFA327696:JFD327696 JOW327696:JOZ327696 JYS327696:JYV327696 KIO327696:KIR327696 KSK327696:KSN327696 LCG327696:LCJ327696 LMC327696:LMF327696 LVY327696:LWB327696 MFU327696:MFX327696 MPQ327696:MPT327696 MZM327696:MZP327696 NJI327696:NJL327696 NTE327696:NTH327696 ODA327696:ODD327696 OMW327696:OMZ327696 OWS327696:OWV327696 PGO327696:PGR327696 PQK327696:PQN327696 QAG327696:QAJ327696 QKC327696:QKF327696 QTY327696:QUB327696 RDU327696:RDX327696 RNQ327696:RNT327696 RXM327696:RXP327696 SHI327696:SHL327696 SRE327696:SRH327696 TBA327696:TBD327696 TKW327696:TKZ327696 TUS327696:TUV327696 UEO327696:UER327696 UOK327696:UON327696 UYG327696:UYJ327696 VIC327696:VIF327696 VRY327696:VSB327696 WBU327696:WBX327696 WLQ327696:WLT327696 WVM327696:WVP327696 E393232:H393232 JA393232:JD393232 SW393232:SZ393232 ACS393232:ACV393232 AMO393232:AMR393232 AWK393232:AWN393232 BGG393232:BGJ393232 BQC393232:BQF393232 BZY393232:CAB393232 CJU393232:CJX393232 CTQ393232:CTT393232 DDM393232:DDP393232 DNI393232:DNL393232 DXE393232:DXH393232 EHA393232:EHD393232 EQW393232:EQZ393232 FAS393232:FAV393232 FKO393232:FKR393232 FUK393232:FUN393232 GEG393232:GEJ393232 GOC393232:GOF393232 GXY393232:GYB393232 HHU393232:HHX393232 HRQ393232:HRT393232 IBM393232:IBP393232 ILI393232:ILL393232 IVE393232:IVH393232 JFA393232:JFD393232 JOW393232:JOZ393232 JYS393232:JYV393232 KIO393232:KIR393232 KSK393232:KSN393232 LCG393232:LCJ393232 LMC393232:LMF393232 LVY393232:LWB393232 MFU393232:MFX393232 MPQ393232:MPT393232 MZM393232:MZP393232 NJI393232:NJL393232 NTE393232:NTH393232 ODA393232:ODD393232 OMW393232:OMZ393232 OWS393232:OWV393232 PGO393232:PGR393232 PQK393232:PQN393232 QAG393232:QAJ393232 QKC393232:QKF393232 QTY393232:QUB393232 RDU393232:RDX393232 RNQ393232:RNT393232 RXM393232:RXP393232 SHI393232:SHL393232 SRE393232:SRH393232 TBA393232:TBD393232 TKW393232:TKZ393232 TUS393232:TUV393232 UEO393232:UER393232 UOK393232:UON393232 UYG393232:UYJ393232 VIC393232:VIF393232 VRY393232:VSB393232 WBU393232:WBX393232 WLQ393232:WLT393232 WVM393232:WVP393232 E458768:H458768 JA458768:JD458768 SW458768:SZ458768 ACS458768:ACV458768 AMO458768:AMR458768 AWK458768:AWN458768 BGG458768:BGJ458768 BQC458768:BQF458768 BZY458768:CAB458768 CJU458768:CJX458768 CTQ458768:CTT458768 DDM458768:DDP458768 DNI458768:DNL458768 DXE458768:DXH458768 EHA458768:EHD458768 EQW458768:EQZ458768 FAS458768:FAV458768 FKO458768:FKR458768 FUK458768:FUN458768 GEG458768:GEJ458768 GOC458768:GOF458768 GXY458768:GYB458768 HHU458768:HHX458768 HRQ458768:HRT458768 IBM458768:IBP458768 ILI458768:ILL458768 IVE458768:IVH458768 JFA458768:JFD458768 JOW458768:JOZ458768 JYS458768:JYV458768 KIO458768:KIR458768 KSK458768:KSN458768 LCG458768:LCJ458768 LMC458768:LMF458768 LVY458768:LWB458768 MFU458768:MFX458768 MPQ458768:MPT458768 MZM458768:MZP458768 NJI458768:NJL458768 NTE458768:NTH458768 ODA458768:ODD458768 OMW458768:OMZ458768 OWS458768:OWV458768 PGO458768:PGR458768 PQK458768:PQN458768 QAG458768:QAJ458768 QKC458768:QKF458768 QTY458768:QUB458768 RDU458768:RDX458768 RNQ458768:RNT458768 RXM458768:RXP458768 SHI458768:SHL458768 SRE458768:SRH458768 TBA458768:TBD458768 TKW458768:TKZ458768 TUS458768:TUV458768 UEO458768:UER458768 UOK458768:UON458768 UYG458768:UYJ458768 VIC458768:VIF458768 VRY458768:VSB458768 WBU458768:WBX458768 WLQ458768:WLT458768 WVM458768:WVP458768 E524304:H524304 JA524304:JD524304 SW524304:SZ524304 ACS524304:ACV524304 AMO524304:AMR524304 AWK524304:AWN524304 BGG524304:BGJ524304 BQC524304:BQF524304 BZY524304:CAB524304 CJU524304:CJX524304 CTQ524304:CTT524304 DDM524304:DDP524304 DNI524304:DNL524304 DXE524304:DXH524304 EHA524304:EHD524304 EQW524304:EQZ524304 FAS524304:FAV524304 FKO524304:FKR524304 FUK524304:FUN524304 GEG524304:GEJ524304 GOC524304:GOF524304 GXY524304:GYB524304 HHU524304:HHX524304 HRQ524304:HRT524304 IBM524304:IBP524304 ILI524304:ILL524304 IVE524304:IVH524304 JFA524304:JFD524304 JOW524304:JOZ524304 JYS524304:JYV524304 KIO524304:KIR524304 KSK524304:KSN524304 LCG524304:LCJ524304 LMC524304:LMF524304 LVY524304:LWB524304 MFU524304:MFX524304 MPQ524304:MPT524304 MZM524304:MZP524304 NJI524304:NJL524304 NTE524304:NTH524304 ODA524304:ODD524304 OMW524304:OMZ524304 OWS524304:OWV524304 PGO524304:PGR524304 PQK524304:PQN524304 QAG524304:QAJ524304 QKC524304:QKF524304 QTY524304:QUB524304 RDU524304:RDX524304 RNQ524304:RNT524304 RXM524304:RXP524304 SHI524304:SHL524304 SRE524304:SRH524304 TBA524304:TBD524304 TKW524304:TKZ524304 TUS524304:TUV524304 UEO524304:UER524304 UOK524304:UON524304 UYG524304:UYJ524304 VIC524304:VIF524304 VRY524304:VSB524304 WBU524304:WBX524304 WLQ524304:WLT524304 WVM524304:WVP524304 E589840:H589840 JA589840:JD589840 SW589840:SZ589840 ACS589840:ACV589840 AMO589840:AMR589840 AWK589840:AWN589840 BGG589840:BGJ589840 BQC589840:BQF589840 BZY589840:CAB589840 CJU589840:CJX589840 CTQ589840:CTT589840 DDM589840:DDP589840 DNI589840:DNL589840 DXE589840:DXH589840 EHA589840:EHD589840 EQW589840:EQZ589840 FAS589840:FAV589840 FKO589840:FKR589840 FUK589840:FUN589840 GEG589840:GEJ589840 GOC589840:GOF589840 GXY589840:GYB589840 HHU589840:HHX589840 HRQ589840:HRT589840 IBM589840:IBP589840 ILI589840:ILL589840 IVE589840:IVH589840 JFA589840:JFD589840 JOW589840:JOZ589840 JYS589840:JYV589840 KIO589840:KIR589840 KSK589840:KSN589840 LCG589840:LCJ589840 LMC589840:LMF589840 LVY589840:LWB589840 MFU589840:MFX589840 MPQ589840:MPT589840 MZM589840:MZP589840 NJI589840:NJL589840 NTE589840:NTH589840 ODA589840:ODD589840 OMW589840:OMZ589840 OWS589840:OWV589840 PGO589840:PGR589840 PQK589840:PQN589840 QAG589840:QAJ589840 QKC589840:QKF589840 QTY589840:QUB589840 RDU589840:RDX589840 RNQ589840:RNT589840 RXM589840:RXP589840 SHI589840:SHL589840 SRE589840:SRH589840 TBA589840:TBD589840 TKW589840:TKZ589840 TUS589840:TUV589840 UEO589840:UER589840 UOK589840:UON589840 UYG589840:UYJ589840 VIC589840:VIF589840 VRY589840:VSB589840 WBU589840:WBX589840 WLQ589840:WLT589840 WVM589840:WVP589840 E655376:H655376 JA655376:JD655376 SW655376:SZ655376 ACS655376:ACV655376 AMO655376:AMR655376 AWK655376:AWN655376 BGG655376:BGJ655376 BQC655376:BQF655376 BZY655376:CAB655376 CJU655376:CJX655376 CTQ655376:CTT655376 DDM655376:DDP655376 DNI655376:DNL655376 DXE655376:DXH655376 EHA655376:EHD655376 EQW655376:EQZ655376 FAS655376:FAV655376 FKO655376:FKR655376 FUK655376:FUN655376 GEG655376:GEJ655376 GOC655376:GOF655376 GXY655376:GYB655376 HHU655376:HHX655376 HRQ655376:HRT655376 IBM655376:IBP655376 ILI655376:ILL655376 IVE655376:IVH655376 JFA655376:JFD655376 JOW655376:JOZ655376 JYS655376:JYV655376 KIO655376:KIR655376 KSK655376:KSN655376 LCG655376:LCJ655376 LMC655376:LMF655376 LVY655376:LWB655376 MFU655376:MFX655376 MPQ655376:MPT655376 MZM655376:MZP655376 NJI655376:NJL655376 NTE655376:NTH655376 ODA655376:ODD655376 OMW655376:OMZ655376 OWS655376:OWV655376 PGO655376:PGR655376 PQK655376:PQN655376 QAG655376:QAJ655376 QKC655376:QKF655376 QTY655376:QUB655376 RDU655376:RDX655376 RNQ655376:RNT655376 RXM655376:RXP655376 SHI655376:SHL655376 SRE655376:SRH655376 TBA655376:TBD655376 TKW655376:TKZ655376 TUS655376:TUV655376 UEO655376:UER655376 UOK655376:UON655376 UYG655376:UYJ655376 VIC655376:VIF655376 VRY655376:VSB655376 WBU655376:WBX655376 WLQ655376:WLT655376 WVM655376:WVP655376 E720912:H720912 JA720912:JD720912 SW720912:SZ720912 ACS720912:ACV720912 AMO720912:AMR720912 AWK720912:AWN720912 BGG720912:BGJ720912 BQC720912:BQF720912 BZY720912:CAB720912 CJU720912:CJX720912 CTQ720912:CTT720912 DDM720912:DDP720912 DNI720912:DNL720912 DXE720912:DXH720912 EHA720912:EHD720912 EQW720912:EQZ720912 FAS720912:FAV720912 FKO720912:FKR720912 FUK720912:FUN720912 GEG720912:GEJ720912 GOC720912:GOF720912 GXY720912:GYB720912 HHU720912:HHX720912 HRQ720912:HRT720912 IBM720912:IBP720912 ILI720912:ILL720912 IVE720912:IVH720912 JFA720912:JFD720912 JOW720912:JOZ720912 JYS720912:JYV720912 KIO720912:KIR720912 KSK720912:KSN720912 LCG720912:LCJ720912 LMC720912:LMF720912 LVY720912:LWB720912 MFU720912:MFX720912 MPQ720912:MPT720912 MZM720912:MZP720912 NJI720912:NJL720912 NTE720912:NTH720912 ODA720912:ODD720912 OMW720912:OMZ720912 OWS720912:OWV720912 PGO720912:PGR720912 PQK720912:PQN720912 QAG720912:QAJ720912 QKC720912:QKF720912 QTY720912:QUB720912 RDU720912:RDX720912 RNQ720912:RNT720912 RXM720912:RXP720912 SHI720912:SHL720912 SRE720912:SRH720912 TBA720912:TBD720912 TKW720912:TKZ720912 TUS720912:TUV720912 UEO720912:UER720912 UOK720912:UON720912 UYG720912:UYJ720912 VIC720912:VIF720912 VRY720912:VSB720912 WBU720912:WBX720912 WLQ720912:WLT720912 WVM720912:WVP720912 E786448:H786448 JA786448:JD786448 SW786448:SZ786448 ACS786448:ACV786448 AMO786448:AMR786448 AWK786448:AWN786448 BGG786448:BGJ786448 BQC786448:BQF786448 BZY786448:CAB786448 CJU786448:CJX786448 CTQ786448:CTT786448 DDM786448:DDP786448 DNI786448:DNL786448 DXE786448:DXH786448 EHA786448:EHD786448 EQW786448:EQZ786448 FAS786448:FAV786448 FKO786448:FKR786448 FUK786448:FUN786448 GEG786448:GEJ786448 GOC786448:GOF786448 GXY786448:GYB786448 HHU786448:HHX786448 HRQ786448:HRT786448 IBM786448:IBP786448 ILI786448:ILL786448 IVE786448:IVH786448 JFA786448:JFD786448 JOW786448:JOZ786448 JYS786448:JYV786448 KIO786448:KIR786448 KSK786448:KSN786448 LCG786448:LCJ786448 LMC786448:LMF786448 LVY786448:LWB786448 MFU786448:MFX786448 MPQ786448:MPT786448 MZM786448:MZP786448 NJI786448:NJL786448 NTE786448:NTH786448 ODA786448:ODD786448 OMW786448:OMZ786448 OWS786448:OWV786448 PGO786448:PGR786448 PQK786448:PQN786448 QAG786448:QAJ786448 QKC786448:QKF786448 QTY786448:QUB786448 RDU786448:RDX786448 RNQ786448:RNT786448 RXM786448:RXP786448 SHI786448:SHL786448 SRE786448:SRH786448 TBA786448:TBD786448 TKW786448:TKZ786448 TUS786448:TUV786448 UEO786448:UER786448 UOK786448:UON786448 UYG786448:UYJ786448 VIC786448:VIF786448 VRY786448:VSB786448 WBU786448:WBX786448 WLQ786448:WLT786448 WVM786448:WVP786448 E851984:H851984 JA851984:JD851984 SW851984:SZ851984 ACS851984:ACV851984 AMO851984:AMR851984 AWK851984:AWN851984 BGG851984:BGJ851984 BQC851984:BQF851984 BZY851984:CAB851984 CJU851984:CJX851984 CTQ851984:CTT851984 DDM851984:DDP851984 DNI851984:DNL851984 DXE851984:DXH851984 EHA851984:EHD851984 EQW851984:EQZ851984 FAS851984:FAV851984 FKO851984:FKR851984 FUK851984:FUN851984 GEG851984:GEJ851984 GOC851984:GOF851984 GXY851984:GYB851984 HHU851984:HHX851984 HRQ851984:HRT851984 IBM851984:IBP851984 ILI851984:ILL851984 IVE851984:IVH851984 JFA851984:JFD851984 JOW851984:JOZ851984 JYS851984:JYV851984 KIO851984:KIR851984 KSK851984:KSN851984 LCG851984:LCJ851984 LMC851984:LMF851984 LVY851984:LWB851984 MFU851984:MFX851984 MPQ851984:MPT851984 MZM851984:MZP851984 NJI851984:NJL851984 NTE851984:NTH851984 ODA851984:ODD851984 OMW851984:OMZ851984 OWS851984:OWV851984 PGO851984:PGR851984 PQK851984:PQN851984 QAG851984:QAJ851984 QKC851984:QKF851984 QTY851984:QUB851984 RDU851984:RDX851984 RNQ851984:RNT851984 RXM851984:RXP851984 SHI851984:SHL851984 SRE851984:SRH851984 TBA851984:TBD851984 TKW851984:TKZ851984 TUS851984:TUV851984 UEO851984:UER851984 UOK851984:UON851984 UYG851984:UYJ851984 VIC851984:VIF851984 VRY851984:VSB851984 WBU851984:WBX851984 WLQ851984:WLT851984 WVM851984:WVP851984 E917520:H917520 JA917520:JD917520 SW917520:SZ917520 ACS917520:ACV917520 AMO917520:AMR917520 AWK917520:AWN917520 BGG917520:BGJ917520 BQC917520:BQF917520 BZY917520:CAB917520 CJU917520:CJX917520 CTQ917520:CTT917520 DDM917520:DDP917520 DNI917520:DNL917520 DXE917520:DXH917520 EHA917520:EHD917520 EQW917520:EQZ917520 FAS917520:FAV917520 FKO917520:FKR917520 FUK917520:FUN917520 GEG917520:GEJ917520 GOC917520:GOF917520 GXY917520:GYB917520 HHU917520:HHX917520 HRQ917520:HRT917520 IBM917520:IBP917520 ILI917520:ILL917520 IVE917520:IVH917520 JFA917520:JFD917520 JOW917520:JOZ917520 JYS917520:JYV917520 KIO917520:KIR917520 KSK917520:KSN917520 LCG917520:LCJ917520 LMC917520:LMF917520 LVY917520:LWB917520 MFU917520:MFX917520 MPQ917520:MPT917520 MZM917520:MZP917520 NJI917520:NJL917520 NTE917520:NTH917520 ODA917520:ODD917520 OMW917520:OMZ917520 OWS917520:OWV917520 PGO917520:PGR917520 PQK917520:PQN917520 QAG917520:QAJ917520 QKC917520:QKF917520 QTY917520:QUB917520 RDU917520:RDX917520 RNQ917520:RNT917520 RXM917520:RXP917520 SHI917520:SHL917520 SRE917520:SRH917520 TBA917520:TBD917520 TKW917520:TKZ917520 TUS917520:TUV917520 UEO917520:UER917520 UOK917520:UON917520 UYG917520:UYJ917520 VIC917520:VIF917520 VRY917520:VSB917520 WBU917520:WBX917520 WLQ917520:WLT917520 WVM917520:WVP917520 E983056:H983056 JA983056:JD983056 SW983056:SZ983056 ACS983056:ACV983056 AMO983056:AMR983056 AWK983056:AWN983056 BGG983056:BGJ983056 BQC983056:BQF983056 BZY983056:CAB983056 CJU983056:CJX983056 CTQ983056:CTT983056 DDM983056:DDP983056 DNI983056:DNL983056 DXE983056:DXH983056 EHA983056:EHD983056 EQW983056:EQZ983056 FAS983056:FAV983056 FKO983056:FKR983056 FUK983056:FUN983056 GEG983056:GEJ983056 GOC983056:GOF983056 GXY983056:GYB983056 HHU983056:HHX983056 HRQ983056:HRT983056 IBM983056:IBP983056 ILI983056:ILL983056 IVE983056:IVH983056 JFA983056:JFD983056 JOW983056:JOZ983056 JYS983056:JYV983056 KIO983056:KIR983056 KSK983056:KSN983056 LCG983056:LCJ983056 LMC983056:LMF983056 LVY983056:LWB983056 MFU983056:MFX983056 MPQ983056:MPT983056 MZM983056:MZP983056 NJI983056:NJL983056 NTE983056:NTH983056 ODA983056:ODD983056 OMW983056:OMZ983056 OWS983056:OWV983056 PGO983056:PGR983056 PQK983056:PQN983056 QAG983056:QAJ983056 QKC983056:QKF983056 QTY983056:QUB983056 RDU983056:RDX983056 RNQ983056:RNT983056 RXM983056:RXP983056 SHI983056:SHL983056 SRE983056:SRH983056 TBA983056:TBD983056 TKW983056:TKZ983056 TUS983056:TUV983056 UEO983056:UER983056 UOK983056:UON983056 UYG983056:UYJ983056 VIC983056:VIF983056 VRY983056:VSB983056 WBU983056:WBX983056 WLQ983056:WLT983056 WVM983056:WVP983056">
      <formula1>$Z$8:$Z$10</formula1>
    </dataValidation>
    <dataValidation type="list" allowBlank="1" sqref="E15:H15 JA15:JD15 SW15:SZ15 ACS15:ACV15 AMO15:AMR15 AWK15:AWN15 BGG15:BGJ15 BQC15:BQF15 BZY15:CAB15 CJU15:CJX15 CTQ15:CTT15 DDM15:DDP15 DNI15:DNL15 DXE15:DXH15 EHA15:EHD15 EQW15:EQZ15 FAS15:FAV15 FKO15:FKR15 FUK15:FUN15 GEG15:GEJ15 GOC15:GOF15 GXY15:GYB15 HHU15:HHX15 HRQ15:HRT15 IBM15:IBP15 ILI15:ILL15 IVE15:IVH15 JFA15:JFD15 JOW15:JOZ15 JYS15:JYV15 KIO15:KIR15 KSK15:KSN15 LCG15:LCJ15 LMC15:LMF15 LVY15:LWB15 MFU15:MFX15 MPQ15:MPT15 MZM15:MZP15 NJI15:NJL15 NTE15:NTH15 ODA15:ODD15 OMW15:OMZ15 OWS15:OWV15 PGO15:PGR15 PQK15:PQN15 QAG15:QAJ15 QKC15:QKF15 QTY15:QUB15 RDU15:RDX15 RNQ15:RNT15 RXM15:RXP15 SHI15:SHL15 SRE15:SRH15 TBA15:TBD15 TKW15:TKZ15 TUS15:TUV15 UEO15:UER15 UOK15:UON15 UYG15:UYJ15 VIC15:VIF15 VRY15:VSB15 WBU15:WBX15 WLQ15:WLT15 WVM15:WVP15 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formula1>$Z$3:$Z$5</formula1>
    </dataValidation>
    <dataValidation errorStyle="warning" allowBlank="1" errorTitle="Service Type" promptTitle="Service Type" prompt="Select service from drop down list"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dataValidation type="list" allowBlank="1" showErrorMessage="1" errorTitle="Issue status" error="Select only choices from drop down list" promptTitle="Issue Status" prompt="Select from drop down list" sqref="L2:S2 JH2:JO2 TD2:TK2 ACZ2:ADG2 AMV2:ANC2 AWR2:AWY2 BGN2:BGU2 BQJ2:BQQ2 CAF2:CAM2 CKB2:CKI2 CTX2:CUE2 DDT2:DEA2 DNP2:DNW2 DXL2:DXS2 EHH2:EHO2 ERD2:ERK2 FAZ2:FBG2 FKV2:FLC2 FUR2:FUY2 GEN2:GEU2 GOJ2:GOQ2 GYF2:GYM2 HIB2:HII2 HRX2:HSE2 IBT2:ICA2 ILP2:ILW2 IVL2:IVS2 JFH2:JFO2 JPD2:JPK2 JYZ2:JZG2 KIV2:KJC2 KSR2:KSY2 LCN2:LCU2 LMJ2:LMQ2 LWF2:LWM2 MGB2:MGI2 MPX2:MQE2 MZT2:NAA2 NJP2:NJW2 NTL2:NTS2 ODH2:ODO2 OND2:ONK2 OWZ2:OXG2 PGV2:PHC2 PQR2:PQY2 QAN2:QAU2 QKJ2:QKQ2 QUF2:QUM2 REB2:REI2 RNX2:ROE2 RXT2:RYA2 SHP2:SHW2 SRL2:SRS2 TBH2:TBO2 TLD2:TLK2 TUZ2:TVG2 UEV2:UFC2 UOR2:UOY2 UYN2:UYU2 VIJ2:VIQ2 VSF2:VSM2 WCB2:WCI2 WLX2:WME2 WVT2:WWA2 L65538:S65538 JH65538:JO65538 TD65538:TK65538 ACZ65538:ADG65538 AMV65538:ANC65538 AWR65538:AWY65538 BGN65538:BGU65538 BQJ65538:BQQ65538 CAF65538:CAM65538 CKB65538:CKI65538 CTX65538:CUE65538 DDT65538:DEA65538 DNP65538:DNW65538 DXL65538:DXS65538 EHH65538:EHO65538 ERD65538:ERK65538 FAZ65538:FBG65538 FKV65538:FLC65538 FUR65538:FUY65538 GEN65538:GEU65538 GOJ65538:GOQ65538 GYF65538:GYM65538 HIB65538:HII65538 HRX65538:HSE65538 IBT65538:ICA65538 ILP65538:ILW65538 IVL65538:IVS65538 JFH65538:JFO65538 JPD65538:JPK65538 JYZ65538:JZG65538 KIV65538:KJC65538 KSR65538:KSY65538 LCN65538:LCU65538 LMJ65538:LMQ65538 LWF65538:LWM65538 MGB65538:MGI65538 MPX65538:MQE65538 MZT65538:NAA65538 NJP65538:NJW65538 NTL65538:NTS65538 ODH65538:ODO65538 OND65538:ONK65538 OWZ65538:OXG65538 PGV65538:PHC65538 PQR65538:PQY65538 QAN65538:QAU65538 QKJ65538:QKQ65538 QUF65538:QUM65538 REB65538:REI65538 RNX65538:ROE65538 RXT65538:RYA65538 SHP65538:SHW65538 SRL65538:SRS65538 TBH65538:TBO65538 TLD65538:TLK65538 TUZ65538:TVG65538 UEV65538:UFC65538 UOR65538:UOY65538 UYN65538:UYU65538 VIJ65538:VIQ65538 VSF65538:VSM65538 WCB65538:WCI65538 WLX65538:WME65538 WVT65538:WWA65538 L131074:S131074 JH131074:JO131074 TD131074:TK131074 ACZ131074:ADG131074 AMV131074:ANC131074 AWR131074:AWY131074 BGN131074:BGU131074 BQJ131074:BQQ131074 CAF131074:CAM131074 CKB131074:CKI131074 CTX131074:CUE131074 DDT131074:DEA131074 DNP131074:DNW131074 DXL131074:DXS131074 EHH131074:EHO131074 ERD131074:ERK131074 FAZ131074:FBG131074 FKV131074:FLC131074 FUR131074:FUY131074 GEN131074:GEU131074 GOJ131074:GOQ131074 GYF131074:GYM131074 HIB131074:HII131074 HRX131074:HSE131074 IBT131074:ICA131074 ILP131074:ILW131074 IVL131074:IVS131074 JFH131074:JFO131074 JPD131074:JPK131074 JYZ131074:JZG131074 KIV131074:KJC131074 KSR131074:KSY131074 LCN131074:LCU131074 LMJ131074:LMQ131074 LWF131074:LWM131074 MGB131074:MGI131074 MPX131074:MQE131074 MZT131074:NAA131074 NJP131074:NJW131074 NTL131074:NTS131074 ODH131074:ODO131074 OND131074:ONK131074 OWZ131074:OXG131074 PGV131074:PHC131074 PQR131074:PQY131074 QAN131074:QAU131074 QKJ131074:QKQ131074 QUF131074:QUM131074 REB131074:REI131074 RNX131074:ROE131074 RXT131074:RYA131074 SHP131074:SHW131074 SRL131074:SRS131074 TBH131074:TBO131074 TLD131074:TLK131074 TUZ131074:TVG131074 UEV131074:UFC131074 UOR131074:UOY131074 UYN131074:UYU131074 VIJ131074:VIQ131074 VSF131074:VSM131074 WCB131074:WCI131074 WLX131074:WME131074 WVT131074:WWA131074 L196610:S196610 JH196610:JO196610 TD196610:TK196610 ACZ196610:ADG196610 AMV196610:ANC196610 AWR196610:AWY196610 BGN196610:BGU196610 BQJ196610:BQQ196610 CAF196610:CAM196610 CKB196610:CKI196610 CTX196610:CUE196610 DDT196610:DEA196610 DNP196610:DNW196610 DXL196610:DXS196610 EHH196610:EHO196610 ERD196610:ERK196610 FAZ196610:FBG196610 FKV196610:FLC196610 FUR196610:FUY196610 GEN196610:GEU196610 GOJ196610:GOQ196610 GYF196610:GYM196610 HIB196610:HII196610 HRX196610:HSE196610 IBT196610:ICA196610 ILP196610:ILW196610 IVL196610:IVS196610 JFH196610:JFO196610 JPD196610:JPK196610 JYZ196610:JZG196610 KIV196610:KJC196610 KSR196610:KSY196610 LCN196610:LCU196610 LMJ196610:LMQ196610 LWF196610:LWM196610 MGB196610:MGI196610 MPX196610:MQE196610 MZT196610:NAA196610 NJP196610:NJW196610 NTL196610:NTS196610 ODH196610:ODO196610 OND196610:ONK196610 OWZ196610:OXG196610 PGV196610:PHC196610 PQR196610:PQY196610 QAN196610:QAU196610 QKJ196610:QKQ196610 QUF196610:QUM196610 REB196610:REI196610 RNX196610:ROE196610 RXT196610:RYA196610 SHP196610:SHW196610 SRL196610:SRS196610 TBH196610:TBO196610 TLD196610:TLK196610 TUZ196610:TVG196610 UEV196610:UFC196610 UOR196610:UOY196610 UYN196610:UYU196610 VIJ196610:VIQ196610 VSF196610:VSM196610 WCB196610:WCI196610 WLX196610:WME196610 WVT196610:WWA196610 L262146:S262146 JH262146:JO262146 TD262146:TK262146 ACZ262146:ADG262146 AMV262146:ANC262146 AWR262146:AWY262146 BGN262146:BGU262146 BQJ262146:BQQ262146 CAF262146:CAM262146 CKB262146:CKI262146 CTX262146:CUE262146 DDT262146:DEA262146 DNP262146:DNW262146 DXL262146:DXS262146 EHH262146:EHO262146 ERD262146:ERK262146 FAZ262146:FBG262146 FKV262146:FLC262146 FUR262146:FUY262146 GEN262146:GEU262146 GOJ262146:GOQ262146 GYF262146:GYM262146 HIB262146:HII262146 HRX262146:HSE262146 IBT262146:ICA262146 ILP262146:ILW262146 IVL262146:IVS262146 JFH262146:JFO262146 JPD262146:JPK262146 JYZ262146:JZG262146 KIV262146:KJC262146 KSR262146:KSY262146 LCN262146:LCU262146 LMJ262146:LMQ262146 LWF262146:LWM262146 MGB262146:MGI262146 MPX262146:MQE262146 MZT262146:NAA262146 NJP262146:NJW262146 NTL262146:NTS262146 ODH262146:ODO262146 OND262146:ONK262146 OWZ262146:OXG262146 PGV262146:PHC262146 PQR262146:PQY262146 QAN262146:QAU262146 QKJ262146:QKQ262146 QUF262146:QUM262146 REB262146:REI262146 RNX262146:ROE262146 RXT262146:RYA262146 SHP262146:SHW262146 SRL262146:SRS262146 TBH262146:TBO262146 TLD262146:TLK262146 TUZ262146:TVG262146 UEV262146:UFC262146 UOR262146:UOY262146 UYN262146:UYU262146 VIJ262146:VIQ262146 VSF262146:VSM262146 WCB262146:WCI262146 WLX262146:WME262146 WVT262146:WWA262146 L327682:S327682 JH327682:JO327682 TD327682:TK327682 ACZ327682:ADG327682 AMV327682:ANC327682 AWR327682:AWY327682 BGN327682:BGU327682 BQJ327682:BQQ327682 CAF327682:CAM327682 CKB327682:CKI327682 CTX327682:CUE327682 DDT327682:DEA327682 DNP327682:DNW327682 DXL327682:DXS327682 EHH327682:EHO327682 ERD327682:ERK327682 FAZ327682:FBG327682 FKV327682:FLC327682 FUR327682:FUY327682 GEN327682:GEU327682 GOJ327682:GOQ327682 GYF327682:GYM327682 HIB327682:HII327682 HRX327682:HSE327682 IBT327682:ICA327682 ILP327682:ILW327682 IVL327682:IVS327682 JFH327682:JFO327682 JPD327682:JPK327682 JYZ327682:JZG327682 KIV327682:KJC327682 KSR327682:KSY327682 LCN327682:LCU327682 LMJ327682:LMQ327682 LWF327682:LWM327682 MGB327682:MGI327682 MPX327682:MQE327682 MZT327682:NAA327682 NJP327682:NJW327682 NTL327682:NTS327682 ODH327682:ODO327682 OND327682:ONK327682 OWZ327682:OXG327682 PGV327682:PHC327682 PQR327682:PQY327682 QAN327682:QAU327682 QKJ327682:QKQ327682 QUF327682:QUM327682 REB327682:REI327682 RNX327682:ROE327682 RXT327682:RYA327682 SHP327682:SHW327682 SRL327682:SRS327682 TBH327682:TBO327682 TLD327682:TLK327682 TUZ327682:TVG327682 UEV327682:UFC327682 UOR327682:UOY327682 UYN327682:UYU327682 VIJ327682:VIQ327682 VSF327682:VSM327682 WCB327682:WCI327682 WLX327682:WME327682 WVT327682:WWA327682 L393218:S393218 JH393218:JO393218 TD393218:TK393218 ACZ393218:ADG393218 AMV393218:ANC393218 AWR393218:AWY393218 BGN393218:BGU393218 BQJ393218:BQQ393218 CAF393218:CAM393218 CKB393218:CKI393218 CTX393218:CUE393218 DDT393218:DEA393218 DNP393218:DNW393218 DXL393218:DXS393218 EHH393218:EHO393218 ERD393218:ERK393218 FAZ393218:FBG393218 FKV393218:FLC393218 FUR393218:FUY393218 GEN393218:GEU393218 GOJ393218:GOQ393218 GYF393218:GYM393218 HIB393218:HII393218 HRX393218:HSE393218 IBT393218:ICA393218 ILP393218:ILW393218 IVL393218:IVS393218 JFH393218:JFO393218 JPD393218:JPK393218 JYZ393218:JZG393218 KIV393218:KJC393218 KSR393218:KSY393218 LCN393218:LCU393218 LMJ393218:LMQ393218 LWF393218:LWM393218 MGB393218:MGI393218 MPX393218:MQE393218 MZT393218:NAA393218 NJP393218:NJW393218 NTL393218:NTS393218 ODH393218:ODO393218 OND393218:ONK393218 OWZ393218:OXG393218 PGV393218:PHC393218 PQR393218:PQY393218 QAN393218:QAU393218 QKJ393218:QKQ393218 QUF393218:QUM393218 REB393218:REI393218 RNX393218:ROE393218 RXT393218:RYA393218 SHP393218:SHW393218 SRL393218:SRS393218 TBH393218:TBO393218 TLD393218:TLK393218 TUZ393218:TVG393218 UEV393218:UFC393218 UOR393218:UOY393218 UYN393218:UYU393218 VIJ393218:VIQ393218 VSF393218:VSM393218 WCB393218:WCI393218 WLX393218:WME393218 WVT393218:WWA393218 L458754:S458754 JH458754:JO458754 TD458754:TK458754 ACZ458754:ADG458754 AMV458754:ANC458754 AWR458754:AWY458754 BGN458754:BGU458754 BQJ458754:BQQ458754 CAF458754:CAM458754 CKB458754:CKI458754 CTX458754:CUE458754 DDT458754:DEA458754 DNP458754:DNW458754 DXL458754:DXS458754 EHH458754:EHO458754 ERD458754:ERK458754 FAZ458754:FBG458754 FKV458754:FLC458754 FUR458754:FUY458754 GEN458754:GEU458754 GOJ458754:GOQ458754 GYF458754:GYM458754 HIB458754:HII458754 HRX458754:HSE458754 IBT458754:ICA458754 ILP458754:ILW458754 IVL458754:IVS458754 JFH458754:JFO458754 JPD458754:JPK458754 JYZ458754:JZG458754 KIV458754:KJC458754 KSR458754:KSY458754 LCN458754:LCU458754 LMJ458754:LMQ458754 LWF458754:LWM458754 MGB458754:MGI458754 MPX458754:MQE458754 MZT458754:NAA458754 NJP458754:NJW458754 NTL458754:NTS458754 ODH458754:ODO458754 OND458754:ONK458754 OWZ458754:OXG458754 PGV458754:PHC458754 PQR458754:PQY458754 QAN458754:QAU458754 QKJ458754:QKQ458754 QUF458754:QUM458754 REB458754:REI458754 RNX458754:ROE458754 RXT458754:RYA458754 SHP458754:SHW458754 SRL458754:SRS458754 TBH458754:TBO458754 TLD458754:TLK458754 TUZ458754:TVG458754 UEV458754:UFC458754 UOR458754:UOY458754 UYN458754:UYU458754 VIJ458754:VIQ458754 VSF458754:VSM458754 WCB458754:WCI458754 WLX458754:WME458754 WVT458754:WWA458754 L524290:S524290 JH524290:JO524290 TD524290:TK524290 ACZ524290:ADG524290 AMV524290:ANC524290 AWR524290:AWY524290 BGN524290:BGU524290 BQJ524290:BQQ524290 CAF524290:CAM524290 CKB524290:CKI524290 CTX524290:CUE524290 DDT524290:DEA524290 DNP524290:DNW524290 DXL524290:DXS524290 EHH524290:EHO524290 ERD524290:ERK524290 FAZ524290:FBG524290 FKV524290:FLC524290 FUR524290:FUY524290 GEN524290:GEU524290 GOJ524290:GOQ524290 GYF524290:GYM524290 HIB524290:HII524290 HRX524290:HSE524290 IBT524290:ICA524290 ILP524290:ILW524290 IVL524290:IVS524290 JFH524290:JFO524290 JPD524290:JPK524290 JYZ524290:JZG524290 KIV524290:KJC524290 KSR524290:KSY524290 LCN524290:LCU524290 LMJ524290:LMQ524290 LWF524290:LWM524290 MGB524290:MGI524290 MPX524290:MQE524290 MZT524290:NAA524290 NJP524290:NJW524290 NTL524290:NTS524290 ODH524290:ODO524290 OND524290:ONK524290 OWZ524290:OXG524290 PGV524290:PHC524290 PQR524290:PQY524290 QAN524290:QAU524290 QKJ524290:QKQ524290 QUF524290:QUM524290 REB524290:REI524290 RNX524290:ROE524290 RXT524290:RYA524290 SHP524290:SHW524290 SRL524290:SRS524290 TBH524290:TBO524290 TLD524290:TLK524290 TUZ524290:TVG524290 UEV524290:UFC524290 UOR524290:UOY524290 UYN524290:UYU524290 VIJ524290:VIQ524290 VSF524290:VSM524290 WCB524290:WCI524290 WLX524290:WME524290 WVT524290:WWA524290 L589826:S589826 JH589826:JO589826 TD589826:TK589826 ACZ589826:ADG589826 AMV589826:ANC589826 AWR589826:AWY589826 BGN589826:BGU589826 BQJ589826:BQQ589826 CAF589826:CAM589826 CKB589826:CKI589826 CTX589826:CUE589826 DDT589826:DEA589826 DNP589826:DNW589826 DXL589826:DXS589826 EHH589826:EHO589826 ERD589826:ERK589826 FAZ589826:FBG589826 FKV589826:FLC589826 FUR589826:FUY589826 GEN589826:GEU589826 GOJ589826:GOQ589826 GYF589826:GYM589826 HIB589826:HII589826 HRX589826:HSE589826 IBT589826:ICA589826 ILP589826:ILW589826 IVL589826:IVS589826 JFH589826:JFO589826 JPD589826:JPK589826 JYZ589826:JZG589826 KIV589826:KJC589826 KSR589826:KSY589826 LCN589826:LCU589826 LMJ589826:LMQ589826 LWF589826:LWM589826 MGB589826:MGI589826 MPX589826:MQE589826 MZT589826:NAA589826 NJP589826:NJW589826 NTL589826:NTS589826 ODH589826:ODO589826 OND589826:ONK589826 OWZ589826:OXG589826 PGV589826:PHC589826 PQR589826:PQY589826 QAN589826:QAU589826 QKJ589826:QKQ589826 QUF589826:QUM589826 REB589826:REI589826 RNX589826:ROE589826 RXT589826:RYA589826 SHP589826:SHW589826 SRL589826:SRS589826 TBH589826:TBO589826 TLD589826:TLK589826 TUZ589826:TVG589826 UEV589826:UFC589826 UOR589826:UOY589826 UYN589826:UYU589826 VIJ589826:VIQ589826 VSF589826:VSM589826 WCB589826:WCI589826 WLX589826:WME589826 WVT589826:WWA589826 L655362:S655362 JH655362:JO655362 TD655362:TK655362 ACZ655362:ADG655362 AMV655362:ANC655362 AWR655362:AWY655362 BGN655362:BGU655362 BQJ655362:BQQ655362 CAF655362:CAM655362 CKB655362:CKI655362 CTX655362:CUE655362 DDT655362:DEA655362 DNP655362:DNW655362 DXL655362:DXS655362 EHH655362:EHO655362 ERD655362:ERK655362 FAZ655362:FBG655362 FKV655362:FLC655362 FUR655362:FUY655362 GEN655362:GEU655362 GOJ655362:GOQ655362 GYF655362:GYM655362 HIB655362:HII655362 HRX655362:HSE655362 IBT655362:ICA655362 ILP655362:ILW655362 IVL655362:IVS655362 JFH655362:JFO655362 JPD655362:JPK655362 JYZ655362:JZG655362 KIV655362:KJC655362 KSR655362:KSY655362 LCN655362:LCU655362 LMJ655362:LMQ655362 LWF655362:LWM655362 MGB655362:MGI655362 MPX655362:MQE655362 MZT655362:NAA655362 NJP655362:NJW655362 NTL655362:NTS655362 ODH655362:ODO655362 OND655362:ONK655362 OWZ655362:OXG655362 PGV655362:PHC655362 PQR655362:PQY655362 QAN655362:QAU655362 QKJ655362:QKQ655362 QUF655362:QUM655362 REB655362:REI655362 RNX655362:ROE655362 RXT655362:RYA655362 SHP655362:SHW655362 SRL655362:SRS655362 TBH655362:TBO655362 TLD655362:TLK655362 TUZ655362:TVG655362 UEV655362:UFC655362 UOR655362:UOY655362 UYN655362:UYU655362 VIJ655362:VIQ655362 VSF655362:VSM655362 WCB655362:WCI655362 WLX655362:WME655362 WVT655362:WWA655362 L720898:S720898 JH720898:JO720898 TD720898:TK720898 ACZ720898:ADG720898 AMV720898:ANC720898 AWR720898:AWY720898 BGN720898:BGU720898 BQJ720898:BQQ720898 CAF720898:CAM720898 CKB720898:CKI720898 CTX720898:CUE720898 DDT720898:DEA720898 DNP720898:DNW720898 DXL720898:DXS720898 EHH720898:EHO720898 ERD720898:ERK720898 FAZ720898:FBG720898 FKV720898:FLC720898 FUR720898:FUY720898 GEN720898:GEU720898 GOJ720898:GOQ720898 GYF720898:GYM720898 HIB720898:HII720898 HRX720898:HSE720898 IBT720898:ICA720898 ILP720898:ILW720898 IVL720898:IVS720898 JFH720898:JFO720898 JPD720898:JPK720898 JYZ720898:JZG720898 KIV720898:KJC720898 KSR720898:KSY720898 LCN720898:LCU720898 LMJ720898:LMQ720898 LWF720898:LWM720898 MGB720898:MGI720898 MPX720898:MQE720898 MZT720898:NAA720898 NJP720898:NJW720898 NTL720898:NTS720898 ODH720898:ODO720898 OND720898:ONK720898 OWZ720898:OXG720898 PGV720898:PHC720898 PQR720898:PQY720898 QAN720898:QAU720898 QKJ720898:QKQ720898 QUF720898:QUM720898 REB720898:REI720898 RNX720898:ROE720898 RXT720898:RYA720898 SHP720898:SHW720898 SRL720898:SRS720898 TBH720898:TBO720898 TLD720898:TLK720898 TUZ720898:TVG720898 UEV720898:UFC720898 UOR720898:UOY720898 UYN720898:UYU720898 VIJ720898:VIQ720898 VSF720898:VSM720898 WCB720898:WCI720898 WLX720898:WME720898 WVT720898:WWA720898 L786434:S786434 JH786434:JO786434 TD786434:TK786434 ACZ786434:ADG786434 AMV786434:ANC786434 AWR786434:AWY786434 BGN786434:BGU786434 BQJ786434:BQQ786434 CAF786434:CAM786434 CKB786434:CKI786434 CTX786434:CUE786434 DDT786434:DEA786434 DNP786434:DNW786434 DXL786434:DXS786434 EHH786434:EHO786434 ERD786434:ERK786434 FAZ786434:FBG786434 FKV786434:FLC786434 FUR786434:FUY786434 GEN786434:GEU786434 GOJ786434:GOQ786434 GYF786434:GYM786434 HIB786434:HII786434 HRX786434:HSE786434 IBT786434:ICA786434 ILP786434:ILW786434 IVL786434:IVS786434 JFH786434:JFO786434 JPD786434:JPK786434 JYZ786434:JZG786434 KIV786434:KJC786434 KSR786434:KSY786434 LCN786434:LCU786434 LMJ786434:LMQ786434 LWF786434:LWM786434 MGB786434:MGI786434 MPX786434:MQE786434 MZT786434:NAA786434 NJP786434:NJW786434 NTL786434:NTS786434 ODH786434:ODO786434 OND786434:ONK786434 OWZ786434:OXG786434 PGV786434:PHC786434 PQR786434:PQY786434 QAN786434:QAU786434 QKJ786434:QKQ786434 QUF786434:QUM786434 REB786434:REI786434 RNX786434:ROE786434 RXT786434:RYA786434 SHP786434:SHW786434 SRL786434:SRS786434 TBH786434:TBO786434 TLD786434:TLK786434 TUZ786434:TVG786434 UEV786434:UFC786434 UOR786434:UOY786434 UYN786434:UYU786434 VIJ786434:VIQ786434 VSF786434:VSM786434 WCB786434:WCI786434 WLX786434:WME786434 WVT786434:WWA786434 L851970:S851970 JH851970:JO851970 TD851970:TK851970 ACZ851970:ADG851970 AMV851970:ANC851970 AWR851970:AWY851970 BGN851970:BGU851970 BQJ851970:BQQ851970 CAF851970:CAM851970 CKB851970:CKI851970 CTX851970:CUE851970 DDT851970:DEA851970 DNP851970:DNW851970 DXL851970:DXS851970 EHH851970:EHO851970 ERD851970:ERK851970 FAZ851970:FBG851970 FKV851970:FLC851970 FUR851970:FUY851970 GEN851970:GEU851970 GOJ851970:GOQ851970 GYF851970:GYM851970 HIB851970:HII851970 HRX851970:HSE851970 IBT851970:ICA851970 ILP851970:ILW851970 IVL851970:IVS851970 JFH851970:JFO851970 JPD851970:JPK851970 JYZ851970:JZG851970 KIV851970:KJC851970 KSR851970:KSY851970 LCN851970:LCU851970 LMJ851970:LMQ851970 LWF851970:LWM851970 MGB851970:MGI851970 MPX851970:MQE851970 MZT851970:NAA851970 NJP851970:NJW851970 NTL851970:NTS851970 ODH851970:ODO851970 OND851970:ONK851970 OWZ851970:OXG851970 PGV851970:PHC851970 PQR851970:PQY851970 QAN851970:QAU851970 QKJ851970:QKQ851970 QUF851970:QUM851970 REB851970:REI851970 RNX851970:ROE851970 RXT851970:RYA851970 SHP851970:SHW851970 SRL851970:SRS851970 TBH851970:TBO851970 TLD851970:TLK851970 TUZ851970:TVG851970 UEV851970:UFC851970 UOR851970:UOY851970 UYN851970:UYU851970 VIJ851970:VIQ851970 VSF851970:VSM851970 WCB851970:WCI851970 WLX851970:WME851970 WVT851970:WWA851970 L917506:S917506 JH917506:JO917506 TD917506:TK917506 ACZ917506:ADG917506 AMV917506:ANC917506 AWR917506:AWY917506 BGN917506:BGU917506 BQJ917506:BQQ917506 CAF917506:CAM917506 CKB917506:CKI917506 CTX917506:CUE917506 DDT917506:DEA917506 DNP917506:DNW917506 DXL917506:DXS917506 EHH917506:EHO917506 ERD917506:ERK917506 FAZ917506:FBG917506 FKV917506:FLC917506 FUR917506:FUY917506 GEN917506:GEU917506 GOJ917506:GOQ917506 GYF917506:GYM917506 HIB917506:HII917506 HRX917506:HSE917506 IBT917506:ICA917506 ILP917506:ILW917506 IVL917506:IVS917506 JFH917506:JFO917506 JPD917506:JPK917506 JYZ917506:JZG917506 KIV917506:KJC917506 KSR917506:KSY917506 LCN917506:LCU917506 LMJ917506:LMQ917506 LWF917506:LWM917506 MGB917506:MGI917506 MPX917506:MQE917506 MZT917506:NAA917506 NJP917506:NJW917506 NTL917506:NTS917506 ODH917506:ODO917506 OND917506:ONK917506 OWZ917506:OXG917506 PGV917506:PHC917506 PQR917506:PQY917506 QAN917506:QAU917506 QKJ917506:QKQ917506 QUF917506:QUM917506 REB917506:REI917506 RNX917506:ROE917506 RXT917506:RYA917506 SHP917506:SHW917506 SRL917506:SRS917506 TBH917506:TBO917506 TLD917506:TLK917506 TUZ917506:TVG917506 UEV917506:UFC917506 UOR917506:UOY917506 UYN917506:UYU917506 VIJ917506:VIQ917506 VSF917506:VSM917506 WCB917506:WCI917506 WLX917506:WME917506 WVT917506:WWA917506 L983042:S983042 JH983042:JO983042 TD983042:TK983042 ACZ983042:ADG983042 AMV983042:ANC983042 AWR983042:AWY983042 BGN983042:BGU983042 BQJ983042:BQQ983042 CAF983042:CAM983042 CKB983042:CKI983042 CTX983042:CUE983042 DDT983042:DEA983042 DNP983042:DNW983042 DXL983042:DXS983042 EHH983042:EHO983042 ERD983042:ERK983042 FAZ983042:FBG983042 FKV983042:FLC983042 FUR983042:FUY983042 GEN983042:GEU983042 GOJ983042:GOQ983042 GYF983042:GYM983042 HIB983042:HII983042 HRX983042:HSE983042 IBT983042:ICA983042 ILP983042:ILW983042 IVL983042:IVS983042 JFH983042:JFO983042 JPD983042:JPK983042 JYZ983042:JZG983042 KIV983042:KJC983042 KSR983042:KSY983042 LCN983042:LCU983042 LMJ983042:LMQ983042 LWF983042:LWM983042 MGB983042:MGI983042 MPX983042:MQE983042 MZT983042:NAA983042 NJP983042:NJW983042 NTL983042:NTS983042 ODH983042:ODO983042 OND983042:ONK983042 OWZ983042:OXG983042 PGV983042:PHC983042 PQR983042:PQY983042 QAN983042:QAU983042 QKJ983042:QKQ983042 QUF983042:QUM983042 REB983042:REI983042 RNX983042:ROE983042 RXT983042:RYA983042 SHP983042:SHW983042 SRL983042:SRS983042 TBH983042:TBO983042 TLD983042:TLK983042 TUZ983042:TVG983042 UEV983042:UFC983042 UOR983042:UOY983042 UYN983042:UYU983042 VIJ983042:VIQ983042 VSF983042:VSM983042 WCB983042:WCI983042 WLX983042:WME983042 WVT983042:WWA983042">
      <formula1>$X$2:$X$6</formula1>
    </dataValidation>
  </dataValidations>
  <printOptions horizontalCentered="1" verticalCentered="1"/>
  <pageMargins left="0.25" right="0.15748031496063" top="0.31496062992126" bottom="0.196850393700787" header="3.9370078740157501E-2" footer="3.9370078740157501E-2"/>
  <pageSetup paperSize="9" scale="67" orientation="portrait" r:id="rId1"/>
  <headerFooter alignWithMargins="0"/>
  <rowBreaks count="1" manualBreakCount="1">
    <brk id="135"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18"/>
  <sheetViews>
    <sheetView view="pageBreakPreview" zoomScale="85" zoomScaleNormal="75" zoomScaleSheetLayoutView="85" workbookViewId="0">
      <selection activeCell="C52" sqref="C52:S52"/>
    </sheetView>
  </sheetViews>
  <sheetFormatPr defaultRowHeight="12.75" x14ac:dyDescent="0.2"/>
  <cols>
    <col min="1" max="1" width="2.875" style="339" customWidth="1"/>
    <col min="2" max="2" width="0.625" style="29" customWidth="1"/>
    <col min="3" max="3" width="29.5" style="29" customWidth="1"/>
    <col min="4" max="4" width="1.5" style="29" customWidth="1"/>
    <col min="5" max="5" width="10" style="29" customWidth="1"/>
    <col min="6" max="6" width="6.5" style="29" customWidth="1"/>
    <col min="7" max="7" width="2.125" style="29" customWidth="1"/>
    <col min="8" max="8" width="10" style="29" customWidth="1"/>
    <col min="9" max="9" width="11.625" style="29" customWidth="1"/>
    <col min="10" max="10" width="0.875" style="29" customWidth="1"/>
    <col min="11" max="11" width="2.625" style="29" customWidth="1"/>
    <col min="12" max="12" width="8.875" style="29" customWidth="1"/>
    <col min="13" max="13" width="8.5" style="29" customWidth="1"/>
    <col min="14" max="14" width="3.5" style="29" customWidth="1"/>
    <col min="15" max="15" width="12.125" style="29" customWidth="1"/>
    <col min="16" max="16" width="3.625" style="29" customWidth="1"/>
    <col min="17" max="17" width="11.375" style="29" customWidth="1"/>
    <col min="18" max="18" width="1.625" style="29" customWidth="1"/>
    <col min="19" max="19" width="9.5" style="29" customWidth="1"/>
    <col min="20" max="20" width="8.375" style="29" customWidth="1"/>
    <col min="21" max="21" width="3" style="339" customWidth="1"/>
    <col min="22" max="22" width="0.875" style="29" customWidth="1"/>
    <col min="23" max="23" width="17" style="29" customWidth="1"/>
    <col min="24" max="24" width="34.625" style="29" customWidth="1"/>
    <col min="25" max="25" width="2.5" style="29" customWidth="1"/>
    <col min="26" max="26" width="30.625" style="29" customWidth="1"/>
    <col min="27" max="27" width="3.125" style="29" customWidth="1"/>
    <col min="28" max="28" width="22" style="29" customWidth="1"/>
    <col min="29" max="29" width="2.625" style="29" customWidth="1"/>
    <col min="30" max="30" width="7.625" style="29" customWidth="1"/>
    <col min="31" max="31" width="10.625" style="29" customWidth="1"/>
    <col min="32" max="32" width="0.875" style="29" customWidth="1"/>
    <col min="33" max="33" width="6.625" style="29" customWidth="1"/>
    <col min="34" max="34" width="0.875" style="29" customWidth="1"/>
    <col min="35" max="35" width="6.625" style="29" customWidth="1"/>
    <col min="36" max="36" width="3.625" style="29" customWidth="1"/>
    <col min="37" max="37" width="6.625" style="29" customWidth="1"/>
    <col min="38" max="38" width="2.375" style="29" customWidth="1"/>
    <col min="39" max="256" width="9.125" style="29"/>
    <col min="257" max="257" width="2.875" style="29" customWidth="1"/>
    <col min="258" max="258" width="0.625" style="29" customWidth="1"/>
    <col min="259" max="259" width="29.5" style="29" customWidth="1"/>
    <col min="260" max="260" width="1.5" style="29" customWidth="1"/>
    <col min="261" max="261" width="10" style="29" customWidth="1"/>
    <col min="262" max="262" width="6.5" style="29" customWidth="1"/>
    <col min="263" max="263" width="2.125" style="29" customWidth="1"/>
    <col min="264" max="264" width="10" style="29" customWidth="1"/>
    <col min="265" max="265" width="11.625" style="29" customWidth="1"/>
    <col min="266" max="266" width="0.875" style="29" customWidth="1"/>
    <col min="267" max="267" width="2.625" style="29" customWidth="1"/>
    <col min="268" max="268" width="8.875" style="29" customWidth="1"/>
    <col min="269" max="269" width="8.5" style="29" customWidth="1"/>
    <col min="270" max="270" width="1.875" style="29" customWidth="1"/>
    <col min="271" max="271" width="12.125" style="29" customWidth="1"/>
    <col min="272" max="272" width="3.625" style="29" customWidth="1"/>
    <col min="273" max="273" width="11.375" style="29" customWidth="1"/>
    <col min="274" max="274" width="1.625" style="29" customWidth="1"/>
    <col min="275" max="275" width="9.5" style="29" customWidth="1"/>
    <col min="276" max="276" width="8.375" style="29" customWidth="1"/>
    <col min="277" max="277" width="3" style="29" customWidth="1"/>
    <col min="278" max="278" width="0.875" style="29" customWidth="1"/>
    <col min="279" max="279" width="17" style="29" customWidth="1"/>
    <col min="280" max="280" width="34.625" style="29" customWidth="1"/>
    <col min="281" max="281" width="2.5" style="29" customWidth="1"/>
    <col min="282" max="282" width="30.625" style="29" customWidth="1"/>
    <col min="283" max="283" width="3.125" style="29" customWidth="1"/>
    <col min="284" max="284" width="22" style="29" customWidth="1"/>
    <col min="285" max="285" width="2.625" style="29" customWidth="1"/>
    <col min="286" max="286" width="7.625" style="29" customWidth="1"/>
    <col min="287" max="287" width="10.625" style="29" customWidth="1"/>
    <col min="288" max="288" width="0.875" style="29" customWidth="1"/>
    <col min="289" max="289" width="6.625" style="29" customWidth="1"/>
    <col min="290" max="290" width="0.875" style="29" customWidth="1"/>
    <col min="291" max="291" width="6.625" style="29" customWidth="1"/>
    <col min="292" max="292" width="3.625" style="29" customWidth="1"/>
    <col min="293" max="293" width="6.625" style="29" customWidth="1"/>
    <col min="294" max="294" width="2.375" style="29" customWidth="1"/>
    <col min="295" max="512" width="9.125" style="29"/>
    <col min="513" max="513" width="2.875" style="29" customWidth="1"/>
    <col min="514" max="514" width="0.625" style="29" customWidth="1"/>
    <col min="515" max="515" width="29.5" style="29" customWidth="1"/>
    <col min="516" max="516" width="1.5" style="29" customWidth="1"/>
    <col min="517" max="517" width="10" style="29" customWidth="1"/>
    <col min="518" max="518" width="6.5" style="29" customWidth="1"/>
    <col min="519" max="519" width="2.125" style="29" customWidth="1"/>
    <col min="520" max="520" width="10" style="29" customWidth="1"/>
    <col min="521" max="521" width="11.625" style="29" customWidth="1"/>
    <col min="522" max="522" width="0.875" style="29" customWidth="1"/>
    <col min="523" max="523" width="2.625" style="29" customWidth="1"/>
    <col min="524" max="524" width="8.875" style="29" customWidth="1"/>
    <col min="525" max="525" width="8.5" style="29" customWidth="1"/>
    <col min="526" max="526" width="1.875" style="29" customWidth="1"/>
    <col min="527" max="527" width="12.125" style="29" customWidth="1"/>
    <col min="528" max="528" width="3.625" style="29" customWidth="1"/>
    <col min="529" max="529" width="11.375" style="29" customWidth="1"/>
    <col min="530" max="530" width="1.625" style="29" customWidth="1"/>
    <col min="531" max="531" width="9.5" style="29" customWidth="1"/>
    <col min="532" max="532" width="8.375" style="29" customWidth="1"/>
    <col min="533" max="533" width="3" style="29" customWidth="1"/>
    <col min="534" max="534" width="0.875" style="29" customWidth="1"/>
    <col min="535" max="535" width="17" style="29" customWidth="1"/>
    <col min="536" max="536" width="34.625" style="29" customWidth="1"/>
    <col min="537" max="537" width="2.5" style="29" customWidth="1"/>
    <col min="538" max="538" width="30.625" style="29" customWidth="1"/>
    <col min="539" max="539" width="3.125" style="29" customWidth="1"/>
    <col min="540" max="540" width="22" style="29" customWidth="1"/>
    <col min="541" max="541" width="2.625" style="29" customWidth="1"/>
    <col min="542" max="542" width="7.625" style="29" customWidth="1"/>
    <col min="543" max="543" width="10.625" style="29" customWidth="1"/>
    <col min="544" max="544" width="0.875" style="29" customWidth="1"/>
    <col min="545" max="545" width="6.625" style="29" customWidth="1"/>
    <col min="546" max="546" width="0.875" style="29" customWidth="1"/>
    <col min="547" max="547" width="6.625" style="29" customWidth="1"/>
    <col min="548" max="548" width="3.625" style="29" customWidth="1"/>
    <col min="549" max="549" width="6.625" style="29" customWidth="1"/>
    <col min="550" max="550" width="2.375" style="29" customWidth="1"/>
    <col min="551" max="768" width="9.125" style="29"/>
    <col min="769" max="769" width="2.875" style="29" customWidth="1"/>
    <col min="770" max="770" width="0.625" style="29" customWidth="1"/>
    <col min="771" max="771" width="29.5" style="29" customWidth="1"/>
    <col min="772" max="772" width="1.5" style="29" customWidth="1"/>
    <col min="773" max="773" width="10" style="29" customWidth="1"/>
    <col min="774" max="774" width="6.5" style="29" customWidth="1"/>
    <col min="775" max="775" width="2.125" style="29" customWidth="1"/>
    <col min="776" max="776" width="10" style="29" customWidth="1"/>
    <col min="777" max="777" width="11.625" style="29" customWidth="1"/>
    <col min="778" max="778" width="0.875" style="29" customWidth="1"/>
    <col min="779" max="779" width="2.625" style="29" customWidth="1"/>
    <col min="780" max="780" width="8.875" style="29" customWidth="1"/>
    <col min="781" max="781" width="8.5" style="29" customWidth="1"/>
    <col min="782" max="782" width="1.875" style="29" customWidth="1"/>
    <col min="783" max="783" width="12.125" style="29" customWidth="1"/>
    <col min="784" max="784" width="3.625" style="29" customWidth="1"/>
    <col min="785" max="785" width="11.375" style="29" customWidth="1"/>
    <col min="786" max="786" width="1.625" style="29" customWidth="1"/>
    <col min="787" max="787" width="9.5" style="29" customWidth="1"/>
    <col min="788" max="788" width="8.375" style="29" customWidth="1"/>
    <col min="789" max="789" width="3" style="29" customWidth="1"/>
    <col min="790" max="790" width="0.875" style="29" customWidth="1"/>
    <col min="791" max="791" width="17" style="29" customWidth="1"/>
    <col min="792" max="792" width="34.625" style="29" customWidth="1"/>
    <col min="793" max="793" width="2.5" style="29" customWidth="1"/>
    <col min="794" max="794" width="30.625" style="29" customWidth="1"/>
    <col min="795" max="795" width="3.125" style="29" customWidth="1"/>
    <col min="796" max="796" width="22" style="29" customWidth="1"/>
    <col min="797" max="797" width="2.625" style="29" customWidth="1"/>
    <col min="798" max="798" width="7.625" style="29" customWidth="1"/>
    <col min="799" max="799" width="10.625" style="29" customWidth="1"/>
    <col min="800" max="800" width="0.875" style="29" customWidth="1"/>
    <col min="801" max="801" width="6.625" style="29" customWidth="1"/>
    <col min="802" max="802" width="0.875" style="29" customWidth="1"/>
    <col min="803" max="803" width="6.625" style="29" customWidth="1"/>
    <col min="804" max="804" width="3.625" style="29" customWidth="1"/>
    <col min="805" max="805" width="6.625" style="29" customWidth="1"/>
    <col min="806" max="806" width="2.375" style="29" customWidth="1"/>
    <col min="807" max="1024" width="9.125" style="29"/>
    <col min="1025" max="1025" width="2.875" style="29" customWidth="1"/>
    <col min="1026" max="1026" width="0.625" style="29" customWidth="1"/>
    <col min="1027" max="1027" width="29.5" style="29" customWidth="1"/>
    <col min="1028" max="1028" width="1.5" style="29" customWidth="1"/>
    <col min="1029" max="1029" width="10" style="29" customWidth="1"/>
    <col min="1030" max="1030" width="6.5" style="29" customWidth="1"/>
    <col min="1031" max="1031" width="2.125" style="29" customWidth="1"/>
    <col min="1032" max="1032" width="10" style="29" customWidth="1"/>
    <col min="1033" max="1033" width="11.625" style="29" customWidth="1"/>
    <col min="1034" max="1034" width="0.875" style="29" customWidth="1"/>
    <col min="1035" max="1035" width="2.625" style="29" customWidth="1"/>
    <col min="1036" max="1036" width="8.875" style="29" customWidth="1"/>
    <col min="1037" max="1037" width="8.5" style="29" customWidth="1"/>
    <col min="1038" max="1038" width="1.875" style="29" customWidth="1"/>
    <col min="1039" max="1039" width="12.125" style="29" customWidth="1"/>
    <col min="1040" max="1040" width="3.625" style="29" customWidth="1"/>
    <col min="1041" max="1041" width="11.375" style="29" customWidth="1"/>
    <col min="1042" max="1042" width="1.625" style="29" customWidth="1"/>
    <col min="1043" max="1043" width="9.5" style="29" customWidth="1"/>
    <col min="1044" max="1044" width="8.375" style="29" customWidth="1"/>
    <col min="1045" max="1045" width="3" style="29" customWidth="1"/>
    <col min="1046" max="1046" width="0.875" style="29" customWidth="1"/>
    <col min="1047" max="1047" width="17" style="29" customWidth="1"/>
    <col min="1048" max="1048" width="34.625" style="29" customWidth="1"/>
    <col min="1049" max="1049" width="2.5" style="29" customWidth="1"/>
    <col min="1050" max="1050" width="30.625" style="29" customWidth="1"/>
    <col min="1051" max="1051" width="3.125" style="29" customWidth="1"/>
    <col min="1052" max="1052" width="22" style="29" customWidth="1"/>
    <col min="1053" max="1053" width="2.625" style="29" customWidth="1"/>
    <col min="1054" max="1054" width="7.625" style="29" customWidth="1"/>
    <col min="1055" max="1055" width="10.625" style="29" customWidth="1"/>
    <col min="1056" max="1056" width="0.875" style="29" customWidth="1"/>
    <col min="1057" max="1057" width="6.625" style="29" customWidth="1"/>
    <col min="1058" max="1058" width="0.875" style="29" customWidth="1"/>
    <col min="1059" max="1059" width="6.625" style="29" customWidth="1"/>
    <col min="1060" max="1060" width="3.625" style="29" customWidth="1"/>
    <col min="1061" max="1061" width="6.625" style="29" customWidth="1"/>
    <col min="1062" max="1062" width="2.375" style="29" customWidth="1"/>
    <col min="1063" max="1280" width="9.125" style="29"/>
    <col min="1281" max="1281" width="2.875" style="29" customWidth="1"/>
    <col min="1282" max="1282" width="0.625" style="29" customWidth="1"/>
    <col min="1283" max="1283" width="29.5" style="29" customWidth="1"/>
    <col min="1284" max="1284" width="1.5" style="29" customWidth="1"/>
    <col min="1285" max="1285" width="10" style="29" customWidth="1"/>
    <col min="1286" max="1286" width="6.5" style="29" customWidth="1"/>
    <col min="1287" max="1287" width="2.125" style="29" customWidth="1"/>
    <col min="1288" max="1288" width="10" style="29" customWidth="1"/>
    <col min="1289" max="1289" width="11.625" style="29" customWidth="1"/>
    <col min="1290" max="1290" width="0.875" style="29" customWidth="1"/>
    <col min="1291" max="1291" width="2.625" style="29" customWidth="1"/>
    <col min="1292" max="1292" width="8.875" style="29" customWidth="1"/>
    <col min="1293" max="1293" width="8.5" style="29" customWidth="1"/>
    <col min="1294" max="1294" width="1.875" style="29" customWidth="1"/>
    <col min="1295" max="1295" width="12.125" style="29" customWidth="1"/>
    <col min="1296" max="1296" width="3.625" style="29" customWidth="1"/>
    <col min="1297" max="1297" width="11.375" style="29" customWidth="1"/>
    <col min="1298" max="1298" width="1.625" style="29" customWidth="1"/>
    <col min="1299" max="1299" width="9.5" style="29" customWidth="1"/>
    <col min="1300" max="1300" width="8.375" style="29" customWidth="1"/>
    <col min="1301" max="1301" width="3" style="29" customWidth="1"/>
    <col min="1302" max="1302" width="0.875" style="29" customWidth="1"/>
    <col min="1303" max="1303" width="17" style="29" customWidth="1"/>
    <col min="1304" max="1304" width="34.625" style="29" customWidth="1"/>
    <col min="1305" max="1305" width="2.5" style="29" customWidth="1"/>
    <col min="1306" max="1306" width="30.625" style="29" customWidth="1"/>
    <col min="1307" max="1307" width="3.125" style="29" customWidth="1"/>
    <col min="1308" max="1308" width="22" style="29" customWidth="1"/>
    <col min="1309" max="1309" width="2.625" style="29" customWidth="1"/>
    <col min="1310" max="1310" width="7.625" style="29" customWidth="1"/>
    <col min="1311" max="1311" width="10.625" style="29" customWidth="1"/>
    <col min="1312" max="1312" width="0.875" style="29" customWidth="1"/>
    <col min="1313" max="1313" width="6.625" style="29" customWidth="1"/>
    <col min="1314" max="1314" width="0.875" style="29" customWidth="1"/>
    <col min="1315" max="1315" width="6.625" style="29" customWidth="1"/>
    <col min="1316" max="1316" width="3.625" style="29" customWidth="1"/>
    <col min="1317" max="1317" width="6.625" style="29" customWidth="1"/>
    <col min="1318" max="1318" width="2.375" style="29" customWidth="1"/>
    <col min="1319" max="1536" width="9.125" style="29"/>
    <col min="1537" max="1537" width="2.875" style="29" customWidth="1"/>
    <col min="1538" max="1538" width="0.625" style="29" customWidth="1"/>
    <col min="1539" max="1539" width="29.5" style="29" customWidth="1"/>
    <col min="1540" max="1540" width="1.5" style="29" customWidth="1"/>
    <col min="1541" max="1541" width="10" style="29" customWidth="1"/>
    <col min="1542" max="1542" width="6.5" style="29" customWidth="1"/>
    <col min="1543" max="1543" width="2.125" style="29" customWidth="1"/>
    <col min="1544" max="1544" width="10" style="29" customWidth="1"/>
    <col min="1545" max="1545" width="11.625" style="29" customWidth="1"/>
    <col min="1546" max="1546" width="0.875" style="29" customWidth="1"/>
    <col min="1547" max="1547" width="2.625" style="29" customWidth="1"/>
    <col min="1548" max="1548" width="8.875" style="29" customWidth="1"/>
    <col min="1549" max="1549" width="8.5" style="29" customWidth="1"/>
    <col min="1550" max="1550" width="1.875" style="29" customWidth="1"/>
    <col min="1551" max="1551" width="12.125" style="29" customWidth="1"/>
    <col min="1552" max="1552" width="3.625" style="29" customWidth="1"/>
    <col min="1553" max="1553" width="11.375" style="29" customWidth="1"/>
    <col min="1554" max="1554" width="1.625" style="29" customWidth="1"/>
    <col min="1555" max="1555" width="9.5" style="29" customWidth="1"/>
    <col min="1556" max="1556" width="8.375" style="29" customWidth="1"/>
    <col min="1557" max="1557" width="3" style="29" customWidth="1"/>
    <col min="1558" max="1558" width="0.875" style="29" customWidth="1"/>
    <col min="1559" max="1559" width="17" style="29" customWidth="1"/>
    <col min="1560" max="1560" width="34.625" style="29" customWidth="1"/>
    <col min="1561" max="1561" width="2.5" style="29" customWidth="1"/>
    <col min="1562" max="1562" width="30.625" style="29" customWidth="1"/>
    <col min="1563" max="1563" width="3.125" style="29" customWidth="1"/>
    <col min="1564" max="1564" width="22" style="29" customWidth="1"/>
    <col min="1565" max="1565" width="2.625" style="29" customWidth="1"/>
    <col min="1566" max="1566" width="7.625" style="29" customWidth="1"/>
    <col min="1567" max="1567" width="10.625" style="29" customWidth="1"/>
    <col min="1568" max="1568" width="0.875" style="29" customWidth="1"/>
    <col min="1569" max="1569" width="6.625" style="29" customWidth="1"/>
    <col min="1570" max="1570" width="0.875" style="29" customWidth="1"/>
    <col min="1571" max="1571" width="6.625" style="29" customWidth="1"/>
    <col min="1572" max="1572" width="3.625" style="29" customWidth="1"/>
    <col min="1573" max="1573" width="6.625" style="29" customWidth="1"/>
    <col min="1574" max="1574" width="2.375" style="29" customWidth="1"/>
    <col min="1575" max="1792" width="9.125" style="29"/>
    <col min="1793" max="1793" width="2.875" style="29" customWidth="1"/>
    <col min="1794" max="1794" width="0.625" style="29" customWidth="1"/>
    <col min="1795" max="1795" width="29.5" style="29" customWidth="1"/>
    <col min="1796" max="1796" width="1.5" style="29" customWidth="1"/>
    <col min="1797" max="1797" width="10" style="29" customWidth="1"/>
    <col min="1798" max="1798" width="6.5" style="29" customWidth="1"/>
    <col min="1799" max="1799" width="2.125" style="29" customWidth="1"/>
    <col min="1800" max="1800" width="10" style="29" customWidth="1"/>
    <col min="1801" max="1801" width="11.625" style="29" customWidth="1"/>
    <col min="1802" max="1802" width="0.875" style="29" customWidth="1"/>
    <col min="1803" max="1803" width="2.625" style="29" customWidth="1"/>
    <col min="1804" max="1804" width="8.875" style="29" customWidth="1"/>
    <col min="1805" max="1805" width="8.5" style="29" customWidth="1"/>
    <col min="1806" max="1806" width="1.875" style="29" customWidth="1"/>
    <col min="1807" max="1807" width="12.125" style="29" customWidth="1"/>
    <col min="1808" max="1808" width="3.625" style="29" customWidth="1"/>
    <col min="1809" max="1809" width="11.375" style="29" customWidth="1"/>
    <col min="1810" max="1810" width="1.625" style="29" customWidth="1"/>
    <col min="1811" max="1811" width="9.5" style="29" customWidth="1"/>
    <col min="1812" max="1812" width="8.375" style="29" customWidth="1"/>
    <col min="1813" max="1813" width="3" style="29" customWidth="1"/>
    <col min="1814" max="1814" width="0.875" style="29" customWidth="1"/>
    <col min="1815" max="1815" width="17" style="29" customWidth="1"/>
    <col min="1816" max="1816" width="34.625" style="29" customWidth="1"/>
    <col min="1817" max="1817" width="2.5" style="29" customWidth="1"/>
    <col min="1818" max="1818" width="30.625" style="29" customWidth="1"/>
    <col min="1819" max="1819" width="3.125" style="29" customWidth="1"/>
    <col min="1820" max="1820" width="22" style="29" customWidth="1"/>
    <col min="1821" max="1821" width="2.625" style="29" customWidth="1"/>
    <col min="1822" max="1822" width="7.625" style="29" customWidth="1"/>
    <col min="1823" max="1823" width="10.625" style="29" customWidth="1"/>
    <col min="1824" max="1824" width="0.875" style="29" customWidth="1"/>
    <col min="1825" max="1825" width="6.625" style="29" customWidth="1"/>
    <col min="1826" max="1826" width="0.875" style="29" customWidth="1"/>
    <col min="1827" max="1827" width="6.625" style="29" customWidth="1"/>
    <col min="1828" max="1828" width="3.625" style="29" customWidth="1"/>
    <col min="1829" max="1829" width="6.625" style="29" customWidth="1"/>
    <col min="1830" max="1830" width="2.375" style="29" customWidth="1"/>
    <col min="1831" max="2048" width="9.125" style="29"/>
    <col min="2049" max="2049" width="2.875" style="29" customWidth="1"/>
    <col min="2050" max="2050" width="0.625" style="29" customWidth="1"/>
    <col min="2051" max="2051" width="29.5" style="29" customWidth="1"/>
    <col min="2052" max="2052" width="1.5" style="29" customWidth="1"/>
    <col min="2053" max="2053" width="10" style="29" customWidth="1"/>
    <col min="2054" max="2054" width="6.5" style="29" customWidth="1"/>
    <col min="2055" max="2055" width="2.125" style="29" customWidth="1"/>
    <col min="2056" max="2056" width="10" style="29" customWidth="1"/>
    <col min="2057" max="2057" width="11.625" style="29" customWidth="1"/>
    <col min="2058" max="2058" width="0.875" style="29" customWidth="1"/>
    <col min="2059" max="2059" width="2.625" style="29" customWidth="1"/>
    <col min="2060" max="2060" width="8.875" style="29" customWidth="1"/>
    <col min="2061" max="2061" width="8.5" style="29" customWidth="1"/>
    <col min="2062" max="2062" width="1.875" style="29" customWidth="1"/>
    <col min="2063" max="2063" width="12.125" style="29" customWidth="1"/>
    <col min="2064" max="2064" width="3.625" style="29" customWidth="1"/>
    <col min="2065" max="2065" width="11.375" style="29" customWidth="1"/>
    <col min="2066" max="2066" width="1.625" style="29" customWidth="1"/>
    <col min="2067" max="2067" width="9.5" style="29" customWidth="1"/>
    <col min="2068" max="2068" width="8.375" style="29" customWidth="1"/>
    <col min="2069" max="2069" width="3" style="29" customWidth="1"/>
    <col min="2070" max="2070" width="0.875" style="29" customWidth="1"/>
    <col min="2071" max="2071" width="17" style="29" customWidth="1"/>
    <col min="2072" max="2072" width="34.625" style="29" customWidth="1"/>
    <col min="2073" max="2073" width="2.5" style="29" customWidth="1"/>
    <col min="2074" max="2074" width="30.625" style="29" customWidth="1"/>
    <col min="2075" max="2075" width="3.125" style="29" customWidth="1"/>
    <col min="2076" max="2076" width="22" style="29" customWidth="1"/>
    <col min="2077" max="2077" width="2.625" style="29" customWidth="1"/>
    <col min="2078" max="2078" width="7.625" style="29" customWidth="1"/>
    <col min="2079" max="2079" width="10.625" style="29" customWidth="1"/>
    <col min="2080" max="2080" width="0.875" style="29" customWidth="1"/>
    <col min="2081" max="2081" width="6.625" style="29" customWidth="1"/>
    <col min="2082" max="2082" width="0.875" style="29" customWidth="1"/>
    <col min="2083" max="2083" width="6.625" style="29" customWidth="1"/>
    <col min="2084" max="2084" width="3.625" style="29" customWidth="1"/>
    <col min="2085" max="2085" width="6.625" style="29" customWidth="1"/>
    <col min="2086" max="2086" width="2.375" style="29" customWidth="1"/>
    <col min="2087" max="2304" width="9.125" style="29"/>
    <col min="2305" max="2305" width="2.875" style="29" customWidth="1"/>
    <col min="2306" max="2306" width="0.625" style="29" customWidth="1"/>
    <col min="2307" max="2307" width="29.5" style="29" customWidth="1"/>
    <col min="2308" max="2308" width="1.5" style="29" customWidth="1"/>
    <col min="2309" max="2309" width="10" style="29" customWidth="1"/>
    <col min="2310" max="2310" width="6.5" style="29" customWidth="1"/>
    <col min="2311" max="2311" width="2.125" style="29" customWidth="1"/>
    <col min="2312" max="2312" width="10" style="29" customWidth="1"/>
    <col min="2313" max="2313" width="11.625" style="29" customWidth="1"/>
    <col min="2314" max="2314" width="0.875" style="29" customWidth="1"/>
    <col min="2315" max="2315" width="2.625" style="29" customWidth="1"/>
    <col min="2316" max="2316" width="8.875" style="29" customWidth="1"/>
    <col min="2317" max="2317" width="8.5" style="29" customWidth="1"/>
    <col min="2318" max="2318" width="1.875" style="29" customWidth="1"/>
    <col min="2319" max="2319" width="12.125" style="29" customWidth="1"/>
    <col min="2320" max="2320" width="3.625" style="29" customWidth="1"/>
    <col min="2321" max="2321" width="11.375" style="29" customWidth="1"/>
    <col min="2322" max="2322" width="1.625" style="29" customWidth="1"/>
    <col min="2323" max="2323" width="9.5" style="29" customWidth="1"/>
    <col min="2324" max="2324" width="8.375" style="29" customWidth="1"/>
    <col min="2325" max="2325" width="3" style="29" customWidth="1"/>
    <col min="2326" max="2326" width="0.875" style="29" customWidth="1"/>
    <col min="2327" max="2327" width="17" style="29" customWidth="1"/>
    <col min="2328" max="2328" width="34.625" style="29" customWidth="1"/>
    <col min="2329" max="2329" width="2.5" style="29" customWidth="1"/>
    <col min="2330" max="2330" width="30.625" style="29" customWidth="1"/>
    <col min="2331" max="2331" width="3.125" style="29" customWidth="1"/>
    <col min="2332" max="2332" width="22" style="29" customWidth="1"/>
    <col min="2333" max="2333" width="2.625" style="29" customWidth="1"/>
    <col min="2334" max="2334" width="7.625" style="29" customWidth="1"/>
    <col min="2335" max="2335" width="10.625" style="29" customWidth="1"/>
    <col min="2336" max="2336" width="0.875" style="29" customWidth="1"/>
    <col min="2337" max="2337" width="6.625" style="29" customWidth="1"/>
    <col min="2338" max="2338" width="0.875" style="29" customWidth="1"/>
    <col min="2339" max="2339" width="6.625" style="29" customWidth="1"/>
    <col min="2340" max="2340" width="3.625" style="29" customWidth="1"/>
    <col min="2341" max="2341" width="6.625" style="29" customWidth="1"/>
    <col min="2342" max="2342" width="2.375" style="29" customWidth="1"/>
    <col min="2343" max="2560" width="9.125" style="29"/>
    <col min="2561" max="2561" width="2.875" style="29" customWidth="1"/>
    <col min="2562" max="2562" width="0.625" style="29" customWidth="1"/>
    <col min="2563" max="2563" width="29.5" style="29" customWidth="1"/>
    <col min="2564" max="2564" width="1.5" style="29" customWidth="1"/>
    <col min="2565" max="2565" width="10" style="29" customWidth="1"/>
    <col min="2566" max="2566" width="6.5" style="29" customWidth="1"/>
    <col min="2567" max="2567" width="2.125" style="29" customWidth="1"/>
    <col min="2568" max="2568" width="10" style="29" customWidth="1"/>
    <col min="2569" max="2569" width="11.625" style="29" customWidth="1"/>
    <col min="2570" max="2570" width="0.875" style="29" customWidth="1"/>
    <col min="2571" max="2571" width="2.625" style="29" customWidth="1"/>
    <col min="2572" max="2572" width="8.875" style="29" customWidth="1"/>
    <col min="2573" max="2573" width="8.5" style="29" customWidth="1"/>
    <col min="2574" max="2574" width="1.875" style="29" customWidth="1"/>
    <col min="2575" max="2575" width="12.125" style="29" customWidth="1"/>
    <col min="2576" max="2576" width="3.625" style="29" customWidth="1"/>
    <col min="2577" max="2577" width="11.375" style="29" customWidth="1"/>
    <col min="2578" max="2578" width="1.625" style="29" customWidth="1"/>
    <col min="2579" max="2579" width="9.5" style="29" customWidth="1"/>
    <col min="2580" max="2580" width="8.375" style="29" customWidth="1"/>
    <col min="2581" max="2581" width="3" style="29" customWidth="1"/>
    <col min="2582" max="2582" width="0.875" style="29" customWidth="1"/>
    <col min="2583" max="2583" width="17" style="29" customWidth="1"/>
    <col min="2584" max="2584" width="34.625" style="29" customWidth="1"/>
    <col min="2585" max="2585" width="2.5" style="29" customWidth="1"/>
    <col min="2586" max="2586" width="30.625" style="29" customWidth="1"/>
    <col min="2587" max="2587" width="3.125" style="29" customWidth="1"/>
    <col min="2588" max="2588" width="22" style="29" customWidth="1"/>
    <col min="2589" max="2589" width="2.625" style="29" customWidth="1"/>
    <col min="2590" max="2590" width="7.625" style="29" customWidth="1"/>
    <col min="2591" max="2591" width="10.625" style="29" customWidth="1"/>
    <col min="2592" max="2592" width="0.875" style="29" customWidth="1"/>
    <col min="2593" max="2593" width="6.625" style="29" customWidth="1"/>
    <col min="2594" max="2594" width="0.875" style="29" customWidth="1"/>
    <col min="2595" max="2595" width="6.625" style="29" customWidth="1"/>
    <col min="2596" max="2596" width="3.625" style="29" customWidth="1"/>
    <col min="2597" max="2597" width="6.625" style="29" customWidth="1"/>
    <col min="2598" max="2598" width="2.375" style="29" customWidth="1"/>
    <col min="2599" max="2816" width="9.125" style="29"/>
    <col min="2817" max="2817" width="2.875" style="29" customWidth="1"/>
    <col min="2818" max="2818" width="0.625" style="29" customWidth="1"/>
    <col min="2819" max="2819" width="29.5" style="29" customWidth="1"/>
    <col min="2820" max="2820" width="1.5" style="29" customWidth="1"/>
    <col min="2821" max="2821" width="10" style="29" customWidth="1"/>
    <col min="2822" max="2822" width="6.5" style="29" customWidth="1"/>
    <col min="2823" max="2823" width="2.125" style="29" customWidth="1"/>
    <col min="2824" max="2824" width="10" style="29" customWidth="1"/>
    <col min="2825" max="2825" width="11.625" style="29" customWidth="1"/>
    <col min="2826" max="2826" width="0.875" style="29" customWidth="1"/>
    <col min="2827" max="2827" width="2.625" style="29" customWidth="1"/>
    <col min="2828" max="2828" width="8.875" style="29" customWidth="1"/>
    <col min="2829" max="2829" width="8.5" style="29" customWidth="1"/>
    <col min="2830" max="2830" width="1.875" style="29" customWidth="1"/>
    <col min="2831" max="2831" width="12.125" style="29" customWidth="1"/>
    <col min="2832" max="2832" width="3.625" style="29" customWidth="1"/>
    <col min="2833" max="2833" width="11.375" style="29" customWidth="1"/>
    <col min="2834" max="2834" width="1.625" style="29" customWidth="1"/>
    <col min="2835" max="2835" width="9.5" style="29" customWidth="1"/>
    <col min="2836" max="2836" width="8.375" style="29" customWidth="1"/>
    <col min="2837" max="2837" width="3" style="29" customWidth="1"/>
    <col min="2838" max="2838" width="0.875" style="29" customWidth="1"/>
    <col min="2839" max="2839" width="17" style="29" customWidth="1"/>
    <col min="2840" max="2840" width="34.625" style="29" customWidth="1"/>
    <col min="2841" max="2841" width="2.5" style="29" customWidth="1"/>
    <col min="2842" max="2842" width="30.625" style="29" customWidth="1"/>
    <col min="2843" max="2843" width="3.125" style="29" customWidth="1"/>
    <col min="2844" max="2844" width="22" style="29" customWidth="1"/>
    <col min="2845" max="2845" width="2.625" style="29" customWidth="1"/>
    <col min="2846" max="2846" width="7.625" style="29" customWidth="1"/>
    <col min="2847" max="2847" width="10.625" style="29" customWidth="1"/>
    <col min="2848" max="2848" width="0.875" style="29" customWidth="1"/>
    <col min="2849" max="2849" width="6.625" style="29" customWidth="1"/>
    <col min="2850" max="2850" width="0.875" style="29" customWidth="1"/>
    <col min="2851" max="2851" width="6.625" style="29" customWidth="1"/>
    <col min="2852" max="2852" width="3.625" style="29" customWidth="1"/>
    <col min="2853" max="2853" width="6.625" style="29" customWidth="1"/>
    <col min="2854" max="2854" width="2.375" style="29" customWidth="1"/>
    <col min="2855" max="3072" width="9.125" style="29"/>
    <col min="3073" max="3073" width="2.875" style="29" customWidth="1"/>
    <col min="3074" max="3074" width="0.625" style="29" customWidth="1"/>
    <col min="3075" max="3075" width="29.5" style="29" customWidth="1"/>
    <col min="3076" max="3076" width="1.5" style="29" customWidth="1"/>
    <col min="3077" max="3077" width="10" style="29" customWidth="1"/>
    <col min="3078" max="3078" width="6.5" style="29" customWidth="1"/>
    <col min="3079" max="3079" width="2.125" style="29" customWidth="1"/>
    <col min="3080" max="3080" width="10" style="29" customWidth="1"/>
    <col min="3081" max="3081" width="11.625" style="29" customWidth="1"/>
    <col min="3082" max="3082" width="0.875" style="29" customWidth="1"/>
    <col min="3083" max="3083" width="2.625" style="29" customWidth="1"/>
    <col min="3084" max="3084" width="8.875" style="29" customWidth="1"/>
    <col min="3085" max="3085" width="8.5" style="29" customWidth="1"/>
    <col min="3086" max="3086" width="1.875" style="29" customWidth="1"/>
    <col min="3087" max="3087" width="12.125" style="29" customWidth="1"/>
    <col min="3088" max="3088" width="3.625" style="29" customWidth="1"/>
    <col min="3089" max="3089" width="11.375" style="29" customWidth="1"/>
    <col min="3090" max="3090" width="1.625" style="29" customWidth="1"/>
    <col min="3091" max="3091" width="9.5" style="29" customWidth="1"/>
    <col min="3092" max="3092" width="8.375" style="29" customWidth="1"/>
    <col min="3093" max="3093" width="3" style="29" customWidth="1"/>
    <col min="3094" max="3094" width="0.875" style="29" customWidth="1"/>
    <col min="3095" max="3095" width="17" style="29" customWidth="1"/>
    <col min="3096" max="3096" width="34.625" style="29" customWidth="1"/>
    <col min="3097" max="3097" width="2.5" style="29" customWidth="1"/>
    <col min="3098" max="3098" width="30.625" style="29" customWidth="1"/>
    <col min="3099" max="3099" width="3.125" style="29" customWidth="1"/>
    <col min="3100" max="3100" width="22" style="29" customWidth="1"/>
    <col min="3101" max="3101" width="2.625" style="29" customWidth="1"/>
    <col min="3102" max="3102" width="7.625" style="29" customWidth="1"/>
    <col min="3103" max="3103" width="10.625" style="29" customWidth="1"/>
    <col min="3104" max="3104" width="0.875" style="29" customWidth="1"/>
    <col min="3105" max="3105" width="6.625" style="29" customWidth="1"/>
    <col min="3106" max="3106" width="0.875" style="29" customWidth="1"/>
    <col min="3107" max="3107" width="6.625" style="29" customWidth="1"/>
    <col min="3108" max="3108" width="3.625" style="29" customWidth="1"/>
    <col min="3109" max="3109" width="6.625" style="29" customWidth="1"/>
    <col min="3110" max="3110" width="2.375" style="29" customWidth="1"/>
    <col min="3111" max="3328" width="9.125" style="29"/>
    <col min="3329" max="3329" width="2.875" style="29" customWidth="1"/>
    <col min="3330" max="3330" width="0.625" style="29" customWidth="1"/>
    <col min="3331" max="3331" width="29.5" style="29" customWidth="1"/>
    <col min="3332" max="3332" width="1.5" style="29" customWidth="1"/>
    <col min="3333" max="3333" width="10" style="29" customWidth="1"/>
    <col min="3334" max="3334" width="6.5" style="29" customWidth="1"/>
    <col min="3335" max="3335" width="2.125" style="29" customWidth="1"/>
    <col min="3336" max="3336" width="10" style="29" customWidth="1"/>
    <col min="3337" max="3337" width="11.625" style="29" customWidth="1"/>
    <col min="3338" max="3338" width="0.875" style="29" customWidth="1"/>
    <col min="3339" max="3339" width="2.625" style="29" customWidth="1"/>
    <col min="3340" max="3340" width="8.875" style="29" customWidth="1"/>
    <col min="3341" max="3341" width="8.5" style="29" customWidth="1"/>
    <col min="3342" max="3342" width="1.875" style="29" customWidth="1"/>
    <col min="3343" max="3343" width="12.125" style="29" customWidth="1"/>
    <col min="3344" max="3344" width="3.625" style="29" customWidth="1"/>
    <col min="3345" max="3345" width="11.375" style="29" customWidth="1"/>
    <col min="3346" max="3346" width="1.625" style="29" customWidth="1"/>
    <col min="3347" max="3347" width="9.5" style="29" customWidth="1"/>
    <col min="3348" max="3348" width="8.375" style="29" customWidth="1"/>
    <col min="3349" max="3349" width="3" style="29" customWidth="1"/>
    <col min="3350" max="3350" width="0.875" style="29" customWidth="1"/>
    <col min="3351" max="3351" width="17" style="29" customWidth="1"/>
    <col min="3352" max="3352" width="34.625" style="29" customWidth="1"/>
    <col min="3353" max="3353" width="2.5" style="29" customWidth="1"/>
    <col min="3354" max="3354" width="30.625" style="29" customWidth="1"/>
    <col min="3355" max="3355" width="3.125" style="29" customWidth="1"/>
    <col min="3356" max="3356" width="22" style="29" customWidth="1"/>
    <col min="3357" max="3357" width="2.625" style="29" customWidth="1"/>
    <col min="3358" max="3358" width="7.625" style="29" customWidth="1"/>
    <col min="3359" max="3359" width="10.625" style="29" customWidth="1"/>
    <col min="3360" max="3360" width="0.875" style="29" customWidth="1"/>
    <col min="3361" max="3361" width="6.625" style="29" customWidth="1"/>
    <col min="3362" max="3362" width="0.875" style="29" customWidth="1"/>
    <col min="3363" max="3363" width="6.625" style="29" customWidth="1"/>
    <col min="3364" max="3364" width="3.625" style="29" customWidth="1"/>
    <col min="3365" max="3365" width="6.625" style="29" customWidth="1"/>
    <col min="3366" max="3366" width="2.375" style="29" customWidth="1"/>
    <col min="3367" max="3584" width="9.125" style="29"/>
    <col min="3585" max="3585" width="2.875" style="29" customWidth="1"/>
    <col min="3586" max="3586" width="0.625" style="29" customWidth="1"/>
    <col min="3587" max="3587" width="29.5" style="29" customWidth="1"/>
    <col min="3588" max="3588" width="1.5" style="29" customWidth="1"/>
    <col min="3589" max="3589" width="10" style="29" customWidth="1"/>
    <col min="3590" max="3590" width="6.5" style="29" customWidth="1"/>
    <col min="3591" max="3591" width="2.125" style="29" customWidth="1"/>
    <col min="3592" max="3592" width="10" style="29" customWidth="1"/>
    <col min="3593" max="3593" width="11.625" style="29" customWidth="1"/>
    <col min="3594" max="3594" width="0.875" style="29" customWidth="1"/>
    <col min="3595" max="3595" width="2.625" style="29" customWidth="1"/>
    <col min="3596" max="3596" width="8.875" style="29" customWidth="1"/>
    <col min="3597" max="3597" width="8.5" style="29" customWidth="1"/>
    <col min="3598" max="3598" width="1.875" style="29" customWidth="1"/>
    <col min="3599" max="3599" width="12.125" style="29" customWidth="1"/>
    <col min="3600" max="3600" width="3.625" style="29" customWidth="1"/>
    <col min="3601" max="3601" width="11.375" style="29" customWidth="1"/>
    <col min="3602" max="3602" width="1.625" style="29" customWidth="1"/>
    <col min="3603" max="3603" width="9.5" style="29" customWidth="1"/>
    <col min="3604" max="3604" width="8.375" style="29" customWidth="1"/>
    <col min="3605" max="3605" width="3" style="29" customWidth="1"/>
    <col min="3606" max="3606" width="0.875" style="29" customWidth="1"/>
    <col min="3607" max="3607" width="17" style="29" customWidth="1"/>
    <col min="3608" max="3608" width="34.625" style="29" customWidth="1"/>
    <col min="3609" max="3609" width="2.5" style="29" customWidth="1"/>
    <col min="3610" max="3610" width="30.625" style="29" customWidth="1"/>
    <col min="3611" max="3611" width="3.125" style="29" customWidth="1"/>
    <col min="3612" max="3612" width="22" style="29" customWidth="1"/>
    <col min="3613" max="3613" width="2.625" style="29" customWidth="1"/>
    <col min="3614" max="3614" width="7.625" style="29" customWidth="1"/>
    <col min="3615" max="3615" width="10.625" style="29" customWidth="1"/>
    <col min="3616" max="3616" width="0.875" style="29" customWidth="1"/>
    <col min="3617" max="3617" width="6.625" style="29" customWidth="1"/>
    <col min="3618" max="3618" width="0.875" style="29" customWidth="1"/>
    <col min="3619" max="3619" width="6.625" style="29" customWidth="1"/>
    <col min="3620" max="3620" width="3.625" style="29" customWidth="1"/>
    <col min="3621" max="3621" width="6.625" style="29" customWidth="1"/>
    <col min="3622" max="3622" width="2.375" style="29" customWidth="1"/>
    <col min="3623" max="3840" width="9.125" style="29"/>
    <col min="3841" max="3841" width="2.875" style="29" customWidth="1"/>
    <col min="3842" max="3842" width="0.625" style="29" customWidth="1"/>
    <col min="3843" max="3843" width="29.5" style="29" customWidth="1"/>
    <col min="3844" max="3844" width="1.5" style="29" customWidth="1"/>
    <col min="3845" max="3845" width="10" style="29" customWidth="1"/>
    <col min="3846" max="3846" width="6.5" style="29" customWidth="1"/>
    <col min="3847" max="3847" width="2.125" style="29" customWidth="1"/>
    <col min="3848" max="3848" width="10" style="29" customWidth="1"/>
    <col min="3849" max="3849" width="11.625" style="29" customWidth="1"/>
    <col min="3850" max="3850" width="0.875" style="29" customWidth="1"/>
    <col min="3851" max="3851" width="2.625" style="29" customWidth="1"/>
    <col min="3852" max="3852" width="8.875" style="29" customWidth="1"/>
    <col min="3853" max="3853" width="8.5" style="29" customWidth="1"/>
    <col min="3854" max="3854" width="1.875" style="29" customWidth="1"/>
    <col min="3855" max="3855" width="12.125" style="29" customWidth="1"/>
    <col min="3856" max="3856" width="3.625" style="29" customWidth="1"/>
    <col min="3857" max="3857" width="11.375" style="29" customWidth="1"/>
    <col min="3858" max="3858" width="1.625" style="29" customWidth="1"/>
    <col min="3859" max="3859" width="9.5" style="29" customWidth="1"/>
    <col min="3860" max="3860" width="8.375" style="29" customWidth="1"/>
    <col min="3861" max="3861" width="3" style="29" customWidth="1"/>
    <col min="3862" max="3862" width="0.875" style="29" customWidth="1"/>
    <col min="3863" max="3863" width="17" style="29" customWidth="1"/>
    <col min="3864" max="3864" width="34.625" style="29" customWidth="1"/>
    <col min="3865" max="3865" width="2.5" style="29" customWidth="1"/>
    <col min="3866" max="3866" width="30.625" style="29" customWidth="1"/>
    <col min="3867" max="3867" width="3.125" style="29" customWidth="1"/>
    <col min="3868" max="3868" width="22" style="29" customWidth="1"/>
    <col min="3869" max="3869" width="2.625" style="29" customWidth="1"/>
    <col min="3870" max="3870" width="7.625" style="29" customWidth="1"/>
    <col min="3871" max="3871" width="10.625" style="29" customWidth="1"/>
    <col min="3872" max="3872" width="0.875" style="29" customWidth="1"/>
    <col min="3873" max="3873" width="6.625" style="29" customWidth="1"/>
    <col min="3874" max="3874" width="0.875" style="29" customWidth="1"/>
    <col min="3875" max="3875" width="6.625" style="29" customWidth="1"/>
    <col min="3876" max="3876" width="3.625" style="29" customWidth="1"/>
    <col min="3877" max="3877" width="6.625" style="29" customWidth="1"/>
    <col min="3878" max="3878" width="2.375" style="29" customWidth="1"/>
    <col min="3879" max="4096" width="9.125" style="29"/>
    <col min="4097" max="4097" width="2.875" style="29" customWidth="1"/>
    <col min="4098" max="4098" width="0.625" style="29" customWidth="1"/>
    <col min="4099" max="4099" width="29.5" style="29" customWidth="1"/>
    <col min="4100" max="4100" width="1.5" style="29" customWidth="1"/>
    <col min="4101" max="4101" width="10" style="29" customWidth="1"/>
    <col min="4102" max="4102" width="6.5" style="29" customWidth="1"/>
    <col min="4103" max="4103" width="2.125" style="29" customWidth="1"/>
    <col min="4104" max="4104" width="10" style="29" customWidth="1"/>
    <col min="4105" max="4105" width="11.625" style="29" customWidth="1"/>
    <col min="4106" max="4106" width="0.875" style="29" customWidth="1"/>
    <col min="4107" max="4107" width="2.625" style="29" customWidth="1"/>
    <col min="4108" max="4108" width="8.875" style="29" customWidth="1"/>
    <col min="4109" max="4109" width="8.5" style="29" customWidth="1"/>
    <col min="4110" max="4110" width="1.875" style="29" customWidth="1"/>
    <col min="4111" max="4111" width="12.125" style="29" customWidth="1"/>
    <col min="4112" max="4112" width="3.625" style="29" customWidth="1"/>
    <col min="4113" max="4113" width="11.375" style="29" customWidth="1"/>
    <col min="4114" max="4114" width="1.625" style="29" customWidth="1"/>
    <col min="4115" max="4115" width="9.5" style="29" customWidth="1"/>
    <col min="4116" max="4116" width="8.375" style="29" customWidth="1"/>
    <col min="4117" max="4117" width="3" style="29" customWidth="1"/>
    <col min="4118" max="4118" width="0.875" style="29" customWidth="1"/>
    <col min="4119" max="4119" width="17" style="29" customWidth="1"/>
    <col min="4120" max="4120" width="34.625" style="29" customWidth="1"/>
    <col min="4121" max="4121" width="2.5" style="29" customWidth="1"/>
    <col min="4122" max="4122" width="30.625" style="29" customWidth="1"/>
    <col min="4123" max="4123" width="3.125" style="29" customWidth="1"/>
    <col min="4124" max="4124" width="22" style="29" customWidth="1"/>
    <col min="4125" max="4125" width="2.625" style="29" customWidth="1"/>
    <col min="4126" max="4126" width="7.625" style="29" customWidth="1"/>
    <col min="4127" max="4127" width="10.625" style="29" customWidth="1"/>
    <col min="4128" max="4128" width="0.875" style="29" customWidth="1"/>
    <col min="4129" max="4129" width="6.625" style="29" customWidth="1"/>
    <col min="4130" max="4130" width="0.875" style="29" customWidth="1"/>
    <col min="4131" max="4131" width="6.625" style="29" customWidth="1"/>
    <col min="4132" max="4132" width="3.625" style="29" customWidth="1"/>
    <col min="4133" max="4133" width="6.625" style="29" customWidth="1"/>
    <col min="4134" max="4134" width="2.375" style="29" customWidth="1"/>
    <col min="4135" max="4352" width="9.125" style="29"/>
    <col min="4353" max="4353" width="2.875" style="29" customWidth="1"/>
    <col min="4354" max="4354" width="0.625" style="29" customWidth="1"/>
    <col min="4355" max="4355" width="29.5" style="29" customWidth="1"/>
    <col min="4356" max="4356" width="1.5" style="29" customWidth="1"/>
    <col min="4357" max="4357" width="10" style="29" customWidth="1"/>
    <col min="4358" max="4358" width="6.5" style="29" customWidth="1"/>
    <col min="4359" max="4359" width="2.125" style="29" customWidth="1"/>
    <col min="4360" max="4360" width="10" style="29" customWidth="1"/>
    <col min="4361" max="4361" width="11.625" style="29" customWidth="1"/>
    <col min="4362" max="4362" width="0.875" style="29" customWidth="1"/>
    <col min="4363" max="4363" width="2.625" style="29" customWidth="1"/>
    <col min="4364" max="4364" width="8.875" style="29" customWidth="1"/>
    <col min="4365" max="4365" width="8.5" style="29" customWidth="1"/>
    <col min="4366" max="4366" width="1.875" style="29" customWidth="1"/>
    <col min="4367" max="4367" width="12.125" style="29" customWidth="1"/>
    <col min="4368" max="4368" width="3.625" style="29" customWidth="1"/>
    <col min="4369" max="4369" width="11.375" style="29" customWidth="1"/>
    <col min="4370" max="4370" width="1.625" style="29" customWidth="1"/>
    <col min="4371" max="4371" width="9.5" style="29" customWidth="1"/>
    <col min="4372" max="4372" width="8.375" style="29" customWidth="1"/>
    <col min="4373" max="4373" width="3" style="29" customWidth="1"/>
    <col min="4374" max="4374" width="0.875" style="29" customWidth="1"/>
    <col min="4375" max="4375" width="17" style="29" customWidth="1"/>
    <col min="4376" max="4376" width="34.625" style="29" customWidth="1"/>
    <col min="4377" max="4377" width="2.5" style="29" customWidth="1"/>
    <col min="4378" max="4378" width="30.625" style="29" customWidth="1"/>
    <col min="4379" max="4379" width="3.125" style="29" customWidth="1"/>
    <col min="4380" max="4380" width="22" style="29" customWidth="1"/>
    <col min="4381" max="4381" width="2.625" style="29" customWidth="1"/>
    <col min="4382" max="4382" width="7.625" style="29" customWidth="1"/>
    <col min="4383" max="4383" width="10.625" style="29" customWidth="1"/>
    <col min="4384" max="4384" width="0.875" style="29" customWidth="1"/>
    <col min="4385" max="4385" width="6.625" style="29" customWidth="1"/>
    <col min="4386" max="4386" width="0.875" style="29" customWidth="1"/>
    <col min="4387" max="4387" width="6.625" style="29" customWidth="1"/>
    <col min="4388" max="4388" width="3.625" style="29" customWidth="1"/>
    <col min="4389" max="4389" width="6.625" style="29" customWidth="1"/>
    <col min="4390" max="4390" width="2.375" style="29" customWidth="1"/>
    <col min="4391" max="4608" width="9.125" style="29"/>
    <col min="4609" max="4609" width="2.875" style="29" customWidth="1"/>
    <col min="4610" max="4610" width="0.625" style="29" customWidth="1"/>
    <col min="4611" max="4611" width="29.5" style="29" customWidth="1"/>
    <col min="4612" max="4612" width="1.5" style="29" customWidth="1"/>
    <col min="4613" max="4613" width="10" style="29" customWidth="1"/>
    <col min="4614" max="4614" width="6.5" style="29" customWidth="1"/>
    <col min="4615" max="4615" width="2.125" style="29" customWidth="1"/>
    <col min="4616" max="4616" width="10" style="29" customWidth="1"/>
    <col min="4617" max="4617" width="11.625" style="29" customWidth="1"/>
    <col min="4618" max="4618" width="0.875" style="29" customWidth="1"/>
    <col min="4619" max="4619" width="2.625" style="29" customWidth="1"/>
    <col min="4620" max="4620" width="8.875" style="29" customWidth="1"/>
    <col min="4621" max="4621" width="8.5" style="29" customWidth="1"/>
    <col min="4622" max="4622" width="1.875" style="29" customWidth="1"/>
    <col min="4623" max="4623" width="12.125" style="29" customWidth="1"/>
    <col min="4624" max="4624" width="3.625" style="29" customWidth="1"/>
    <col min="4625" max="4625" width="11.375" style="29" customWidth="1"/>
    <col min="4626" max="4626" width="1.625" style="29" customWidth="1"/>
    <col min="4627" max="4627" width="9.5" style="29" customWidth="1"/>
    <col min="4628" max="4628" width="8.375" style="29" customWidth="1"/>
    <col min="4629" max="4629" width="3" style="29" customWidth="1"/>
    <col min="4630" max="4630" width="0.875" style="29" customWidth="1"/>
    <col min="4631" max="4631" width="17" style="29" customWidth="1"/>
    <col min="4632" max="4632" width="34.625" style="29" customWidth="1"/>
    <col min="4633" max="4633" width="2.5" style="29" customWidth="1"/>
    <col min="4634" max="4634" width="30.625" style="29" customWidth="1"/>
    <col min="4635" max="4635" width="3.125" style="29" customWidth="1"/>
    <col min="4636" max="4636" width="22" style="29" customWidth="1"/>
    <col min="4637" max="4637" width="2.625" style="29" customWidth="1"/>
    <col min="4638" max="4638" width="7.625" style="29" customWidth="1"/>
    <col min="4639" max="4639" width="10.625" style="29" customWidth="1"/>
    <col min="4640" max="4640" width="0.875" style="29" customWidth="1"/>
    <col min="4641" max="4641" width="6.625" style="29" customWidth="1"/>
    <col min="4642" max="4642" width="0.875" style="29" customWidth="1"/>
    <col min="4643" max="4643" width="6.625" style="29" customWidth="1"/>
    <col min="4644" max="4644" width="3.625" style="29" customWidth="1"/>
    <col min="4645" max="4645" width="6.625" style="29" customWidth="1"/>
    <col min="4646" max="4646" width="2.375" style="29" customWidth="1"/>
    <col min="4647" max="4864" width="9.125" style="29"/>
    <col min="4865" max="4865" width="2.875" style="29" customWidth="1"/>
    <col min="4866" max="4866" width="0.625" style="29" customWidth="1"/>
    <col min="4867" max="4867" width="29.5" style="29" customWidth="1"/>
    <col min="4868" max="4868" width="1.5" style="29" customWidth="1"/>
    <col min="4869" max="4869" width="10" style="29" customWidth="1"/>
    <col min="4870" max="4870" width="6.5" style="29" customWidth="1"/>
    <col min="4871" max="4871" width="2.125" style="29" customWidth="1"/>
    <col min="4872" max="4872" width="10" style="29" customWidth="1"/>
    <col min="4873" max="4873" width="11.625" style="29" customWidth="1"/>
    <col min="4874" max="4874" width="0.875" style="29" customWidth="1"/>
    <col min="4875" max="4875" width="2.625" style="29" customWidth="1"/>
    <col min="4876" max="4876" width="8.875" style="29" customWidth="1"/>
    <col min="4877" max="4877" width="8.5" style="29" customWidth="1"/>
    <col min="4878" max="4878" width="1.875" style="29" customWidth="1"/>
    <col min="4879" max="4879" width="12.125" style="29" customWidth="1"/>
    <col min="4880" max="4880" width="3.625" style="29" customWidth="1"/>
    <col min="4881" max="4881" width="11.375" style="29" customWidth="1"/>
    <col min="4882" max="4882" width="1.625" style="29" customWidth="1"/>
    <col min="4883" max="4883" width="9.5" style="29" customWidth="1"/>
    <col min="4884" max="4884" width="8.375" style="29" customWidth="1"/>
    <col min="4885" max="4885" width="3" style="29" customWidth="1"/>
    <col min="4886" max="4886" width="0.875" style="29" customWidth="1"/>
    <col min="4887" max="4887" width="17" style="29" customWidth="1"/>
    <col min="4888" max="4888" width="34.625" style="29" customWidth="1"/>
    <col min="4889" max="4889" width="2.5" style="29" customWidth="1"/>
    <col min="4890" max="4890" width="30.625" style="29" customWidth="1"/>
    <col min="4891" max="4891" width="3.125" style="29" customWidth="1"/>
    <col min="4892" max="4892" width="22" style="29" customWidth="1"/>
    <col min="4893" max="4893" width="2.625" style="29" customWidth="1"/>
    <col min="4894" max="4894" width="7.625" style="29" customWidth="1"/>
    <col min="4895" max="4895" width="10.625" style="29" customWidth="1"/>
    <col min="4896" max="4896" width="0.875" style="29" customWidth="1"/>
    <col min="4897" max="4897" width="6.625" style="29" customWidth="1"/>
    <col min="4898" max="4898" width="0.875" style="29" customWidth="1"/>
    <col min="4899" max="4899" width="6.625" style="29" customWidth="1"/>
    <col min="4900" max="4900" width="3.625" style="29" customWidth="1"/>
    <col min="4901" max="4901" width="6.625" style="29" customWidth="1"/>
    <col min="4902" max="4902" width="2.375" style="29" customWidth="1"/>
    <col min="4903" max="5120" width="9.125" style="29"/>
    <col min="5121" max="5121" width="2.875" style="29" customWidth="1"/>
    <col min="5122" max="5122" width="0.625" style="29" customWidth="1"/>
    <col min="5123" max="5123" width="29.5" style="29" customWidth="1"/>
    <col min="5124" max="5124" width="1.5" style="29" customWidth="1"/>
    <col min="5125" max="5125" width="10" style="29" customWidth="1"/>
    <col min="5126" max="5126" width="6.5" style="29" customWidth="1"/>
    <col min="5127" max="5127" width="2.125" style="29" customWidth="1"/>
    <col min="5128" max="5128" width="10" style="29" customWidth="1"/>
    <col min="5129" max="5129" width="11.625" style="29" customWidth="1"/>
    <col min="5130" max="5130" width="0.875" style="29" customWidth="1"/>
    <col min="5131" max="5131" width="2.625" style="29" customWidth="1"/>
    <col min="5132" max="5132" width="8.875" style="29" customWidth="1"/>
    <col min="5133" max="5133" width="8.5" style="29" customWidth="1"/>
    <col min="5134" max="5134" width="1.875" style="29" customWidth="1"/>
    <col min="5135" max="5135" width="12.125" style="29" customWidth="1"/>
    <col min="5136" max="5136" width="3.625" style="29" customWidth="1"/>
    <col min="5137" max="5137" width="11.375" style="29" customWidth="1"/>
    <col min="5138" max="5138" width="1.625" style="29" customWidth="1"/>
    <col min="5139" max="5139" width="9.5" style="29" customWidth="1"/>
    <col min="5140" max="5140" width="8.375" style="29" customWidth="1"/>
    <col min="5141" max="5141" width="3" style="29" customWidth="1"/>
    <col min="5142" max="5142" width="0.875" style="29" customWidth="1"/>
    <col min="5143" max="5143" width="17" style="29" customWidth="1"/>
    <col min="5144" max="5144" width="34.625" style="29" customWidth="1"/>
    <col min="5145" max="5145" width="2.5" style="29" customWidth="1"/>
    <col min="5146" max="5146" width="30.625" style="29" customWidth="1"/>
    <col min="5147" max="5147" width="3.125" style="29" customWidth="1"/>
    <col min="5148" max="5148" width="22" style="29" customWidth="1"/>
    <col min="5149" max="5149" width="2.625" style="29" customWidth="1"/>
    <col min="5150" max="5150" width="7.625" style="29" customWidth="1"/>
    <col min="5151" max="5151" width="10.625" style="29" customWidth="1"/>
    <col min="5152" max="5152" width="0.875" style="29" customWidth="1"/>
    <col min="5153" max="5153" width="6.625" style="29" customWidth="1"/>
    <col min="5154" max="5154" width="0.875" style="29" customWidth="1"/>
    <col min="5155" max="5155" width="6.625" style="29" customWidth="1"/>
    <col min="5156" max="5156" width="3.625" style="29" customWidth="1"/>
    <col min="5157" max="5157" width="6.625" style="29" customWidth="1"/>
    <col min="5158" max="5158" width="2.375" style="29" customWidth="1"/>
    <col min="5159" max="5376" width="9.125" style="29"/>
    <col min="5377" max="5377" width="2.875" style="29" customWidth="1"/>
    <col min="5378" max="5378" width="0.625" style="29" customWidth="1"/>
    <col min="5379" max="5379" width="29.5" style="29" customWidth="1"/>
    <col min="5380" max="5380" width="1.5" style="29" customWidth="1"/>
    <col min="5381" max="5381" width="10" style="29" customWidth="1"/>
    <col min="5382" max="5382" width="6.5" style="29" customWidth="1"/>
    <col min="5383" max="5383" width="2.125" style="29" customWidth="1"/>
    <col min="5384" max="5384" width="10" style="29" customWidth="1"/>
    <col min="5385" max="5385" width="11.625" style="29" customWidth="1"/>
    <col min="5386" max="5386" width="0.875" style="29" customWidth="1"/>
    <col min="5387" max="5387" width="2.625" style="29" customWidth="1"/>
    <col min="5388" max="5388" width="8.875" style="29" customWidth="1"/>
    <col min="5389" max="5389" width="8.5" style="29" customWidth="1"/>
    <col min="5390" max="5390" width="1.875" style="29" customWidth="1"/>
    <col min="5391" max="5391" width="12.125" style="29" customWidth="1"/>
    <col min="5392" max="5392" width="3.625" style="29" customWidth="1"/>
    <col min="5393" max="5393" width="11.375" style="29" customWidth="1"/>
    <col min="5394" max="5394" width="1.625" style="29" customWidth="1"/>
    <col min="5395" max="5395" width="9.5" style="29" customWidth="1"/>
    <col min="5396" max="5396" width="8.375" style="29" customWidth="1"/>
    <col min="5397" max="5397" width="3" style="29" customWidth="1"/>
    <col min="5398" max="5398" width="0.875" style="29" customWidth="1"/>
    <col min="5399" max="5399" width="17" style="29" customWidth="1"/>
    <col min="5400" max="5400" width="34.625" style="29" customWidth="1"/>
    <col min="5401" max="5401" width="2.5" style="29" customWidth="1"/>
    <col min="5402" max="5402" width="30.625" style="29" customWidth="1"/>
    <col min="5403" max="5403" width="3.125" style="29" customWidth="1"/>
    <col min="5404" max="5404" width="22" style="29" customWidth="1"/>
    <col min="5405" max="5405" width="2.625" style="29" customWidth="1"/>
    <col min="5406" max="5406" width="7.625" style="29" customWidth="1"/>
    <col min="5407" max="5407" width="10.625" style="29" customWidth="1"/>
    <col min="5408" max="5408" width="0.875" style="29" customWidth="1"/>
    <col min="5409" max="5409" width="6.625" style="29" customWidth="1"/>
    <col min="5410" max="5410" width="0.875" style="29" customWidth="1"/>
    <col min="5411" max="5411" width="6.625" style="29" customWidth="1"/>
    <col min="5412" max="5412" width="3.625" style="29" customWidth="1"/>
    <col min="5413" max="5413" width="6.625" style="29" customWidth="1"/>
    <col min="5414" max="5414" width="2.375" style="29" customWidth="1"/>
    <col min="5415" max="5632" width="9.125" style="29"/>
    <col min="5633" max="5633" width="2.875" style="29" customWidth="1"/>
    <col min="5634" max="5634" width="0.625" style="29" customWidth="1"/>
    <col min="5635" max="5635" width="29.5" style="29" customWidth="1"/>
    <col min="5636" max="5636" width="1.5" style="29" customWidth="1"/>
    <col min="5637" max="5637" width="10" style="29" customWidth="1"/>
    <col min="5638" max="5638" width="6.5" style="29" customWidth="1"/>
    <col min="5639" max="5639" width="2.125" style="29" customWidth="1"/>
    <col min="5640" max="5640" width="10" style="29" customWidth="1"/>
    <col min="5641" max="5641" width="11.625" style="29" customWidth="1"/>
    <col min="5642" max="5642" width="0.875" style="29" customWidth="1"/>
    <col min="5643" max="5643" width="2.625" style="29" customWidth="1"/>
    <col min="5644" max="5644" width="8.875" style="29" customWidth="1"/>
    <col min="5645" max="5645" width="8.5" style="29" customWidth="1"/>
    <col min="5646" max="5646" width="1.875" style="29" customWidth="1"/>
    <col min="5647" max="5647" width="12.125" style="29" customWidth="1"/>
    <col min="5648" max="5648" width="3.625" style="29" customWidth="1"/>
    <col min="5649" max="5649" width="11.375" style="29" customWidth="1"/>
    <col min="5650" max="5650" width="1.625" style="29" customWidth="1"/>
    <col min="5651" max="5651" width="9.5" style="29" customWidth="1"/>
    <col min="5652" max="5652" width="8.375" style="29" customWidth="1"/>
    <col min="5653" max="5653" width="3" style="29" customWidth="1"/>
    <col min="5654" max="5654" width="0.875" style="29" customWidth="1"/>
    <col min="5655" max="5655" width="17" style="29" customWidth="1"/>
    <col min="5656" max="5656" width="34.625" style="29" customWidth="1"/>
    <col min="5657" max="5657" width="2.5" style="29" customWidth="1"/>
    <col min="5658" max="5658" width="30.625" style="29" customWidth="1"/>
    <col min="5659" max="5659" width="3.125" style="29" customWidth="1"/>
    <col min="5660" max="5660" width="22" style="29" customWidth="1"/>
    <col min="5661" max="5661" width="2.625" style="29" customWidth="1"/>
    <col min="5662" max="5662" width="7.625" style="29" customWidth="1"/>
    <col min="5663" max="5663" width="10.625" style="29" customWidth="1"/>
    <col min="5664" max="5664" width="0.875" style="29" customWidth="1"/>
    <col min="5665" max="5665" width="6.625" style="29" customWidth="1"/>
    <col min="5666" max="5666" width="0.875" style="29" customWidth="1"/>
    <col min="5667" max="5667" width="6.625" style="29" customWidth="1"/>
    <col min="5668" max="5668" width="3.625" style="29" customWidth="1"/>
    <col min="5669" max="5669" width="6.625" style="29" customWidth="1"/>
    <col min="5670" max="5670" width="2.375" style="29" customWidth="1"/>
    <col min="5671" max="5888" width="9.125" style="29"/>
    <col min="5889" max="5889" width="2.875" style="29" customWidth="1"/>
    <col min="5890" max="5890" width="0.625" style="29" customWidth="1"/>
    <col min="5891" max="5891" width="29.5" style="29" customWidth="1"/>
    <col min="5892" max="5892" width="1.5" style="29" customWidth="1"/>
    <col min="5893" max="5893" width="10" style="29" customWidth="1"/>
    <col min="5894" max="5894" width="6.5" style="29" customWidth="1"/>
    <col min="5895" max="5895" width="2.125" style="29" customWidth="1"/>
    <col min="5896" max="5896" width="10" style="29" customWidth="1"/>
    <col min="5897" max="5897" width="11.625" style="29" customWidth="1"/>
    <col min="5898" max="5898" width="0.875" style="29" customWidth="1"/>
    <col min="5899" max="5899" width="2.625" style="29" customWidth="1"/>
    <col min="5900" max="5900" width="8.875" style="29" customWidth="1"/>
    <col min="5901" max="5901" width="8.5" style="29" customWidth="1"/>
    <col min="5902" max="5902" width="1.875" style="29" customWidth="1"/>
    <col min="5903" max="5903" width="12.125" style="29" customWidth="1"/>
    <col min="5904" max="5904" width="3.625" style="29" customWidth="1"/>
    <col min="5905" max="5905" width="11.375" style="29" customWidth="1"/>
    <col min="5906" max="5906" width="1.625" style="29" customWidth="1"/>
    <col min="5907" max="5907" width="9.5" style="29" customWidth="1"/>
    <col min="5908" max="5908" width="8.375" style="29" customWidth="1"/>
    <col min="5909" max="5909" width="3" style="29" customWidth="1"/>
    <col min="5910" max="5910" width="0.875" style="29" customWidth="1"/>
    <col min="5911" max="5911" width="17" style="29" customWidth="1"/>
    <col min="5912" max="5912" width="34.625" style="29" customWidth="1"/>
    <col min="5913" max="5913" width="2.5" style="29" customWidth="1"/>
    <col min="5914" max="5914" width="30.625" style="29" customWidth="1"/>
    <col min="5915" max="5915" width="3.125" style="29" customWidth="1"/>
    <col min="5916" max="5916" width="22" style="29" customWidth="1"/>
    <col min="5917" max="5917" width="2.625" style="29" customWidth="1"/>
    <col min="5918" max="5918" width="7.625" style="29" customWidth="1"/>
    <col min="5919" max="5919" width="10.625" style="29" customWidth="1"/>
    <col min="5920" max="5920" width="0.875" style="29" customWidth="1"/>
    <col min="5921" max="5921" width="6.625" style="29" customWidth="1"/>
    <col min="5922" max="5922" width="0.875" style="29" customWidth="1"/>
    <col min="5923" max="5923" width="6.625" style="29" customWidth="1"/>
    <col min="5924" max="5924" width="3.625" style="29" customWidth="1"/>
    <col min="5925" max="5925" width="6.625" style="29" customWidth="1"/>
    <col min="5926" max="5926" width="2.375" style="29" customWidth="1"/>
    <col min="5927" max="6144" width="9.125" style="29"/>
    <col min="6145" max="6145" width="2.875" style="29" customWidth="1"/>
    <col min="6146" max="6146" width="0.625" style="29" customWidth="1"/>
    <col min="6147" max="6147" width="29.5" style="29" customWidth="1"/>
    <col min="6148" max="6148" width="1.5" style="29" customWidth="1"/>
    <col min="6149" max="6149" width="10" style="29" customWidth="1"/>
    <col min="6150" max="6150" width="6.5" style="29" customWidth="1"/>
    <col min="6151" max="6151" width="2.125" style="29" customWidth="1"/>
    <col min="6152" max="6152" width="10" style="29" customWidth="1"/>
    <col min="6153" max="6153" width="11.625" style="29" customWidth="1"/>
    <col min="6154" max="6154" width="0.875" style="29" customWidth="1"/>
    <col min="6155" max="6155" width="2.625" style="29" customWidth="1"/>
    <col min="6156" max="6156" width="8.875" style="29" customWidth="1"/>
    <col min="6157" max="6157" width="8.5" style="29" customWidth="1"/>
    <col min="6158" max="6158" width="1.875" style="29" customWidth="1"/>
    <col min="6159" max="6159" width="12.125" style="29" customWidth="1"/>
    <col min="6160" max="6160" width="3.625" style="29" customWidth="1"/>
    <col min="6161" max="6161" width="11.375" style="29" customWidth="1"/>
    <col min="6162" max="6162" width="1.625" style="29" customWidth="1"/>
    <col min="6163" max="6163" width="9.5" style="29" customWidth="1"/>
    <col min="6164" max="6164" width="8.375" style="29" customWidth="1"/>
    <col min="6165" max="6165" width="3" style="29" customWidth="1"/>
    <col min="6166" max="6166" width="0.875" style="29" customWidth="1"/>
    <col min="6167" max="6167" width="17" style="29" customWidth="1"/>
    <col min="6168" max="6168" width="34.625" style="29" customWidth="1"/>
    <col min="6169" max="6169" width="2.5" style="29" customWidth="1"/>
    <col min="6170" max="6170" width="30.625" style="29" customWidth="1"/>
    <col min="6171" max="6171" width="3.125" style="29" customWidth="1"/>
    <col min="6172" max="6172" width="22" style="29" customWidth="1"/>
    <col min="6173" max="6173" width="2.625" style="29" customWidth="1"/>
    <col min="6174" max="6174" width="7.625" style="29" customWidth="1"/>
    <col min="6175" max="6175" width="10.625" style="29" customWidth="1"/>
    <col min="6176" max="6176" width="0.875" style="29" customWidth="1"/>
    <col min="6177" max="6177" width="6.625" style="29" customWidth="1"/>
    <col min="6178" max="6178" width="0.875" style="29" customWidth="1"/>
    <col min="6179" max="6179" width="6.625" style="29" customWidth="1"/>
    <col min="6180" max="6180" width="3.625" style="29" customWidth="1"/>
    <col min="6181" max="6181" width="6.625" style="29" customWidth="1"/>
    <col min="6182" max="6182" width="2.375" style="29" customWidth="1"/>
    <col min="6183" max="6400" width="9.125" style="29"/>
    <col min="6401" max="6401" width="2.875" style="29" customWidth="1"/>
    <col min="6402" max="6402" width="0.625" style="29" customWidth="1"/>
    <col min="6403" max="6403" width="29.5" style="29" customWidth="1"/>
    <col min="6404" max="6404" width="1.5" style="29" customWidth="1"/>
    <col min="6405" max="6405" width="10" style="29" customWidth="1"/>
    <col min="6406" max="6406" width="6.5" style="29" customWidth="1"/>
    <col min="6407" max="6407" width="2.125" style="29" customWidth="1"/>
    <col min="6408" max="6408" width="10" style="29" customWidth="1"/>
    <col min="6409" max="6409" width="11.625" style="29" customWidth="1"/>
    <col min="6410" max="6410" width="0.875" style="29" customWidth="1"/>
    <col min="6411" max="6411" width="2.625" style="29" customWidth="1"/>
    <col min="6412" max="6412" width="8.875" style="29" customWidth="1"/>
    <col min="6413" max="6413" width="8.5" style="29" customWidth="1"/>
    <col min="6414" max="6414" width="1.875" style="29" customWidth="1"/>
    <col min="6415" max="6415" width="12.125" style="29" customWidth="1"/>
    <col min="6416" max="6416" width="3.625" style="29" customWidth="1"/>
    <col min="6417" max="6417" width="11.375" style="29" customWidth="1"/>
    <col min="6418" max="6418" width="1.625" style="29" customWidth="1"/>
    <col min="6419" max="6419" width="9.5" style="29" customWidth="1"/>
    <col min="6420" max="6420" width="8.375" style="29" customWidth="1"/>
    <col min="6421" max="6421" width="3" style="29" customWidth="1"/>
    <col min="6422" max="6422" width="0.875" style="29" customWidth="1"/>
    <col min="6423" max="6423" width="17" style="29" customWidth="1"/>
    <col min="6424" max="6424" width="34.625" style="29" customWidth="1"/>
    <col min="6425" max="6425" width="2.5" style="29" customWidth="1"/>
    <col min="6426" max="6426" width="30.625" style="29" customWidth="1"/>
    <col min="6427" max="6427" width="3.125" style="29" customWidth="1"/>
    <col min="6428" max="6428" width="22" style="29" customWidth="1"/>
    <col min="6429" max="6429" width="2.625" style="29" customWidth="1"/>
    <col min="6430" max="6430" width="7.625" style="29" customWidth="1"/>
    <col min="6431" max="6431" width="10.625" style="29" customWidth="1"/>
    <col min="6432" max="6432" width="0.875" style="29" customWidth="1"/>
    <col min="6433" max="6433" width="6.625" style="29" customWidth="1"/>
    <col min="6434" max="6434" width="0.875" style="29" customWidth="1"/>
    <col min="6435" max="6435" width="6.625" style="29" customWidth="1"/>
    <col min="6436" max="6436" width="3.625" style="29" customWidth="1"/>
    <col min="6437" max="6437" width="6.625" style="29" customWidth="1"/>
    <col min="6438" max="6438" width="2.375" style="29" customWidth="1"/>
    <col min="6439" max="6656" width="9.125" style="29"/>
    <col min="6657" max="6657" width="2.875" style="29" customWidth="1"/>
    <col min="6658" max="6658" width="0.625" style="29" customWidth="1"/>
    <col min="6659" max="6659" width="29.5" style="29" customWidth="1"/>
    <col min="6660" max="6660" width="1.5" style="29" customWidth="1"/>
    <col min="6661" max="6661" width="10" style="29" customWidth="1"/>
    <col min="6662" max="6662" width="6.5" style="29" customWidth="1"/>
    <col min="6663" max="6663" width="2.125" style="29" customWidth="1"/>
    <col min="6664" max="6664" width="10" style="29" customWidth="1"/>
    <col min="6665" max="6665" width="11.625" style="29" customWidth="1"/>
    <col min="6666" max="6666" width="0.875" style="29" customWidth="1"/>
    <col min="6667" max="6667" width="2.625" style="29" customWidth="1"/>
    <col min="6668" max="6668" width="8.875" style="29" customWidth="1"/>
    <col min="6669" max="6669" width="8.5" style="29" customWidth="1"/>
    <col min="6670" max="6670" width="1.875" style="29" customWidth="1"/>
    <col min="6671" max="6671" width="12.125" style="29" customWidth="1"/>
    <col min="6672" max="6672" width="3.625" style="29" customWidth="1"/>
    <col min="6673" max="6673" width="11.375" style="29" customWidth="1"/>
    <col min="6674" max="6674" width="1.625" style="29" customWidth="1"/>
    <col min="6675" max="6675" width="9.5" style="29" customWidth="1"/>
    <col min="6676" max="6676" width="8.375" style="29" customWidth="1"/>
    <col min="6677" max="6677" width="3" style="29" customWidth="1"/>
    <col min="6678" max="6678" width="0.875" style="29" customWidth="1"/>
    <col min="6679" max="6679" width="17" style="29" customWidth="1"/>
    <col min="6680" max="6680" width="34.625" style="29" customWidth="1"/>
    <col min="6681" max="6681" width="2.5" style="29" customWidth="1"/>
    <col min="6682" max="6682" width="30.625" style="29" customWidth="1"/>
    <col min="6683" max="6683" width="3.125" style="29" customWidth="1"/>
    <col min="6684" max="6684" width="22" style="29" customWidth="1"/>
    <col min="6685" max="6685" width="2.625" style="29" customWidth="1"/>
    <col min="6686" max="6686" width="7.625" style="29" customWidth="1"/>
    <col min="6687" max="6687" width="10.625" style="29" customWidth="1"/>
    <col min="6688" max="6688" width="0.875" style="29" customWidth="1"/>
    <col min="6689" max="6689" width="6.625" style="29" customWidth="1"/>
    <col min="6690" max="6690" width="0.875" style="29" customWidth="1"/>
    <col min="6691" max="6691" width="6.625" style="29" customWidth="1"/>
    <col min="6692" max="6692" width="3.625" style="29" customWidth="1"/>
    <col min="6693" max="6693" width="6.625" style="29" customWidth="1"/>
    <col min="6694" max="6694" width="2.375" style="29" customWidth="1"/>
    <col min="6695" max="6912" width="9.125" style="29"/>
    <col min="6913" max="6913" width="2.875" style="29" customWidth="1"/>
    <col min="6914" max="6914" width="0.625" style="29" customWidth="1"/>
    <col min="6915" max="6915" width="29.5" style="29" customWidth="1"/>
    <col min="6916" max="6916" width="1.5" style="29" customWidth="1"/>
    <col min="6917" max="6917" width="10" style="29" customWidth="1"/>
    <col min="6918" max="6918" width="6.5" style="29" customWidth="1"/>
    <col min="6919" max="6919" width="2.125" style="29" customWidth="1"/>
    <col min="6920" max="6920" width="10" style="29" customWidth="1"/>
    <col min="6921" max="6921" width="11.625" style="29" customWidth="1"/>
    <col min="6922" max="6922" width="0.875" style="29" customWidth="1"/>
    <col min="6923" max="6923" width="2.625" style="29" customWidth="1"/>
    <col min="6924" max="6924" width="8.875" style="29" customWidth="1"/>
    <col min="6925" max="6925" width="8.5" style="29" customWidth="1"/>
    <col min="6926" max="6926" width="1.875" style="29" customWidth="1"/>
    <col min="6927" max="6927" width="12.125" style="29" customWidth="1"/>
    <col min="6928" max="6928" width="3.625" style="29" customWidth="1"/>
    <col min="6929" max="6929" width="11.375" style="29" customWidth="1"/>
    <col min="6930" max="6930" width="1.625" style="29" customWidth="1"/>
    <col min="6931" max="6931" width="9.5" style="29" customWidth="1"/>
    <col min="6932" max="6932" width="8.375" style="29" customWidth="1"/>
    <col min="6933" max="6933" width="3" style="29" customWidth="1"/>
    <col min="6934" max="6934" width="0.875" style="29" customWidth="1"/>
    <col min="6935" max="6935" width="17" style="29" customWidth="1"/>
    <col min="6936" max="6936" width="34.625" style="29" customWidth="1"/>
    <col min="6937" max="6937" width="2.5" style="29" customWidth="1"/>
    <col min="6938" max="6938" width="30.625" style="29" customWidth="1"/>
    <col min="6939" max="6939" width="3.125" style="29" customWidth="1"/>
    <col min="6940" max="6940" width="22" style="29" customWidth="1"/>
    <col min="6941" max="6941" width="2.625" style="29" customWidth="1"/>
    <col min="6942" max="6942" width="7.625" style="29" customWidth="1"/>
    <col min="6943" max="6943" width="10.625" style="29" customWidth="1"/>
    <col min="6944" max="6944" width="0.875" style="29" customWidth="1"/>
    <col min="6945" max="6945" width="6.625" style="29" customWidth="1"/>
    <col min="6946" max="6946" width="0.875" style="29" customWidth="1"/>
    <col min="6947" max="6947" width="6.625" style="29" customWidth="1"/>
    <col min="6948" max="6948" width="3.625" style="29" customWidth="1"/>
    <col min="6949" max="6949" width="6.625" style="29" customWidth="1"/>
    <col min="6950" max="6950" width="2.375" style="29" customWidth="1"/>
    <col min="6951" max="7168" width="9.125" style="29"/>
    <col min="7169" max="7169" width="2.875" style="29" customWidth="1"/>
    <col min="7170" max="7170" width="0.625" style="29" customWidth="1"/>
    <col min="7171" max="7171" width="29.5" style="29" customWidth="1"/>
    <col min="7172" max="7172" width="1.5" style="29" customWidth="1"/>
    <col min="7173" max="7173" width="10" style="29" customWidth="1"/>
    <col min="7174" max="7174" width="6.5" style="29" customWidth="1"/>
    <col min="7175" max="7175" width="2.125" style="29" customWidth="1"/>
    <col min="7176" max="7176" width="10" style="29" customWidth="1"/>
    <col min="7177" max="7177" width="11.625" style="29" customWidth="1"/>
    <col min="7178" max="7178" width="0.875" style="29" customWidth="1"/>
    <col min="7179" max="7179" width="2.625" style="29" customWidth="1"/>
    <col min="7180" max="7180" width="8.875" style="29" customWidth="1"/>
    <col min="7181" max="7181" width="8.5" style="29" customWidth="1"/>
    <col min="7182" max="7182" width="1.875" style="29" customWidth="1"/>
    <col min="7183" max="7183" width="12.125" style="29" customWidth="1"/>
    <col min="7184" max="7184" width="3.625" style="29" customWidth="1"/>
    <col min="7185" max="7185" width="11.375" style="29" customWidth="1"/>
    <col min="7186" max="7186" width="1.625" style="29" customWidth="1"/>
    <col min="7187" max="7187" width="9.5" style="29" customWidth="1"/>
    <col min="7188" max="7188" width="8.375" style="29" customWidth="1"/>
    <col min="7189" max="7189" width="3" style="29" customWidth="1"/>
    <col min="7190" max="7190" width="0.875" style="29" customWidth="1"/>
    <col min="7191" max="7191" width="17" style="29" customWidth="1"/>
    <col min="7192" max="7192" width="34.625" style="29" customWidth="1"/>
    <col min="7193" max="7193" width="2.5" style="29" customWidth="1"/>
    <col min="7194" max="7194" width="30.625" style="29" customWidth="1"/>
    <col min="7195" max="7195" width="3.125" style="29" customWidth="1"/>
    <col min="7196" max="7196" width="22" style="29" customWidth="1"/>
    <col min="7197" max="7197" width="2.625" style="29" customWidth="1"/>
    <col min="7198" max="7198" width="7.625" style="29" customWidth="1"/>
    <col min="7199" max="7199" width="10.625" style="29" customWidth="1"/>
    <col min="7200" max="7200" width="0.875" style="29" customWidth="1"/>
    <col min="7201" max="7201" width="6.625" style="29" customWidth="1"/>
    <col min="7202" max="7202" width="0.875" style="29" customWidth="1"/>
    <col min="7203" max="7203" width="6.625" style="29" customWidth="1"/>
    <col min="7204" max="7204" width="3.625" style="29" customWidth="1"/>
    <col min="7205" max="7205" width="6.625" style="29" customWidth="1"/>
    <col min="7206" max="7206" width="2.375" style="29" customWidth="1"/>
    <col min="7207" max="7424" width="9.125" style="29"/>
    <col min="7425" max="7425" width="2.875" style="29" customWidth="1"/>
    <col min="7426" max="7426" width="0.625" style="29" customWidth="1"/>
    <col min="7427" max="7427" width="29.5" style="29" customWidth="1"/>
    <col min="7428" max="7428" width="1.5" style="29" customWidth="1"/>
    <col min="7429" max="7429" width="10" style="29" customWidth="1"/>
    <col min="7430" max="7430" width="6.5" style="29" customWidth="1"/>
    <col min="7431" max="7431" width="2.125" style="29" customWidth="1"/>
    <col min="7432" max="7432" width="10" style="29" customWidth="1"/>
    <col min="7433" max="7433" width="11.625" style="29" customWidth="1"/>
    <col min="7434" max="7434" width="0.875" style="29" customWidth="1"/>
    <col min="7435" max="7435" width="2.625" style="29" customWidth="1"/>
    <col min="7436" max="7436" width="8.875" style="29" customWidth="1"/>
    <col min="7437" max="7437" width="8.5" style="29" customWidth="1"/>
    <col min="7438" max="7438" width="1.875" style="29" customWidth="1"/>
    <col min="7439" max="7439" width="12.125" style="29" customWidth="1"/>
    <col min="7440" max="7440" width="3.625" style="29" customWidth="1"/>
    <col min="7441" max="7441" width="11.375" style="29" customWidth="1"/>
    <col min="7442" max="7442" width="1.625" style="29" customWidth="1"/>
    <col min="7443" max="7443" width="9.5" style="29" customWidth="1"/>
    <col min="7444" max="7444" width="8.375" style="29" customWidth="1"/>
    <col min="7445" max="7445" width="3" style="29" customWidth="1"/>
    <col min="7446" max="7446" width="0.875" style="29" customWidth="1"/>
    <col min="7447" max="7447" width="17" style="29" customWidth="1"/>
    <col min="7448" max="7448" width="34.625" style="29" customWidth="1"/>
    <col min="7449" max="7449" width="2.5" style="29" customWidth="1"/>
    <col min="7450" max="7450" width="30.625" style="29" customWidth="1"/>
    <col min="7451" max="7451" width="3.125" style="29" customWidth="1"/>
    <col min="7452" max="7452" width="22" style="29" customWidth="1"/>
    <col min="7453" max="7453" width="2.625" style="29" customWidth="1"/>
    <col min="7454" max="7454" width="7.625" style="29" customWidth="1"/>
    <col min="7455" max="7455" width="10.625" style="29" customWidth="1"/>
    <col min="7456" max="7456" width="0.875" style="29" customWidth="1"/>
    <col min="7457" max="7457" width="6.625" style="29" customWidth="1"/>
    <col min="7458" max="7458" width="0.875" style="29" customWidth="1"/>
    <col min="7459" max="7459" width="6.625" style="29" customWidth="1"/>
    <col min="7460" max="7460" width="3.625" style="29" customWidth="1"/>
    <col min="7461" max="7461" width="6.625" style="29" customWidth="1"/>
    <col min="7462" max="7462" width="2.375" style="29" customWidth="1"/>
    <col min="7463" max="7680" width="9.125" style="29"/>
    <col min="7681" max="7681" width="2.875" style="29" customWidth="1"/>
    <col min="7682" max="7682" width="0.625" style="29" customWidth="1"/>
    <col min="7683" max="7683" width="29.5" style="29" customWidth="1"/>
    <col min="7684" max="7684" width="1.5" style="29" customWidth="1"/>
    <col min="7685" max="7685" width="10" style="29" customWidth="1"/>
    <col min="7686" max="7686" width="6.5" style="29" customWidth="1"/>
    <col min="7687" max="7687" width="2.125" style="29" customWidth="1"/>
    <col min="7688" max="7688" width="10" style="29" customWidth="1"/>
    <col min="7689" max="7689" width="11.625" style="29" customWidth="1"/>
    <col min="7690" max="7690" width="0.875" style="29" customWidth="1"/>
    <col min="7691" max="7691" width="2.625" style="29" customWidth="1"/>
    <col min="7692" max="7692" width="8.875" style="29" customWidth="1"/>
    <col min="7693" max="7693" width="8.5" style="29" customWidth="1"/>
    <col min="7694" max="7694" width="1.875" style="29" customWidth="1"/>
    <col min="7695" max="7695" width="12.125" style="29" customWidth="1"/>
    <col min="7696" max="7696" width="3.625" style="29" customWidth="1"/>
    <col min="7697" max="7697" width="11.375" style="29" customWidth="1"/>
    <col min="7698" max="7698" width="1.625" style="29" customWidth="1"/>
    <col min="7699" max="7699" width="9.5" style="29" customWidth="1"/>
    <col min="7700" max="7700" width="8.375" style="29" customWidth="1"/>
    <col min="7701" max="7701" width="3" style="29" customWidth="1"/>
    <col min="7702" max="7702" width="0.875" style="29" customWidth="1"/>
    <col min="7703" max="7703" width="17" style="29" customWidth="1"/>
    <col min="7704" max="7704" width="34.625" style="29" customWidth="1"/>
    <col min="7705" max="7705" width="2.5" style="29" customWidth="1"/>
    <col min="7706" max="7706" width="30.625" style="29" customWidth="1"/>
    <col min="7707" max="7707" width="3.125" style="29" customWidth="1"/>
    <col min="7708" max="7708" width="22" style="29" customWidth="1"/>
    <col min="7709" max="7709" width="2.625" style="29" customWidth="1"/>
    <col min="7710" max="7710" width="7.625" style="29" customWidth="1"/>
    <col min="7711" max="7711" width="10.625" style="29" customWidth="1"/>
    <col min="7712" max="7712" width="0.875" style="29" customWidth="1"/>
    <col min="7713" max="7713" width="6.625" style="29" customWidth="1"/>
    <col min="7714" max="7714" width="0.875" style="29" customWidth="1"/>
    <col min="7715" max="7715" width="6.625" style="29" customWidth="1"/>
    <col min="7716" max="7716" width="3.625" style="29" customWidth="1"/>
    <col min="7717" max="7717" width="6.625" style="29" customWidth="1"/>
    <col min="7718" max="7718" width="2.375" style="29" customWidth="1"/>
    <col min="7719" max="7936" width="9.125" style="29"/>
    <col min="7937" max="7937" width="2.875" style="29" customWidth="1"/>
    <col min="7938" max="7938" width="0.625" style="29" customWidth="1"/>
    <col min="7939" max="7939" width="29.5" style="29" customWidth="1"/>
    <col min="7940" max="7940" width="1.5" style="29" customWidth="1"/>
    <col min="7941" max="7941" width="10" style="29" customWidth="1"/>
    <col min="7942" max="7942" width="6.5" style="29" customWidth="1"/>
    <col min="7943" max="7943" width="2.125" style="29" customWidth="1"/>
    <col min="7944" max="7944" width="10" style="29" customWidth="1"/>
    <col min="7945" max="7945" width="11.625" style="29" customWidth="1"/>
    <col min="7946" max="7946" width="0.875" style="29" customWidth="1"/>
    <col min="7947" max="7947" width="2.625" style="29" customWidth="1"/>
    <col min="7948" max="7948" width="8.875" style="29" customWidth="1"/>
    <col min="7949" max="7949" width="8.5" style="29" customWidth="1"/>
    <col min="7950" max="7950" width="1.875" style="29" customWidth="1"/>
    <col min="7951" max="7951" width="12.125" style="29" customWidth="1"/>
    <col min="7952" max="7952" width="3.625" style="29" customWidth="1"/>
    <col min="7953" max="7953" width="11.375" style="29" customWidth="1"/>
    <col min="7954" max="7954" width="1.625" style="29" customWidth="1"/>
    <col min="7955" max="7955" width="9.5" style="29" customWidth="1"/>
    <col min="7956" max="7956" width="8.375" style="29" customWidth="1"/>
    <col min="7957" max="7957" width="3" style="29" customWidth="1"/>
    <col min="7958" max="7958" width="0.875" style="29" customWidth="1"/>
    <col min="7959" max="7959" width="17" style="29" customWidth="1"/>
    <col min="7960" max="7960" width="34.625" style="29" customWidth="1"/>
    <col min="7961" max="7961" width="2.5" style="29" customWidth="1"/>
    <col min="7962" max="7962" width="30.625" style="29" customWidth="1"/>
    <col min="7963" max="7963" width="3.125" style="29" customWidth="1"/>
    <col min="7964" max="7964" width="22" style="29" customWidth="1"/>
    <col min="7965" max="7965" width="2.625" style="29" customWidth="1"/>
    <col min="7966" max="7966" width="7.625" style="29" customWidth="1"/>
    <col min="7967" max="7967" width="10.625" style="29" customWidth="1"/>
    <col min="7968" max="7968" width="0.875" style="29" customWidth="1"/>
    <col min="7969" max="7969" width="6.625" style="29" customWidth="1"/>
    <col min="7970" max="7970" width="0.875" style="29" customWidth="1"/>
    <col min="7971" max="7971" width="6.625" style="29" customWidth="1"/>
    <col min="7972" max="7972" width="3.625" style="29" customWidth="1"/>
    <col min="7973" max="7973" width="6.625" style="29" customWidth="1"/>
    <col min="7974" max="7974" width="2.375" style="29" customWidth="1"/>
    <col min="7975" max="8192" width="9.125" style="29"/>
    <col min="8193" max="8193" width="2.875" style="29" customWidth="1"/>
    <col min="8194" max="8194" width="0.625" style="29" customWidth="1"/>
    <col min="8195" max="8195" width="29.5" style="29" customWidth="1"/>
    <col min="8196" max="8196" width="1.5" style="29" customWidth="1"/>
    <col min="8197" max="8197" width="10" style="29" customWidth="1"/>
    <col min="8198" max="8198" width="6.5" style="29" customWidth="1"/>
    <col min="8199" max="8199" width="2.125" style="29" customWidth="1"/>
    <col min="8200" max="8200" width="10" style="29" customWidth="1"/>
    <col min="8201" max="8201" width="11.625" style="29" customWidth="1"/>
    <col min="8202" max="8202" width="0.875" style="29" customWidth="1"/>
    <col min="8203" max="8203" width="2.625" style="29" customWidth="1"/>
    <col min="8204" max="8204" width="8.875" style="29" customWidth="1"/>
    <col min="8205" max="8205" width="8.5" style="29" customWidth="1"/>
    <col min="8206" max="8206" width="1.875" style="29" customWidth="1"/>
    <col min="8207" max="8207" width="12.125" style="29" customWidth="1"/>
    <col min="8208" max="8208" width="3.625" style="29" customWidth="1"/>
    <col min="8209" max="8209" width="11.375" style="29" customWidth="1"/>
    <col min="8210" max="8210" width="1.625" style="29" customWidth="1"/>
    <col min="8211" max="8211" width="9.5" style="29" customWidth="1"/>
    <col min="8212" max="8212" width="8.375" style="29" customWidth="1"/>
    <col min="8213" max="8213" width="3" style="29" customWidth="1"/>
    <col min="8214" max="8214" width="0.875" style="29" customWidth="1"/>
    <col min="8215" max="8215" width="17" style="29" customWidth="1"/>
    <col min="8216" max="8216" width="34.625" style="29" customWidth="1"/>
    <col min="8217" max="8217" width="2.5" style="29" customWidth="1"/>
    <col min="8218" max="8218" width="30.625" style="29" customWidth="1"/>
    <col min="8219" max="8219" width="3.125" style="29" customWidth="1"/>
    <col min="8220" max="8220" width="22" style="29" customWidth="1"/>
    <col min="8221" max="8221" width="2.625" style="29" customWidth="1"/>
    <col min="8222" max="8222" width="7.625" style="29" customWidth="1"/>
    <col min="8223" max="8223" width="10.625" style="29" customWidth="1"/>
    <col min="8224" max="8224" width="0.875" style="29" customWidth="1"/>
    <col min="8225" max="8225" width="6.625" style="29" customWidth="1"/>
    <col min="8226" max="8226" width="0.875" style="29" customWidth="1"/>
    <col min="8227" max="8227" width="6.625" style="29" customWidth="1"/>
    <col min="8228" max="8228" width="3.625" style="29" customWidth="1"/>
    <col min="8229" max="8229" width="6.625" style="29" customWidth="1"/>
    <col min="8230" max="8230" width="2.375" style="29" customWidth="1"/>
    <col min="8231" max="8448" width="9.125" style="29"/>
    <col min="8449" max="8449" width="2.875" style="29" customWidth="1"/>
    <col min="8450" max="8450" width="0.625" style="29" customWidth="1"/>
    <col min="8451" max="8451" width="29.5" style="29" customWidth="1"/>
    <col min="8452" max="8452" width="1.5" style="29" customWidth="1"/>
    <col min="8453" max="8453" width="10" style="29" customWidth="1"/>
    <col min="8454" max="8454" width="6.5" style="29" customWidth="1"/>
    <col min="8455" max="8455" width="2.125" style="29" customWidth="1"/>
    <col min="8456" max="8456" width="10" style="29" customWidth="1"/>
    <col min="8457" max="8457" width="11.625" style="29" customWidth="1"/>
    <col min="8458" max="8458" width="0.875" style="29" customWidth="1"/>
    <col min="8459" max="8459" width="2.625" style="29" customWidth="1"/>
    <col min="8460" max="8460" width="8.875" style="29" customWidth="1"/>
    <col min="8461" max="8461" width="8.5" style="29" customWidth="1"/>
    <col min="8462" max="8462" width="1.875" style="29" customWidth="1"/>
    <col min="8463" max="8463" width="12.125" style="29" customWidth="1"/>
    <col min="8464" max="8464" width="3.625" style="29" customWidth="1"/>
    <col min="8465" max="8465" width="11.375" style="29" customWidth="1"/>
    <col min="8466" max="8466" width="1.625" style="29" customWidth="1"/>
    <col min="8467" max="8467" width="9.5" style="29" customWidth="1"/>
    <col min="8468" max="8468" width="8.375" style="29" customWidth="1"/>
    <col min="8469" max="8469" width="3" style="29" customWidth="1"/>
    <col min="8470" max="8470" width="0.875" style="29" customWidth="1"/>
    <col min="8471" max="8471" width="17" style="29" customWidth="1"/>
    <col min="8472" max="8472" width="34.625" style="29" customWidth="1"/>
    <col min="8473" max="8473" width="2.5" style="29" customWidth="1"/>
    <col min="8474" max="8474" width="30.625" style="29" customWidth="1"/>
    <col min="8475" max="8475" width="3.125" style="29" customWidth="1"/>
    <col min="8476" max="8476" width="22" style="29" customWidth="1"/>
    <col min="8477" max="8477" width="2.625" style="29" customWidth="1"/>
    <col min="8478" max="8478" width="7.625" style="29" customWidth="1"/>
    <col min="8479" max="8479" width="10.625" style="29" customWidth="1"/>
    <col min="8480" max="8480" width="0.875" style="29" customWidth="1"/>
    <col min="8481" max="8481" width="6.625" style="29" customWidth="1"/>
    <col min="8482" max="8482" width="0.875" style="29" customWidth="1"/>
    <col min="8483" max="8483" width="6.625" style="29" customWidth="1"/>
    <col min="8484" max="8484" width="3.625" style="29" customWidth="1"/>
    <col min="8485" max="8485" width="6.625" style="29" customWidth="1"/>
    <col min="8486" max="8486" width="2.375" style="29" customWidth="1"/>
    <col min="8487" max="8704" width="9.125" style="29"/>
    <col min="8705" max="8705" width="2.875" style="29" customWidth="1"/>
    <col min="8706" max="8706" width="0.625" style="29" customWidth="1"/>
    <col min="8707" max="8707" width="29.5" style="29" customWidth="1"/>
    <col min="8708" max="8708" width="1.5" style="29" customWidth="1"/>
    <col min="8709" max="8709" width="10" style="29" customWidth="1"/>
    <col min="8710" max="8710" width="6.5" style="29" customWidth="1"/>
    <col min="8711" max="8711" width="2.125" style="29" customWidth="1"/>
    <col min="8712" max="8712" width="10" style="29" customWidth="1"/>
    <col min="8713" max="8713" width="11.625" style="29" customWidth="1"/>
    <col min="8714" max="8714" width="0.875" style="29" customWidth="1"/>
    <col min="8715" max="8715" width="2.625" style="29" customWidth="1"/>
    <col min="8716" max="8716" width="8.875" style="29" customWidth="1"/>
    <col min="8717" max="8717" width="8.5" style="29" customWidth="1"/>
    <col min="8718" max="8718" width="1.875" style="29" customWidth="1"/>
    <col min="8719" max="8719" width="12.125" style="29" customWidth="1"/>
    <col min="8720" max="8720" width="3.625" style="29" customWidth="1"/>
    <col min="8721" max="8721" width="11.375" style="29" customWidth="1"/>
    <col min="8722" max="8722" width="1.625" style="29" customWidth="1"/>
    <col min="8723" max="8723" width="9.5" style="29" customWidth="1"/>
    <col min="8724" max="8724" width="8.375" style="29" customWidth="1"/>
    <col min="8725" max="8725" width="3" style="29" customWidth="1"/>
    <col min="8726" max="8726" width="0.875" style="29" customWidth="1"/>
    <col min="8727" max="8727" width="17" style="29" customWidth="1"/>
    <col min="8728" max="8728" width="34.625" style="29" customWidth="1"/>
    <col min="8729" max="8729" width="2.5" style="29" customWidth="1"/>
    <col min="8730" max="8730" width="30.625" style="29" customWidth="1"/>
    <col min="8731" max="8731" width="3.125" style="29" customWidth="1"/>
    <col min="8732" max="8732" width="22" style="29" customWidth="1"/>
    <col min="8733" max="8733" width="2.625" style="29" customWidth="1"/>
    <col min="8734" max="8734" width="7.625" style="29" customWidth="1"/>
    <col min="8735" max="8735" width="10.625" style="29" customWidth="1"/>
    <col min="8736" max="8736" width="0.875" style="29" customWidth="1"/>
    <col min="8737" max="8737" width="6.625" style="29" customWidth="1"/>
    <col min="8738" max="8738" width="0.875" style="29" customWidth="1"/>
    <col min="8739" max="8739" width="6.625" style="29" customWidth="1"/>
    <col min="8740" max="8740" width="3.625" style="29" customWidth="1"/>
    <col min="8741" max="8741" width="6.625" style="29" customWidth="1"/>
    <col min="8742" max="8742" width="2.375" style="29" customWidth="1"/>
    <col min="8743" max="8960" width="9.125" style="29"/>
    <col min="8961" max="8961" width="2.875" style="29" customWidth="1"/>
    <col min="8962" max="8962" width="0.625" style="29" customWidth="1"/>
    <col min="8963" max="8963" width="29.5" style="29" customWidth="1"/>
    <col min="8964" max="8964" width="1.5" style="29" customWidth="1"/>
    <col min="8965" max="8965" width="10" style="29" customWidth="1"/>
    <col min="8966" max="8966" width="6.5" style="29" customWidth="1"/>
    <col min="8967" max="8967" width="2.125" style="29" customWidth="1"/>
    <col min="8968" max="8968" width="10" style="29" customWidth="1"/>
    <col min="8969" max="8969" width="11.625" style="29" customWidth="1"/>
    <col min="8970" max="8970" width="0.875" style="29" customWidth="1"/>
    <col min="8971" max="8971" width="2.625" style="29" customWidth="1"/>
    <col min="8972" max="8972" width="8.875" style="29" customWidth="1"/>
    <col min="8973" max="8973" width="8.5" style="29" customWidth="1"/>
    <col min="8974" max="8974" width="1.875" style="29" customWidth="1"/>
    <col min="8975" max="8975" width="12.125" style="29" customWidth="1"/>
    <col min="8976" max="8976" width="3.625" style="29" customWidth="1"/>
    <col min="8977" max="8977" width="11.375" style="29" customWidth="1"/>
    <col min="8978" max="8978" width="1.625" style="29" customWidth="1"/>
    <col min="8979" max="8979" width="9.5" style="29" customWidth="1"/>
    <col min="8980" max="8980" width="8.375" style="29" customWidth="1"/>
    <col min="8981" max="8981" width="3" style="29" customWidth="1"/>
    <col min="8982" max="8982" width="0.875" style="29" customWidth="1"/>
    <col min="8983" max="8983" width="17" style="29" customWidth="1"/>
    <col min="8984" max="8984" width="34.625" style="29" customWidth="1"/>
    <col min="8985" max="8985" width="2.5" style="29" customWidth="1"/>
    <col min="8986" max="8986" width="30.625" style="29" customWidth="1"/>
    <col min="8987" max="8987" width="3.125" style="29" customWidth="1"/>
    <col min="8988" max="8988" width="22" style="29" customWidth="1"/>
    <col min="8989" max="8989" width="2.625" style="29" customWidth="1"/>
    <col min="8990" max="8990" width="7.625" style="29" customWidth="1"/>
    <col min="8991" max="8991" width="10.625" style="29" customWidth="1"/>
    <col min="8992" max="8992" width="0.875" style="29" customWidth="1"/>
    <col min="8993" max="8993" width="6.625" style="29" customWidth="1"/>
    <col min="8994" max="8994" width="0.875" style="29" customWidth="1"/>
    <col min="8995" max="8995" width="6.625" style="29" customWidth="1"/>
    <col min="8996" max="8996" width="3.625" style="29" customWidth="1"/>
    <col min="8997" max="8997" width="6.625" style="29" customWidth="1"/>
    <col min="8998" max="8998" width="2.375" style="29" customWidth="1"/>
    <col min="8999" max="9216" width="9.125" style="29"/>
    <col min="9217" max="9217" width="2.875" style="29" customWidth="1"/>
    <col min="9218" max="9218" width="0.625" style="29" customWidth="1"/>
    <col min="9219" max="9219" width="29.5" style="29" customWidth="1"/>
    <col min="9220" max="9220" width="1.5" style="29" customWidth="1"/>
    <col min="9221" max="9221" width="10" style="29" customWidth="1"/>
    <col min="9222" max="9222" width="6.5" style="29" customWidth="1"/>
    <col min="9223" max="9223" width="2.125" style="29" customWidth="1"/>
    <col min="9224" max="9224" width="10" style="29" customWidth="1"/>
    <col min="9225" max="9225" width="11.625" style="29" customWidth="1"/>
    <col min="9226" max="9226" width="0.875" style="29" customWidth="1"/>
    <col min="9227" max="9227" width="2.625" style="29" customWidth="1"/>
    <col min="9228" max="9228" width="8.875" style="29" customWidth="1"/>
    <col min="9229" max="9229" width="8.5" style="29" customWidth="1"/>
    <col min="9230" max="9230" width="1.875" style="29" customWidth="1"/>
    <col min="9231" max="9231" width="12.125" style="29" customWidth="1"/>
    <col min="9232" max="9232" width="3.625" style="29" customWidth="1"/>
    <col min="9233" max="9233" width="11.375" style="29" customWidth="1"/>
    <col min="9234" max="9234" width="1.625" style="29" customWidth="1"/>
    <col min="9235" max="9235" width="9.5" style="29" customWidth="1"/>
    <col min="9236" max="9236" width="8.375" style="29" customWidth="1"/>
    <col min="9237" max="9237" width="3" style="29" customWidth="1"/>
    <col min="9238" max="9238" width="0.875" style="29" customWidth="1"/>
    <col min="9239" max="9239" width="17" style="29" customWidth="1"/>
    <col min="9240" max="9240" width="34.625" style="29" customWidth="1"/>
    <col min="9241" max="9241" width="2.5" style="29" customWidth="1"/>
    <col min="9242" max="9242" width="30.625" style="29" customWidth="1"/>
    <col min="9243" max="9243" width="3.125" style="29" customWidth="1"/>
    <col min="9244" max="9244" width="22" style="29" customWidth="1"/>
    <col min="9245" max="9245" width="2.625" style="29" customWidth="1"/>
    <col min="9246" max="9246" width="7.625" style="29" customWidth="1"/>
    <col min="9247" max="9247" width="10.625" style="29" customWidth="1"/>
    <col min="9248" max="9248" width="0.875" style="29" customWidth="1"/>
    <col min="9249" max="9249" width="6.625" style="29" customWidth="1"/>
    <col min="9250" max="9250" width="0.875" style="29" customWidth="1"/>
    <col min="9251" max="9251" width="6.625" style="29" customWidth="1"/>
    <col min="9252" max="9252" width="3.625" style="29" customWidth="1"/>
    <col min="9253" max="9253" width="6.625" style="29" customWidth="1"/>
    <col min="9254" max="9254" width="2.375" style="29" customWidth="1"/>
    <col min="9255" max="9472" width="9.125" style="29"/>
    <col min="9473" max="9473" width="2.875" style="29" customWidth="1"/>
    <col min="9474" max="9474" width="0.625" style="29" customWidth="1"/>
    <col min="9475" max="9475" width="29.5" style="29" customWidth="1"/>
    <col min="9476" max="9476" width="1.5" style="29" customWidth="1"/>
    <col min="9477" max="9477" width="10" style="29" customWidth="1"/>
    <col min="9478" max="9478" width="6.5" style="29" customWidth="1"/>
    <col min="9479" max="9479" width="2.125" style="29" customWidth="1"/>
    <col min="9480" max="9480" width="10" style="29" customWidth="1"/>
    <col min="9481" max="9481" width="11.625" style="29" customWidth="1"/>
    <col min="9482" max="9482" width="0.875" style="29" customWidth="1"/>
    <col min="9483" max="9483" width="2.625" style="29" customWidth="1"/>
    <col min="9484" max="9484" width="8.875" style="29" customWidth="1"/>
    <col min="9485" max="9485" width="8.5" style="29" customWidth="1"/>
    <col min="9486" max="9486" width="1.875" style="29" customWidth="1"/>
    <col min="9487" max="9487" width="12.125" style="29" customWidth="1"/>
    <col min="9488" max="9488" width="3.625" style="29" customWidth="1"/>
    <col min="9489" max="9489" width="11.375" style="29" customWidth="1"/>
    <col min="9490" max="9490" width="1.625" style="29" customWidth="1"/>
    <col min="9491" max="9491" width="9.5" style="29" customWidth="1"/>
    <col min="9492" max="9492" width="8.375" style="29" customWidth="1"/>
    <col min="9493" max="9493" width="3" style="29" customWidth="1"/>
    <col min="9494" max="9494" width="0.875" style="29" customWidth="1"/>
    <col min="9495" max="9495" width="17" style="29" customWidth="1"/>
    <col min="9496" max="9496" width="34.625" style="29" customWidth="1"/>
    <col min="9497" max="9497" width="2.5" style="29" customWidth="1"/>
    <col min="9498" max="9498" width="30.625" style="29" customWidth="1"/>
    <col min="9499" max="9499" width="3.125" style="29" customWidth="1"/>
    <col min="9500" max="9500" width="22" style="29" customWidth="1"/>
    <col min="9501" max="9501" width="2.625" style="29" customWidth="1"/>
    <col min="9502" max="9502" width="7.625" style="29" customWidth="1"/>
    <col min="9503" max="9503" width="10.625" style="29" customWidth="1"/>
    <col min="9504" max="9504" width="0.875" style="29" customWidth="1"/>
    <col min="9505" max="9505" width="6.625" style="29" customWidth="1"/>
    <col min="9506" max="9506" width="0.875" style="29" customWidth="1"/>
    <col min="9507" max="9507" width="6.625" style="29" customWidth="1"/>
    <col min="9508" max="9508" width="3.625" style="29" customWidth="1"/>
    <col min="9509" max="9509" width="6.625" style="29" customWidth="1"/>
    <col min="9510" max="9510" width="2.375" style="29" customWidth="1"/>
    <col min="9511" max="9728" width="9.125" style="29"/>
    <col min="9729" max="9729" width="2.875" style="29" customWidth="1"/>
    <col min="9730" max="9730" width="0.625" style="29" customWidth="1"/>
    <col min="9731" max="9731" width="29.5" style="29" customWidth="1"/>
    <col min="9732" max="9732" width="1.5" style="29" customWidth="1"/>
    <col min="9733" max="9733" width="10" style="29" customWidth="1"/>
    <col min="9734" max="9734" width="6.5" style="29" customWidth="1"/>
    <col min="9735" max="9735" width="2.125" style="29" customWidth="1"/>
    <col min="9736" max="9736" width="10" style="29" customWidth="1"/>
    <col min="9737" max="9737" width="11.625" style="29" customWidth="1"/>
    <col min="9738" max="9738" width="0.875" style="29" customWidth="1"/>
    <col min="9739" max="9739" width="2.625" style="29" customWidth="1"/>
    <col min="9740" max="9740" width="8.875" style="29" customWidth="1"/>
    <col min="9741" max="9741" width="8.5" style="29" customWidth="1"/>
    <col min="9742" max="9742" width="1.875" style="29" customWidth="1"/>
    <col min="9743" max="9743" width="12.125" style="29" customWidth="1"/>
    <col min="9744" max="9744" width="3.625" style="29" customWidth="1"/>
    <col min="9745" max="9745" width="11.375" style="29" customWidth="1"/>
    <col min="9746" max="9746" width="1.625" style="29" customWidth="1"/>
    <col min="9747" max="9747" width="9.5" style="29" customWidth="1"/>
    <col min="9748" max="9748" width="8.375" style="29" customWidth="1"/>
    <col min="9749" max="9749" width="3" style="29" customWidth="1"/>
    <col min="9750" max="9750" width="0.875" style="29" customWidth="1"/>
    <col min="9751" max="9751" width="17" style="29" customWidth="1"/>
    <col min="9752" max="9752" width="34.625" style="29" customWidth="1"/>
    <col min="9753" max="9753" width="2.5" style="29" customWidth="1"/>
    <col min="9754" max="9754" width="30.625" style="29" customWidth="1"/>
    <col min="9755" max="9755" width="3.125" style="29" customWidth="1"/>
    <col min="9756" max="9756" width="22" style="29" customWidth="1"/>
    <col min="9757" max="9757" width="2.625" style="29" customWidth="1"/>
    <col min="9758" max="9758" width="7.625" style="29" customWidth="1"/>
    <col min="9759" max="9759" width="10.625" style="29" customWidth="1"/>
    <col min="9760" max="9760" width="0.875" style="29" customWidth="1"/>
    <col min="9761" max="9761" width="6.625" style="29" customWidth="1"/>
    <col min="9762" max="9762" width="0.875" style="29" customWidth="1"/>
    <col min="9763" max="9763" width="6.625" style="29" customWidth="1"/>
    <col min="9764" max="9764" width="3.625" style="29" customWidth="1"/>
    <col min="9765" max="9765" width="6.625" style="29" customWidth="1"/>
    <col min="9766" max="9766" width="2.375" style="29" customWidth="1"/>
    <col min="9767" max="9984" width="9.125" style="29"/>
    <col min="9985" max="9985" width="2.875" style="29" customWidth="1"/>
    <col min="9986" max="9986" width="0.625" style="29" customWidth="1"/>
    <col min="9987" max="9987" width="29.5" style="29" customWidth="1"/>
    <col min="9988" max="9988" width="1.5" style="29" customWidth="1"/>
    <col min="9989" max="9989" width="10" style="29" customWidth="1"/>
    <col min="9990" max="9990" width="6.5" style="29" customWidth="1"/>
    <col min="9991" max="9991" width="2.125" style="29" customWidth="1"/>
    <col min="9992" max="9992" width="10" style="29" customWidth="1"/>
    <col min="9993" max="9993" width="11.625" style="29" customWidth="1"/>
    <col min="9994" max="9994" width="0.875" style="29" customWidth="1"/>
    <col min="9995" max="9995" width="2.625" style="29" customWidth="1"/>
    <col min="9996" max="9996" width="8.875" style="29" customWidth="1"/>
    <col min="9997" max="9997" width="8.5" style="29" customWidth="1"/>
    <col min="9998" max="9998" width="1.875" style="29" customWidth="1"/>
    <col min="9999" max="9999" width="12.125" style="29" customWidth="1"/>
    <col min="10000" max="10000" width="3.625" style="29" customWidth="1"/>
    <col min="10001" max="10001" width="11.375" style="29" customWidth="1"/>
    <col min="10002" max="10002" width="1.625" style="29" customWidth="1"/>
    <col min="10003" max="10003" width="9.5" style="29" customWidth="1"/>
    <col min="10004" max="10004" width="8.375" style="29" customWidth="1"/>
    <col min="10005" max="10005" width="3" style="29" customWidth="1"/>
    <col min="10006" max="10006" width="0.875" style="29" customWidth="1"/>
    <col min="10007" max="10007" width="17" style="29" customWidth="1"/>
    <col min="10008" max="10008" width="34.625" style="29" customWidth="1"/>
    <col min="10009" max="10009" width="2.5" style="29" customWidth="1"/>
    <col min="10010" max="10010" width="30.625" style="29" customWidth="1"/>
    <col min="10011" max="10011" width="3.125" style="29" customWidth="1"/>
    <col min="10012" max="10012" width="22" style="29" customWidth="1"/>
    <col min="10013" max="10013" width="2.625" style="29" customWidth="1"/>
    <col min="10014" max="10014" width="7.625" style="29" customWidth="1"/>
    <col min="10015" max="10015" width="10.625" style="29" customWidth="1"/>
    <col min="10016" max="10016" width="0.875" style="29" customWidth="1"/>
    <col min="10017" max="10017" width="6.625" style="29" customWidth="1"/>
    <col min="10018" max="10018" width="0.875" style="29" customWidth="1"/>
    <col min="10019" max="10019" width="6.625" style="29" customWidth="1"/>
    <col min="10020" max="10020" width="3.625" style="29" customWidth="1"/>
    <col min="10021" max="10021" width="6.625" style="29" customWidth="1"/>
    <col min="10022" max="10022" width="2.375" style="29" customWidth="1"/>
    <col min="10023" max="10240" width="9.125" style="29"/>
    <col min="10241" max="10241" width="2.875" style="29" customWidth="1"/>
    <col min="10242" max="10242" width="0.625" style="29" customWidth="1"/>
    <col min="10243" max="10243" width="29.5" style="29" customWidth="1"/>
    <col min="10244" max="10244" width="1.5" style="29" customWidth="1"/>
    <col min="10245" max="10245" width="10" style="29" customWidth="1"/>
    <col min="10246" max="10246" width="6.5" style="29" customWidth="1"/>
    <col min="10247" max="10247" width="2.125" style="29" customWidth="1"/>
    <col min="10248" max="10248" width="10" style="29" customWidth="1"/>
    <col min="10249" max="10249" width="11.625" style="29" customWidth="1"/>
    <col min="10250" max="10250" width="0.875" style="29" customWidth="1"/>
    <col min="10251" max="10251" width="2.625" style="29" customWidth="1"/>
    <col min="10252" max="10252" width="8.875" style="29" customWidth="1"/>
    <col min="10253" max="10253" width="8.5" style="29" customWidth="1"/>
    <col min="10254" max="10254" width="1.875" style="29" customWidth="1"/>
    <col min="10255" max="10255" width="12.125" style="29" customWidth="1"/>
    <col min="10256" max="10256" width="3.625" style="29" customWidth="1"/>
    <col min="10257" max="10257" width="11.375" style="29" customWidth="1"/>
    <col min="10258" max="10258" width="1.625" style="29" customWidth="1"/>
    <col min="10259" max="10259" width="9.5" style="29" customWidth="1"/>
    <col min="10260" max="10260" width="8.375" style="29" customWidth="1"/>
    <col min="10261" max="10261" width="3" style="29" customWidth="1"/>
    <col min="10262" max="10262" width="0.875" style="29" customWidth="1"/>
    <col min="10263" max="10263" width="17" style="29" customWidth="1"/>
    <col min="10264" max="10264" width="34.625" style="29" customWidth="1"/>
    <col min="10265" max="10265" width="2.5" style="29" customWidth="1"/>
    <col min="10266" max="10266" width="30.625" style="29" customWidth="1"/>
    <col min="10267" max="10267" width="3.125" style="29" customWidth="1"/>
    <col min="10268" max="10268" width="22" style="29" customWidth="1"/>
    <col min="10269" max="10269" width="2.625" style="29" customWidth="1"/>
    <col min="10270" max="10270" width="7.625" style="29" customWidth="1"/>
    <col min="10271" max="10271" width="10.625" style="29" customWidth="1"/>
    <col min="10272" max="10272" width="0.875" style="29" customWidth="1"/>
    <col min="10273" max="10273" width="6.625" style="29" customWidth="1"/>
    <col min="10274" max="10274" width="0.875" style="29" customWidth="1"/>
    <col min="10275" max="10275" width="6.625" style="29" customWidth="1"/>
    <col min="10276" max="10276" width="3.625" style="29" customWidth="1"/>
    <col min="10277" max="10277" width="6.625" style="29" customWidth="1"/>
    <col min="10278" max="10278" width="2.375" style="29" customWidth="1"/>
    <col min="10279" max="10496" width="9.125" style="29"/>
    <col min="10497" max="10497" width="2.875" style="29" customWidth="1"/>
    <col min="10498" max="10498" width="0.625" style="29" customWidth="1"/>
    <col min="10499" max="10499" width="29.5" style="29" customWidth="1"/>
    <col min="10500" max="10500" width="1.5" style="29" customWidth="1"/>
    <col min="10501" max="10501" width="10" style="29" customWidth="1"/>
    <col min="10502" max="10502" width="6.5" style="29" customWidth="1"/>
    <col min="10503" max="10503" width="2.125" style="29" customWidth="1"/>
    <col min="10504" max="10504" width="10" style="29" customWidth="1"/>
    <col min="10505" max="10505" width="11.625" style="29" customWidth="1"/>
    <col min="10506" max="10506" width="0.875" style="29" customWidth="1"/>
    <col min="10507" max="10507" width="2.625" style="29" customWidth="1"/>
    <col min="10508" max="10508" width="8.875" style="29" customWidth="1"/>
    <col min="10509" max="10509" width="8.5" style="29" customWidth="1"/>
    <col min="10510" max="10510" width="1.875" style="29" customWidth="1"/>
    <col min="10511" max="10511" width="12.125" style="29" customWidth="1"/>
    <col min="10512" max="10512" width="3.625" style="29" customWidth="1"/>
    <col min="10513" max="10513" width="11.375" style="29" customWidth="1"/>
    <col min="10514" max="10514" width="1.625" style="29" customWidth="1"/>
    <col min="10515" max="10515" width="9.5" style="29" customWidth="1"/>
    <col min="10516" max="10516" width="8.375" style="29" customWidth="1"/>
    <col min="10517" max="10517" width="3" style="29" customWidth="1"/>
    <col min="10518" max="10518" width="0.875" style="29" customWidth="1"/>
    <col min="10519" max="10519" width="17" style="29" customWidth="1"/>
    <col min="10520" max="10520" width="34.625" style="29" customWidth="1"/>
    <col min="10521" max="10521" width="2.5" style="29" customWidth="1"/>
    <col min="10522" max="10522" width="30.625" style="29" customWidth="1"/>
    <col min="10523" max="10523" width="3.125" style="29" customWidth="1"/>
    <col min="10524" max="10524" width="22" style="29" customWidth="1"/>
    <col min="10525" max="10525" width="2.625" style="29" customWidth="1"/>
    <col min="10526" max="10526" width="7.625" style="29" customWidth="1"/>
    <col min="10527" max="10527" width="10.625" style="29" customWidth="1"/>
    <col min="10528" max="10528" width="0.875" style="29" customWidth="1"/>
    <col min="10529" max="10529" width="6.625" style="29" customWidth="1"/>
    <col min="10530" max="10530" width="0.875" style="29" customWidth="1"/>
    <col min="10531" max="10531" width="6.625" style="29" customWidth="1"/>
    <col min="10532" max="10532" width="3.625" style="29" customWidth="1"/>
    <col min="10533" max="10533" width="6.625" style="29" customWidth="1"/>
    <col min="10534" max="10534" width="2.375" style="29" customWidth="1"/>
    <col min="10535" max="10752" width="9.125" style="29"/>
    <col min="10753" max="10753" width="2.875" style="29" customWidth="1"/>
    <col min="10754" max="10754" width="0.625" style="29" customWidth="1"/>
    <col min="10755" max="10755" width="29.5" style="29" customWidth="1"/>
    <col min="10756" max="10756" width="1.5" style="29" customWidth="1"/>
    <col min="10757" max="10757" width="10" style="29" customWidth="1"/>
    <col min="10758" max="10758" width="6.5" style="29" customWidth="1"/>
    <col min="10759" max="10759" width="2.125" style="29" customWidth="1"/>
    <col min="10760" max="10760" width="10" style="29" customWidth="1"/>
    <col min="10761" max="10761" width="11.625" style="29" customWidth="1"/>
    <col min="10762" max="10762" width="0.875" style="29" customWidth="1"/>
    <col min="10763" max="10763" width="2.625" style="29" customWidth="1"/>
    <col min="10764" max="10764" width="8.875" style="29" customWidth="1"/>
    <col min="10765" max="10765" width="8.5" style="29" customWidth="1"/>
    <col min="10766" max="10766" width="1.875" style="29" customWidth="1"/>
    <col min="10767" max="10767" width="12.125" style="29" customWidth="1"/>
    <col min="10768" max="10768" width="3.625" style="29" customWidth="1"/>
    <col min="10769" max="10769" width="11.375" style="29" customWidth="1"/>
    <col min="10770" max="10770" width="1.625" style="29" customWidth="1"/>
    <col min="10771" max="10771" width="9.5" style="29" customWidth="1"/>
    <col min="10772" max="10772" width="8.375" style="29" customWidth="1"/>
    <col min="10773" max="10773" width="3" style="29" customWidth="1"/>
    <col min="10774" max="10774" width="0.875" style="29" customWidth="1"/>
    <col min="10775" max="10775" width="17" style="29" customWidth="1"/>
    <col min="10776" max="10776" width="34.625" style="29" customWidth="1"/>
    <col min="10777" max="10777" width="2.5" style="29" customWidth="1"/>
    <col min="10778" max="10778" width="30.625" style="29" customWidth="1"/>
    <col min="10779" max="10779" width="3.125" style="29" customWidth="1"/>
    <col min="10780" max="10780" width="22" style="29" customWidth="1"/>
    <col min="10781" max="10781" width="2.625" style="29" customWidth="1"/>
    <col min="10782" max="10782" width="7.625" style="29" customWidth="1"/>
    <col min="10783" max="10783" width="10.625" style="29" customWidth="1"/>
    <col min="10784" max="10784" width="0.875" style="29" customWidth="1"/>
    <col min="10785" max="10785" width="6.625" style="29" customWidth="1"/>
    <col min="10786" max="10786" width="0.875" style="29" customWidth="1"/>
    <col min="10787" max="10787" width="6.625" style="29" customWidth="1"/>
    <col min="10788" max="10788" width="3.625" style="29" customWidth="1"/>
    <col min="10789" max="10789" width="6.625" style="29" customWidth="1"/>
    <col min="10790" max="10790" width="2.375" style="29" customWidth="1"/>
    <col min="10791" max="11008" width="9.125" style="29"/>
    <col min="11009" max="11009" width="2.875" style="29" customWidth="1"/>
    <col min="11010" max="11010" width="0.625" style="29" customWidth="1"/>
    <col min="11011" max="11011" width="29.5" style="29" customWidth="1"/>
    <col min="11012" max="11012" width="1.5" style="29" customWidth="1"/>
    <col min="11013" max="11013" width="10" style="29" customWidth="1"/>
    <col min="11014" max="11014" width="6.5" style="29" customWidth="1"/>
    <col min="11015" max="11015" width="2.125" style="29" customWidth="1"/>
    <col min="11016" max="11016" width="10" style="29" customWidth="1"/>
    <col min="11017" max="11017" width="11.625" style="29" customWidth="1"/>
    <col min="11018" max="11018" width="0.875" style="29" customWidth="1"/>
    <col min="11019" max="11019" width="2.625" style="29" customWidth="1"/>
    <col min="11020" max="11020" width="8.875" style="29" customWidth="1"/>
    <col min="11021" max="11021" width="8.5" style="29" customWidth="1"/>
    <col min="11022" max="11022" width="1.875" style="29" customWidth="1"/>
    <col min="11023" max="11023" width="12.125" style="29" customWidth="1"/>
    <col min="11024" max="11024" width="3.625" style="29" customWidth="1"/>
    <col min="11025" max="11025" width="11.375" style="29" customWidth="1"/>
    <col min="11026" max="11026" width="1.625" style="29" customWidth="1"/>
    <col min="11027" max="11027" width="9.5" style="29" customWidth="1"/>
    <col min="11028" max="11028" width="8.375" style="29" customWidth="1"/>
    <col min="11029" max="11029" width="3" style="29" customWidth="1"/>
    <col min="11030" max="11030" width="0.875" style="29" customWidth="1"/>
    <col min="11031" max="11031" width="17" style="29" customWidth="1"/>
    <col min="11032" max="11032" width="34.625" style="29" customWidth="1"/>
    <col min="11033" max="11033" width="2.5" style="29" customWidth="1"/>
    <col min="11034" max="11034" width="30.625" style="29" customWidth="1"/>
    <col min="11035" max="11035" width="3.125" style="29" customWidth="1"/>
    <col min="11036" max="11036" width="22" style="29" customWidth="1"/>
    <col min="11037" max="11037" width="2.625" style="29" customWidth="1"/>
    <col min="11038" max="11038" width="7.625" style="29" customWidth="1"/>
    <col min="11039" max="11039" width="10.625" style="29" customWidth="1"/>
    <col min="11040" max="11040" width="0.875" style="29" customWidth="1"/>
    <col min="11041" max="11041" width="6.625" style="29" customWidth="1"/>
    <col min="11042" max="11042" width="0.875" style="29" customWidth="1"/>
    <col min="11043" max="11043" width="6.625" style="29" customWidth="1"/>
    <col min="11044" max="11044" width="3.625" style="29" customWidth="1"/>
    <col min="11045" max="11045" width="6.625" style="29" customWidth="1"/>
    <col min="11046" max="11046" width="2.375" style="29" customWidth="1"/>
    <col min="11047" max="11264" width="9.125" style="29"/>
    <col min="11265" max="11265" width="2.875" style="29" customWidth="1"/>
    <col min="11266" max="11266" width="0.625" style="29" customWidth="1"/>
    <col min="11267" max="11267" width="29.5" style="29" customWidth="1"/>
    <col min="11268" max="11268" width="1.5" style="29" customWidth="1"/>
    <col min="11269" max="11269" width="10" style="29" customWidth="1"/>
    <col min="11270" max="11270" width="6.5" style="29" customWidth="1"/>
    <col min="11271" max="11271" width="2.125" style="29" customWidth="1"/>
    <col min="11272" max="11272" width="10" style="29" customWidth="1"/>
    <col min="11273" max="11273" width="11.625" style="29" customWidth="1"/>
    <col min="11274" max="11274" width="0.875" style="29" customWidth="1"/>
    <col min="11275" max="11275" width="2.625" style="29" customWidth="1"/>
    <col min="11276" max="11276" width="8.875" style="29" customWidth="1"/>
    <col min="11277" max="11277" width="8.5" style="29" customWidth="1"/>
    <col min="11278" max="11278" width="1.875" style="29" customWidth="1"/>
    <col min="11279" max="11279" width="12.125" style="29" customWidth="1"/>
    <col min="11280" max="11280" width="3.625" style="29" customWidth="1"/>
    <col min="11281" max="11281" width="11.375" style="29" customWidth="1"/>
    <col min="11282" max="11282" width="1.625" style="29" customWidth="1"/>
    <col min="11283" max="11283" width="9.5" style="29" customWidth="1"/>
    <col min="11284" max="11284" width="8.375" style="29" customWidth="1"/>
    <col min="11285" max="11285" width="3" style="29" customWidth="1"/>
    <col min="11286" max="11286" width="0.875" style="29" customWidth="1"/>
    <col min="11287" max="11287" width="17" style="29" customWidth="1"/>
    <col min="11288" max="11288" width="34.625" style="29" customWidth="1"/>
    <col min="11289" max="11289" width="2.5" style="29" customWidth="1"/>
    <col min="11290" max="11290" width="30.625" style="29" customWidth="1"/>
    <col min="11291" max="11291" width="3.125" style="29" customWidth="1"/>
    <col min="11292" max="11292" width="22" style="29" customWidth="1"/>
    <col min="11293" max="11293" width="2.625" style="29" customWidth="1"/>
    <col min="11294" max="11294" width="7.625" style="29" customWidth="1"/>
    <col min="11295" max="11295" width="10.625" style="29" customWidth="1"/>
    <col min="11296" max="11296" width="0.875" style="29" customWidth="1"/>
    <col min="11297" max="11297" width="6.625" style="29" customWidth="1"/>
    <col min="11298" max="11298" width="0.875" style="29" customWidth="1"/>
    <col min="11299" max="11299" width="6.625" style="29" customWidth="1"/>
    <col min="11300" max="11300" width="3.625" style="29" customWidth="1"/>
    <col min="11301" max="11301" width="6.625" style="29" customWidth="1"/>
    <col min="11302" max="11302" width="2.375" style="29" customWidth="1"/>
    <col min="11303" max="11520" width="9.125" style="29"/>
    <col min="11521" max="11521" width="2.875" style="29" customWidth="1"/>
    <col min="11522" max="11522" width="0.625" style="29" customWidth="1"/>
    <col min="11523" max="11523" width="29.5" style="29" customWidth="1"/>
    <col min="11524" max="11524" width="1.5" style="29" customWidth="1"/>
    <col min="11525" max="11525" width="10" style="29" customWidth="1"/>
    <col min="11526" max="11526" width="6.5" style="29" customWidth="1"/>
    <col min="11527" max="11527" width="2.125" style="29" customWidth="1"/>
    <col min="11528" max="11528" width="10" style="29" customWidth="1"/>
    <col min="11529" max="11529" width="11.625" style="29" customWidth="1"/>
    <col min="11530" max="11530" width="0.875" style="29" customWidth="1"/>
    <col min="11531" max="11531" width="2.625" style="29" customWidth="1"/>
    <col min="11532" max="11532" width="8.875" style="29" customWidth="1"/>
    <col min="11533" max="11533" width="8.5" style="29" customWidth="1"/>
    <col min="11534" max="11534" width="1.875" style="29" customWidth="1"/>
    <col min="11535" max="11535" width="12.125" style="29" customWidth="1"/>
    <col min="11536" max="11536" width="3.625" style="29" customWidth="1"/>
    <col min="11537" max="11537" width="11.375" style="29" customWidth="1"/>
    <col min="11538" max="11538" width="1.625" style="29" customWidth="1"/>
    <col min="11539" max="11539" width="9.5" style="29" customWidth="1"/>
    <col min="11540" max="11540" width="8.375" style="29" customWidth="1"/>
    <col min="11541" max="11541" width="3" style="29" customWidth="1"/>
    <col min="11542" max="11542" width="0.875" style="29" customWidth="1"/>
    <col min="11543" max="11543" width="17" style="29" customWidth="1"/>
    <col min="11544" max="11544" width="34.625" style="29" customWidth="1"/>
    <col min="11545" max="11545" width="2.5" style="29" customWidth="1"/>
    <col min="11546" max="11546" width="30.625" style="29" customWidth="1"/>
    <col min="11547" max="11547" width="3.125" style="29" customWidth="1"/>
    <col min="11548" max="11548" width="22" style="29" customWidth="1"/>
    <col min="11549" max="11549" width="2.625" style="29" customWidth="1"/>
    <col min="11550" max="11550" width="7.625" style="29" customWidth="1"/>
    <col min="11551" max="11551" width="10.625" style="29" customWidth="1"/>
    <col min="11552" max="11552" width="0.875" style="29" customWidth="1"/>
    <col min="11553" max="11553" width="6.625" style="29" customWidth="1"/>
    <col min="11554" max="11554" width="0.875" style="29" customWidth="1"/>
    <col min="11555" max="11555" width="6.625" style="29" customWidth="1"/>
    <col min="11556" max="11556" width="3.625" style="29" customWidth="1"/>
    <col min="11557" max="11557" width="6.625" style="29" customWidth="1"/>
    <col min="11558" max="11558" width="2.375" style="29" customWidth="1"/>
    <col min="11559" max="11776" width="9.125" style="29"/>
    <col min="11777" max="11777" width="2.875" style="29" customWidth="1"/>
    <col min="11778" max="11778" width="0.625" style="29" customWidth="1"/>
    <col min="11779" max="11779" width="29.5" style="29" customWidth="1"/>
    <col min="11780" max="11780" width="1.5" style="29" customWidth="1"/>
    <col min="11781" max="11781" width="10" style="29" customWidth="1"/>
    <col min="11782" max="11782" width="6.5" style="29" customWidth="1"/>
    <col min="11783" max="11783" width="2.125" style="29" customWidth="1"/>
    <col min="11784" max="11784" width="10" style="29" customWidth="1"/>
    <col min="11785" max="11785" width="11.625" style="29" customWidth="1"/>
    <col min="11786" max="11786" width="0.875" style="29" customWidth="1"/>
    <col min="11787" max="11787" width="2.625" style="29" customWidth="1"/>
    <col min="11788" max="11788" width="8.875" style="29" customWidth="1"/>
    <col min="11789" max="11789" width="8.5" style="29" customWidth="1"/>
    <col min="11790" max="11790" width="1.875" style="29" customWidth="1"/>
    <col min="11791" max="11791" width="12.125" style="29" customWidth="1"/>
    <col min="11792" max="11792" width="3.625" style="29" customWidth="1"/>
    <col min="11793" max="11793" width="11.375" style="29" customWidth="1"/>
    <col min="11794" max="11794" width="1.625" style="29" customWidth="1"/>
    <col min="11795" max="11795" width="9.5" style="29" customWidth="1"/>
    <col min="11796" max="11796" width="8.375" style="29" customWidth="1"/>
    <col min="11797" max="11797" width="3" style="29" customWidth="1"/>
    <col min="11798" max="11798" width="0.875" style="29" customWidth="1"/>
    <col min="11799" max="11799" width="17" style="29" customWidth="1"/>
    <col min="11800" max="11800" width="34.625" style="29" customWidth="1"/>
    <col min="11801" max="11801" width="2.5" style="29" customWidth="1"/>
    <col min="11802" max="11802" width="30.625" style="29" customWidth="1"/>
    <col min="11803" max="11803" width="3.125" style="29" customWidth="1"/>
    <col min="11804" max="11804" width="22" style="29" customWidth="1"/>
    <col min="11805" max="11805" width="2.625" style="29" customWidth="1"/>
    <col min="11806" max="11806" width="7.625" style="29" customWidth="1"/>
    <col min="11807" max="11807" width="10.625" style="29" customWidth="1"/>
    <col min="11808" max="11808" width="0.875" style="29" customWidth="1"/>
    <col min="11809" max="11809" width="6.625" style="29" customWidth="1"/>
    <col min="11810" max="11810" width="0.875" style="29" customWidth="1"/>
    <col min="11811" max="11811" width="6.625" style="29" customWidth="1"/>
    <col min="11812" max="11812" width="3.625" style="29" customWidth="1"/>
    <col min="11813" max="11813" width="6.625" style="29" customWidth="1"/>
    <col min="11814" max="11814" width="2.375" style="29" customWidth="1"/>
    <col min="11815" max="12032" width="9.125" style="29"/>
    <col min="12033" max="12033" width="2.875" style="29" customWidth="1"/>
    <col min="12034" max="12034" width="0.625" style="29" customWidth="1"/>
    <col min="12035" max="12035" width="29.5" style="29" customWidth="1"/>
    <col min="12036" max="12036" width="1.5" style="29" customWidth="1"/>
    <col min="12037" max="12037" width="10" style="29" customWidth="1"/>
    <col min="12038" max="12038" width="6.5" style="29" customWidth="1"/>
    <col min="12039" max="12039" width="2.125" style="29" customWidth="1"/>
    <col min="12040" max="12040" width="10" style="29" customWidth="1"/>
    <col min="12041" max="12041" width="11.625" style="29" customWidth="1"/>
    <col min="12042" max="12042" width="0.875" style="29" customWidth="1"/>
    <col min="12043" max="12043" width="2.625" style="29" customWidth="1"/>
    <col min="12044" max="12044" width="8.875" style="29" customWidth="1"/>
    <col min="12045" max="12045" width="8.5" style="29" customWidth="1"/>
    <col min="12046" max="12046" width="1.875" style="29" customWidth="1"/>
    <col min="12047" max="12047" width="12.125" style="29" customWidth="1"/>
    <col min="12048" max="12048" width="3.625" style="29" customWidth="1"/>
    <col min="12049" max="12049" width="11.375" style="29" customWidth="1"/>
    <col min="12050" max="12050" width="1.625" style="29" customWidth="1"/>
    <col min="12051" max="12051" width="9.5" style="29" customWidth="1"/>
    <col min="12052" max="12052" width="8.375" style="29" customWidth="1"/>
    <col min="12053" max="12053" width="3" style="29" customWidth="1"/>
    <col min="12054" max="12054" width="0.875" style="29" customWidth="1"/>
    <col min="12055" max="12055" width="17" style="29" customWidth="1"/>
    <col min="12056" max="12056" width="34.625" style="29" customWidth="1"/>
    <col min="12057" max="12057" width="2.5" style="29" customWidth="1"/>
    <col min="12058" max="12058" width="30.625" style="29" customWidth="1"/>
    <col min="12059" max="12059" width="3.125" style="29" customWidth="1"/>
    <col min="12060" max="12060" width="22" style="29" customWidth="1"/>
    <col min="12061" max="12061" width="2.625" style="29" customWidth="1"/>
    <col min="12062" max="12062" width="7.625" style="29" customWidth="1"/>
    <col min="12063" max="12063" width="10.625" style="29" customWidth="1"/>
    <col min="12064" max="12064" width="0.875" style="29" customWidth="1"/>
    <col min="12065" max="12065" width="6.625" style="29" customWidth="1"/>
    <col min="12066" max="12066" width="0.875" style="29" customWidth="1"/>
    <col min="12067" max="12067" width="6.625" style="29" customWidth="1"/>
    <col min="12068" max="12068" width="3.625" style="29" customWidth="1"/>
    <col min="12069" max="12069" width="6.625" style="29" customWidth="1"/>
    <col min="12070" max="12070" width="2.375" style="29" customWidth="1"/>
    <col min="12071" max="12288" width="9.125" style="29"/>
    <col min="12289" max="12289" width="2.875" style="29" customWidth="1"/>
    <col min="12290" max="12290" width="0.625" style="29" customWidth="1"/>
    <col min="12291" max="12291" width="29.5" style="29" customWidth="1"/>
    <col min="12292" max="12292" width="1.5" style="29" customWidth="1"/>
    <col min="12293" max="12293" width="10" style="29" customWidth="1"/>
    <col min="12294" max="12294" width="6.5" style="29" customWidth="1"/>
    <col min="12295" max="12295" width="2.125" style="29" customWidth="1"/>
    <col min="12296" max="12296" width="10" style="29" customWidth="1"/>
    <col min="12297" max="12297" width="11.625" style="29" customWidth="1"/>
    <col min="12298" max="12298" width="0.875" style="29" customWidth="1"/>
    <col min="12299" max="12299" width="2.625" style="29" customWidth="1"/>
    <col min="12300" max="12300" width="8.875" style="29" customWidth="1"/>
    <col min="12301" max="12301" width="8.5" style="29" customWidth="1"/>
    <col min="12302" max="12302" width="1.875" style="29" customWidth="1"/>
    <col min="12303" max="12303" width="12.125" style="29" customWidth="1"/>
    <col min="12304" max="12304" width="3.625" style="29" customWidth="1"/>
    <col min="12305" max="12305" width="11.375" style="29" customWidth="1"/>
    <col min="12306" max="12306" width="1.625" style="29" customWidth="1"/>
    <col min="12307" max="12307" width="9.5" style="29" customWidth="1"/>
    <col min="12308" max="12308" width="8.375" style="29" customWidth="1"/>
    <col min="12309" max="12309" width="3" style="29" customWidth="1"/>
    <col min="12310" max="12310" width="0.875" style="29" customWidth="1"/>
    <col min="12311" max="12311" width="17" style="29" customWidth="1"/>
    <col min="12312" max="12312" width="34.625" style="29" customWidth="1"/>
    <col min="12313" max="12313" width="2.5" style="29" customWidth="1"/>
    <col min="12314" max="12314" width="30.625" style="29" customWidth="1"/>
    <col min="12315" max="12315" width="3.125" style="29" customWidth="1"/>
    <col min="12316" max="12316" width="22" style="29" customWidth="1"/>
    <col min="12317" max="12317" width="2.625" style="29" customWidth="1"/>
    <col min="12318" max="12318" width="7.625" style="29" customWidth="1"/>
    <col min="12319" max="12319" width="10.625" style="29" customWidth="1"/>
    <col min="12320" max="12320" width="0.875" style="29" customWidth="1"/>
    <col min="12321" max="12321" width="6.625" style="29" customWidth="1"/>
    <col min="12322" max="12322" width="0.875" style="29" customWidth="1"/>
    <col min="12323" max="12323" width="6.625" style="29" customWidth="1"/>
    <col min="12324" max="12324" width="3.625" style="29" customWidth="1"/>
    <col min="12325" max="12325" width="6.625" style="29" customWidth="1"/>
    <col min="12326" max="12326" width="2.375" style="29" customWidth="1"/>
    <col min="12327" max="12544" width="9.125" style="29"/>
    <col min="12545" max="12545" width="2.875" style="29" customWidth="1"/>
    <col min="12546" max="12546" width="0.625" style="29" customWidth="1"/>
    <col min="12547" max="12547" width="29.5" style="29" customWidth="1"/>
    <col min="12548" max="12548" width="1.5" style="29" customWidth="1"/>
    <col min="12549" max="12549" width="10" style="29" customWidth="1"/>
    <col min="12550" max="12550" width="6.5" style="29" customWidth="1"/>
    <col min="12551" max="12551" width="2.125" style="29" customWidth="1"/>
    <col min="12552" max="12552" width="10" style="29" customWidth="1"/>
    <col min="12553" max="12553" width="11.625" style="29" customWidth="1"/>
    <col min="12554" max="12554" width="0.875" style="29" customWidth="1"/>
    <col min="12555" max="12555" width="2.625" style="29" customWidth="1"/>
    <col min="12556" max="12556" width="8.875" style="29" customWidth="1"/>
    <col min="12557" max="12557" width="8.5" style="29" customWidth="1"/>
    <col min="12558" max="12558" width="1.875" style="29" customWidth="1"/>
    <col min="12559" max="12559" width="12.125" style="29" customWidth="1"/>
    <col min="12560" max="12560" width="3.625" style="29" customWidth="1"/>
    <col min="12561" max="12561" width="11.375" style="29" customWidth="1"/>
    <col min="12562" max="12562" width="1.625" style="29" customWidth="1"/>
    <col min="12563" max="12563" width="9.5" style="29" customWidth="1"/>
    <col min="12564" max="12564" width="8.375" style="29" customWidth="1"/>
    <col min="12565" max="12565" width="3" style="29" customWidth="1"/>
    <col min="12566" max="12566" width="0.875" style="29" customWidth="1"/>
    <col min="12567" max="12567" width="17" style="29" customWidth="1"/>
    <col min="12568" max="12568" width="34.625" style="29" customWidth="1"/>
    <col min="12569" max="12569" width="2.5" style="29" customWidth="1"/>
    <col min="12570" max="12570" width="30.625" style="29" customWidth="1"/>
    <col min="12571" max="12571" width="3.125" style="29" customWidth="1"/>
    <col min="12572" max="12572" width="22" style="29" customWidth="1"/>
    <col min="12573" max="12573" width="2.625" style="29" customWidth="1"/>
    <col min="12574" max="12574" width="7.625" style="29" customWidth="1"/>
    <col min="12575" max="12575" width="10.625" style="29" customWidth="1"/>
    <col min="12576" max="12576" width="0.875" style="29" customWidth="1"/>
    <col min="12577" max="12577" width="6.625" style="29" customWidth="1"/>
    <col min="12578" max="12578" width="0.875" style="29" customWidth="1"/>
    <col min="12579" max="12579" width="6.625" style="29" customWidth="1"/>
    <col min="12580" max="12580" width="3.625" style="29" customWidth="1"/>
    <col min="12581" max="12581" width="6.625" style="29" customWidth="1"/>
    <col min="12582" max="12582" width="2.375" style="29" customWidth="1"/>
    <col min="12583" max="12800" width="9.125" style="29"/>
    <col min="12801" max="12801" width="2.875" style="29" customWidth="1"/>
    <col min="12802" max="12802" width="0.625" style="29" customWidth="1"/>
    <col min="12803" max="12803" width="29.5" style="29" customWidth="1"/>
    <col min="12804" max="12804" width="1.5" style="29" customWidth="1"/>
    <col min="12805" max="12805" width="10" style="29" customWidth="1"/>
    <col min="12806" max="12806" width="6.5" style="29" customWidth="1"/>
    <col min="12807" max="12807" width="2.125" style="29" customWidth="1"/>
    <col min="12808" max="12808" width="10" style="29" customWidth="1"/>
    <col min="12809" max="12809" width="11.625" style="29" customWidth="1"/>
    <col min="12810" max="12810" width="0.875" style="29" customWidth="1"/>
    <col min="12811" max="12811" width="2.625" style="29" customWidth="1"/>
    <col min="12812" max="12812" width="8.875" style="29" customWidth="1"/>
    <col min="12813" max="12813" width="8.5" style="29" customWidth="1"/>
    <col min="12814" max="12814" width="1.875" style="29" customWidth="1"/>
    <col min="12815" max="12815" width="12.125" style="29" customWidth="1"/>
    <col min="12816" max="12816" width="3.625" style="29" customWidth="1"/>
    <col min="12817" max="12817" width="11.375" style="29" customWidth="1"/>
    <col min="12818" max="12818" width="1.625" style="29" customWidth="1"/>
    <col min="12819" max="12819" width="9.5" style="29" customWidth="1"/>
    <col min="12820" max="12820" width="8.375" style="29" customWidth="1"/>
    <col min="12821" max="12821" width="3" style="29" customWidth="1"/>
    <col min="12822" max="12822" width="0.875" style="29" customWidth="1"/>
    <col min="12823" max="12823" width="17" style="29" customWidth="1"/>
    <col min="12824" max="12824" width="34.625" style="29" customWidth="1"/>
    <col min="12825" max="12825" width="2.5" style="29" customWidth="1"/>
    <col min="12826" max="12826" width="30.625" style="29" customWidth="1"/>
    <col min="12827" max="12827" width="3.125" style="29" customWidth="1"/>
    <col min="12828" max="12828" width="22" style="29" customWidth="1"/>
    <col min="12829" max="12829" width="2.625" style="29" customWidth="1"/>
    <col min="12830" max="12830" width="7.625" style="29" customWidth="1"/>
    <col min="12831" max="12831" width="10.625" style="29" customWidth="1"/>
    <col min="12832" max="12832" width="0.875" style="29" customWidth="1"/>
    <col min="12833" max="12833" width="6.625" style="29" customWidth="1"/>
    <col min="12834" max="12834" width="0.875" style="29" customWidth="1"/>
    <col min="12835" max="12835" width="6.625" style="29" customWidth="1"/>
    <col min="12836" max="12836" width="3.625" style="29" customWidth="1"/>
    <col min="12837" max="12837" width="6.625" style="29" customWidth="1"/>
    <col min="12838" max="12838" width="2.375" style="29" customWidth="1"/>
    <col min="12839" max="13056" width="9.125" style="29"/>
    <col min="13057" max="13057" width="2.875" style="29" customWidth="1"/>
    <col min="13058" max="13058" width="0.625" style="29" customWidth="1"/>
    <col min="13059" max="13059" width="29.5" style="29" customWidth="1"/>
    <col min="13060" max="13060" width="1.5" style="29" customWidth="1"/>
    <col min="13061" max="13061" width="10" style="29" customWidth="1"/>
    <col min="13062" max="13062" width="6.5" style="29" customWidth="1"/>
    <col min="13063" max="13063" width="2.125" style="29" customWidth="1"/>
    <col min="13064" max="13064" width="10" style="29" customWidth="1"/>
    <col min="13065" max="13065" width="11.625" style="29" customWidth="1"/>
    <col min="13066" max="13066" width="0.875" style="29" customWidth="1"/>
    <col min="13067" max="13067" width="2.625" style="29" customWidth="1"/>
    <col min="13068" max="13068" width="8.875" style="29" customWidth="1"/>
    <col min="13069" max="13069" width="8.5" style="29" customWidth="1"/>
    <col min="13070" max="13070" width="1.875" style="29" customWidth="1"/>
    <col min="13071" max="13071" width="12.125" style="29" customWidth="1"/>
    <col min="13072" max="13072" width="3.625" style="29" customWidth="1"/>
    <col min="13073" max="13073" width="11.375" style="29" customWidth="1"/>
    <col min="13074" max="13074" width="1.625" style="29" customWidth="1"/>
    <col min="13075" max="13075" width="9.5" style="29" customWidth="1"/>
    <col min="13076" max="13076" width="8.375" style="29" customWidth="1"/>
    <col min="13077" max="13077" width="3" style="29" customWidth="1"/>
    <col min="13078" max="13078" width="0.875" style="29" customWidth="1"/>
    <col min="13079" max="13079" width="17" style="29" customWidth="1"/>
    <col min="13080" max="13080" width="34.625" style="29" customWidth="1"/>
    <col min="13081" max="13081" width="2.5" style="29" customWidth="1"/>
    <col min="13082" max="13082" width="30.625" style="29" customWidth="1"/>
    <col min="13083" max="13083" width="3.125" style="29" customWidth="1"/>
    <col min="13084" max="13084" width="22" style="29" customWidth="1"/>
    <col min="13085" max="13085" width="2.625" style="29" customWidth="1"/>
    <col min="13086" max="13086" width="7.625" style="29" customWidth="1"/>
    <col min="13087" max="13087" width="10.625" style="29" customWidth="1"/>
    <col min="13088" max="13088" width="0.875" style="29" customWidth="1"/>
    <col min="13089" max="13089" width="6.625" style="29" customWidth="1"/>
    <col min="13090" max="13090" width="0.875" style="29" customWidth="1"/>
    <col min="13091" max="13091" width="6.625" style="29" customWidth="1"/>
    <col min="13092" max="13092" width="3.625" style="29" customWidth="1"/>
    <col min="13093" max="13093" width="6.625" style="29" customWidth="1"/>
    <col min="13094" max="13094" width="2.375" style="29" customWidth="1"/>
    <col min="13095" max="13312" width="9.125" style="29"/>
    <col min="13313" max="13313" width="2.875" style="29" customWidth="1"/>
    <col min="13314" max="13314" width="0.625" style="29" customWidth="1"/>
    <col min="13315" max="13315" width="29.5" style="29" customWidth="1"/>
    <col min="13316" max="13316" width="1.5" style="29" customWidth="1"/>
    <col min="13317" max="13317" width="10" style="29" customWidth="1"/>
    <col min="13318" max="13318" width="6.5" style="29" customWidth="1"/>
    <col min="13319" max="13319" width="2.125" style="29" customWidth="1"/>
    <col min="13320" max="13320" width="10" style="29" customWidth="1"/>
    <col min="13321" max="13321" width="11.625" style="29" customWidth="1"/>
    <col min="13322" max="13322" width="0.875" style="29" customWidth="1"/>
    <col min="13323" max="13323" width="2.625" style="29" customWidth="1"/>
    <col min="13324" max="13324" width="8.875" style="29" customWidth="1"/>
    <col min="13325" max="13325" width="8.5" style="29" customWidth="1"/>
    <col min="13326" max="13326" width="1.875" style="29" customWidth="1"/>
    <col min="13327" max="13327" width="12.125" style="29" customWidth="1"/>
    <col min="13328" max="13328" width="3.625" style="29" customWidth="1"/>
    <col min="13329" max="13329" width="11.375" style="29" customWidth="1"/>
    <col min="13330" max="13330" width="1.625" style="29" customWidth="1"/>
    <col min="13331" max="13331" width="9.5" style="29" customWidth="1"/>
    <col min="13332" max="13332" width="8.375" style="29" customWidth="1"/>
    <col min="13333" max="13333" width="3" style="29" customWidth="1"/>
    <col min="13334" max="13334" width="0.875" style="29" customWidth="1"/>
    <col min="13335" max="13335" width="17" style="29" customWidth="1"/>
    <col min="13336" max="13336" width="34.625" style="29" customWidth="1"/>
    <col min="13337" max="13337" width="2.5" style="29" customWidth="1"/>
    <col min="13338" max="13338" width="30.625" style="29" customWidth="1"/>
    <col min="13339" max="13339" width="3.125" style="29" customWidth="1"/>
    <col min="13340" max="13340" width="22" style="29" customWidth="1"/>
    <col min="13341" max="13341" width="2.625" style="29" customWidth="1"/>
    <col min="13342" max="13342" width="7.625" style="29" customWidth="1"/>
    <col min="13343" max="13343" width="10.625" style="29" customWidth="1"/>
    <col min="13344" max="13344" width="0.875" style="29" customWidth="1"/>
    <col min="13345" max="13345" width="6.625" style="29" customWidth="1"/>
    <col min="13346" max="13346" width="0.875" style="29" customWidth="1"/>
    <col min="13347" max="13347" width="6.625" style="29" customWidth="1"/>
    <col min="13348" max="13348" width="3.625" style="29" customWidth="1"/>
    <col min="13349" max="13349" width="6.625" style="29" customWidth="1"/>
    <col min="13350" max="13350" width="2.375" style="29" customWidth="1"/>
    <col min="13351" max="13568" width="9.125" style="29"/>
    <col min="13569" max="13569" width="2.875" style="29" customWidth="1"/>
    <col min="13570" max="13570" width="0.625" style="29" customWidth="1"/>
    <col min="13571" max="13571" width="29.5" style="29" customWidth="1"/>
    <col min="13572" max="13572" width="1.5" style="29" customWidth="1"/>
    <col min="13573" max="13573" width="10" style="29" customWidth="1"/>
    <col min="13574" max="13574" width="6.5" style="29" customWidth="1"/>
    <col min="13575" max="13575" width="2.125" style="29" customWidth="1"/>
    <col min="13576" max="13576" width="10" style="29" customWidth="1"/>
    <col min="13577" max="13577" width="11.625" style="29" customWidth="1"/>
    <col min="13578" max="13578" width="0.875" style="29" customWidth="1"/>
    <col min="13579" max="13579" width="2.625" style="29" customWidth="1"/>
    <col min="13580" max="13580" width="8.875" style="29" customWidth="1"/>
    <col min="13581" max="13581" width="8.5" style="29" customWidth="1"/>
    <col min="13582" max="13582" width="1.875" style="29" customWidth="1"/>
    <col min="13583" max="13583" width="12.125" style="29" customWidth="1"/>
    <col min="13584" max="13584" width="3.625" style="29" customWidth="1"/>
    <col min="13585" max="13585" width="11.375" style="29" customWidth="1"/>
    <col min="13586" max="13586" width="1.625" style="29" customWidth="1"/>
    <col min="13587" max="13587" width="9.5" style="29" customWidth="1"/>
    <col min="13588" max="13588" width="8.375" style="29" customWidth="1"/>
    <col min="13589" max="13589" width="3" style="29" customWidth="1"/>
    <col min="13590" max="13590" width="0.875" style="29" customWidth="1"/>
    <col min="13591" max="13591" width="17" style="29" customWidth="1"/>
    <col min="13592" max="13592" width="34.625" style="29" customWidth="1"/>
    <col min="13593" max="13593" width="2.5" style="29" customWidth="1"/>
    <col min="13594" max="13594" width="30.625" style="29" customWidth="1"/>
    <col min="13595" max="13595" width="3.125" style="29" customWidth="1"/>
    <col min="13596" max="13596" width="22" style="29" customWidth="1"/>
    <col min="13597" max="13597" width="2.625" style="29" customWidth="1"/>
    <col min="13598" max="13598" width="7.625" style="29" customWidth="1"/>
    <col min="13599" max="13599" width="10.625" style="29" customWidth="1"/>
    <col min="13600" max="13600" width="0.875" style="29" customWidth="1"/>
    <col min="13601" max="13601" width="6.625" style="29" customWidth="1"/>
    <col min="13602" max="13602" width="0.875" style="29" customWidth="1"/>
    <col min="13603" max="13603" width="6.625" style="29" customWidth="1"/>
    <col min="13604" max="13604" width="3.625" style="29" customWidth="1"/>
    <col min="13605" max="13605" width="6.625" style="29" customWidth="1"/>
    <col min="13606" max="13606" width="2.375" style="29" customWidth="1"/>
    <col min="13607" max="13824" width="9.125" style="29"/>
    <col min="13825" max="13825" width="2.875" style="29" customWidth="1"/>
    <col min="13826" max="13826" width="0.625" style="29" customWidth="1"/>
    <col min="13827" max="13827" width="29.5" style="29" customWidth="1"/>
    <col min="13828" max="13828" width="1.5" style="29" customWidth="1"/>
    <col min="13829" max="13829" width="10" style="29" customWidth="1"/>
    <col min="13830" max="13830" width="6.5" style="29" customWidth="1"/>
    <col min="13831" max="13831" width="2.125" style="29" customWidth="1"/>
    <col min="13832" max="13832" width="10" style="29" customWidth="1"/>
    <col min="13833" max="13833" width="11.625" style="29" customWidth="1"/>
    <col min="13834" max="13834" width="0.875" style="29" customWidth="1"/>
    <col min="13835" max="13835" width="2.625" style="29" customWidth="1"/>
    <col min="13836" max="13836" width="8.875" style="29" customWidth="1"/>
    <col min="13837" max="13837" width="8.5" style="29" customWidth="1"/>
    <col min="13838" max="13838" width="1.875" style="29" customWidth="1"/>
    <col min="13839" max="13839" width="12.125" style="29" customWidth="1"/>
    <col min="13840" max="13840" width="3.625" style="29" customWidth="1"/>
    <col min="13841" max="13841" width="11.375" style="29" customWidth="1"/>
    <col min="13842" max="13842" width="1.625" style="29" customWidth="1"/>
    <col min="13843" max="13843" width="9.5" style="29" customWidth="1"/>
    <col min="13844" max="13844" width="8.375" style="29" customWidth="1"/>
    <col min="13845" max="13845" width="3" style="29" customWidth="1"/>
    <col min="13846" max="13846" width="0.875" style="29" customWidth="1"/>
    <col min="13847" max="13847" width="17" style="29" customWidth="1"/>
    <col min="13848" max="13848" width="34.625" style="29" customWidth="1"/>
    <col min="13849" max="13849" width="2.5" style="29" customWidth="1"/>
    <col min="13850" max="13850" width="30.625" style="29" customWidth="1"/>
    <col min="13851" max="13851" width="3.125" style="29" customWidth="1"/>
    <col min="13852" max="13852" width="22" style="29" customWidth="1"/>
    <col min="13853" max="13853" width="2.625" style="29" customWidth="1"/>
    <col min="13854" max="13854" width="7.625" style="29" customWidth="1"/>
    <col min="13855" max="13855" width="10.625" style="29" customWidth="1"/>
    <col min="13856" max="13856" width="0.875" style="29" customWidth="1"/>
    <col min="13857" max="13857" width="6.625" style="29" customWidth="1"/>
    <col min="13858" max="13858" width="0.875" style="29" customWidth="1"/>
    <col min="13859" max="13859" width="6.625" style="29" customWidth="1"/>
    <col min="13860" max="13860" width="3.625" style="29" customWidth="1"/>
    <col min="13861" max="13861" width="6.625" style="29" customWidth="1"/>
    <col min="13862" max="13862" width="2.375" style="29" customWidth="1"/>
    <col min="13863" max="14080" width="9.125" style="29"/>
    <col min="14081" max="14081" width="2.875" style="29" customWidth="1"/>
    <col min="14082" max="14082" width="0.625" style="29" customWidth="1"/>
    <col min="14083" max="14083" width="29.5" style="29" customWidth="1"/>
    <col min="14084" max="14084" width="1.5" style="29" customWidth="1"/>
    <col min="14085" max="14085" width="10" style="29" customWidth="1"/>
    <col min="14086" max="14086" width="6.5" style="29" customWidth="1"/>
    <col min="14087" max="14087" width="2.125" style="29" customWidth="1"/>
    <col min="14088" max="14088" width="10" style="29" customWidth="1"/>
    <col min="14089" max="14089" width="11.625" style="29" customWidth="1"/>
    <col min="14090" max="14090" width="0.875" style="29" customWidth="1"/>
    <col min="14091" max="14091" width="2.625" style="29" customWidth="1"/>
    <col min="14092" max="14092" width="8.875" style="29" customWidth="1"/>
    <col min="14093" max="14093" width="8.5" style="29" customWidth="1"/>
    <col min="14094" max="14094" width="1.875" style="29" customWidth="1"/>
    <col min="14095" max="14095" width="12.125" style="29" customWidth="1"/>
    <col min="14096" max="14096" width="3.625" style="29" customWidth="1"/>
    <col min="14097" max="14097" width="11.375" style="29" customWidth="1"/>
    <col min="14098" max="14098" width="1.625" style="29" customWidth="1"/>
    <col min="14099" max="14099" width="9.5" style="29" customWidth="1"/>
    <col min="14100" max="14100" width="8.375" style="29" customWidth="1"/>
    <col min="14101" max="14101" width="3" style="29" customWidth="1"/>
    <col min="14102" max="14102" width="0.875" style="29" customWidth="1"/>
    <col min="14103" max="14103" width="17" style="29" customWidth="1"/>
    <col min="14104" max="14104" width="34.625" style="29" customWidth="1"/>
    <col min="14105" max="14105" width="2.5" style="29" customWidth="1"/>
    <col min="14106" max="14106" width="30.625" style="29" customWidth="1"/>
    <col min="14107" max="14107" width="3.125" style="29" customWidth="1"/>
    <col min="14108" max="14108" width="22" style="29" customWidth="1"/>
    <col min="14109" max="14109" width="2.625" style="29" customWidth="1"/>
    <col min="14110" max="14110" width="7.625" style="29" customWidth="1"/>
    <col min="14111" max="14111" width="10.625" style="29" customWidth="1"/>
    <col min="14112" max="14112" width="0.875" style="29" customWidth="1"/>
    <col min="14113" max="14113" width="6.625" style="29" customWidth="1"/>
    <col min="14114" max="14114" width="0.875" style="29" customWidth="1"/>
    <col min="14115" max="14115" width="6.625" style="29" customWidth="1"/>
    <col min="14116" max="14116" width="3.625" style="29" customWidth="1"/>
    <col min="14117" max="14117" width="6.625" style="29" customWidth="1"/>
    <col min="14118" max="14118" width="2.375" style="29" customWidth="1"/>
    <col min="14119" max="14336" width="9.125" style="29"/>
    <col min="14337" max="14337" width="2.875" style="29" customWidth="1"/>
    <col min="14338" max="14338" width="0.625" style="29" customWidth="1"/>
    <col min="14339" max="14339" width="29.5" style="29" customWidth="1"/>
    <col min="14340" max="14340" width="1.5" style="29" customWidth="1"/>
    <col min="14341" max="14341" width="10" style="29" customWidth="1"/>
    <col min="14342" max="14342" width="6.5" style="29" customWidth="1"/>
    <col min="14343" max="14343" width="2.125" style="29" customWidth="1"/>
    <col min="14344" max="14344" width="10" style="29" customWidth="1"/>
    <col min="14345" max="14345" width="11.625" style="29" customWidth="1"/>
    <col min="14346" max="14346" width="0.875" style="29" customWidth="1"/>
    <col min="14347" max="14347" width="2.625" style="29" customWidth="1"/>
    <col min="14348" max="14348" width="8.875" style="29" customWidth="1"/>
    <col min="14349" max="14349" width="8.5" style="29" customWidth="1"/>
    <col min="14350" max="14350" width="1.875" style="29" customWidth="1"/>
    <col min="14351" max="14351" width="12.125" style="29" customWidth="1"/>
    <col min="14352" max="14352" width="3.625" style="29" customWidth="1"/>
    <col min="14353" max="14353" width="11.375" style="29" customWidth="1"/>
    <col min="14354" max="14354" width="1.625" style="29" customWidth="1"/>
    <col min="14355" max="14355" width="9.5" style="29" customWidth="1"/>
    <col min="14356" max="14356" width="8.375" style="29" customWidth="1"/>
    <col min="14357" max="14357" width="3" style="29" customWidth="1"/>
    <col min="14358" max="14358" width="0.875" style="29" customWidth="1"/>
    <col min="14359" max="14359" width="17" style="29" customWidth="1"/>
    <col min="14360" max="14360" width="34.625" style="29" customWidth="1"/>
    <col min="14361" max="14361" width="2.5" style="29" customWidth="1"/>
    <col min="14362" max="14362" width="30.625" style="29" customWidth="1"/>
    <col min="14363" max="14363" width="3.125" style="29" customWidth="1"/>
    <col min="14364" max="14364" width="22" style="29" customWidth="1"/>
    <col min="14365" max="14365" width="2.625" style="29" customWidth="1"/>
    <col min="14366" max="14366" width="7.625" style="29" customWidth="1"/>
    <col min="14367" max="14367" width="10.625" style="29" customWidth="1"/>
    <col min="14368" max="14368" width="0.875" style="29" customWidth="1"/>
    <col min="14369" max="14369" width="6.625" style="29" customWidth="1"/>
    <col min="14370" max="14370" width="0.875" style="29" customWidth="1"/>
    <col min="14371" max="14371" width="6.625" style="29" customWidth="1"/>
    <col min="14372" max="14372" width="3.625" style="29" customWidth="1"/>
    <col min="14373" max="14373" width="6.625" style="29" customWidth="1"/>
    <col min="14374" max="14374" width="2.375" style="29" customWidth="1"/>
    <col min="14375" max="14592" width="9.125" style="29"/>
    <col min="14593" max="14593" width="2.875" style="29" customWidth="1"/>
    <col min="14594" max="14594" width="0.625" style="29" customWidth="1"/>
    <col min="14595" max="14595" width="29.5" style="29" customWidth="1"/>
    <col min="14596" max="14596" width="1.5" style="29" customWidth="1"/>
    <col min="14597" max="14597" width="10" style="29" customWidth="1"/>
    <col min="14598" max="14598" width="6.5" style="29" customWidth="1"/>
    <col min="14599" max="14599" width="2.125" style="29" customWidth="1"/>
    <col min="14600" max="14600" width="10" style="29" customWidth="1"/>
    <col min="14601" max="14601" width="11.625" style="29" customWidth="1"/>
    <col min="14602" max="14602" width="0.875" style="29" customWidth="1"/>
    <col min="14603" max="14603" width="2.625" style="29" customWidth="1"/>
    <col min="14604" max="14604" width="8.875" style="29" customWidth="1"/>
    <col min="14605" max="14605" width="8.5" style="29" customWidth="1"/>
    <col min="14606" max="14606" width="1.875" style="29" customWidth="1"/>
    <col min="14607" max="14607" width="12.125" style="29" customWidth="1"/>
    <col min="14608" max="14608" width="3.625" style="29" customWidth="1"/>
    <col min="14609" max="14609" width="11.375" style="29" customWidth="1"/>
    <col min="14610" max="14610" width="1.625" style="29" customWidth="1"/>
    <col min="14611" max="14611" width="9.5" style="29" customWidth="1"/>
    <col min="14612" max="14612" width="8.375" style="29" customWidth="1"/>
    <col min="14613" max="14613" width="3" style="29" customWidth="1"/>
    <col min="14614" max="14614" width="0.875" style="29" customWidth="1"/>
    <col min="14615" max="14615" width="17" style="29" customWidth="1"/>
    <col min="14616" max="14616" width="34.625" style="29" customWidth="1"/>
    <col min="14617" max="14617" width="2.5" style="29" customWidth="1"/>
    <col min="14618" max="14618" width="30.625" style="29" customWidth="1"/>
    <col min="14619" max="14619" width="3.125" style="29" customWidth="1"/>
    <col min="14620" max="14620" width="22" style="29" customWidth="1"/>
    <col min="14621" max="14621" width="2.625" style="29" customWidth="1"/>
    <col min="14622" max="14622" width="7.625" style="29" customWidth="1"/>
    <col min="14623" max="14623" width="10.625" style="29" customWidth="1"/>
    <col min="14624" max="14624" width="0.875" style="29" customWidth="1"/>
    <col min="14625" max="14625" width="6.625" style="29" customWidth="1"/>
    <col min="14626" max="14626" width="0.875" style="29" customWidth="1"/>
    <col min="14627" max="14627" width="6.625" style="29" customWidth="1"/>
    <col min="14628" max="14628" width="3.625" style="29" customWidth="1"/>
    <col min="14629" max="14629" width="6.625" style="29" customWidth="1"/>
    <col min="14630" max="14630" width="2.375" style="29" customWidth="1"/>
    <col min="14631" max="14848" width="9.125" style="29"/>
    <col min="14849" max="14849" width="2.875" style="29" customWidth="1"/>
    <col min="14850" max="14850" width="0.625" style="29" customWidth="1"/>
    <col min="14851" max="14851" width="29.5" style="29" customWidth="1"/>
    <col min="14852" max="14852" width="1.5" style="29" customWidth="1"/>
    <col min="14853" max="14853" width="10" style="29" customWidth="1"/>
    <col min="14854" max="14854" width="6.5" style="29" customWidth="1"/>
    <col min="14855" max="14855" width="2.125" style="29" customWidth="1"/>
    <col min="14856" max="14856" width="10" style="29" customWidth="1"/>
    <col min="14857" max="14857" width="11.625" style="29" customWidth="1"/>
    <col min="14858" max="14858" width="0.875" style="29" customWidth="1"/>
    <col min="14859" max="14859" width="2.625" style="29" customWidth="1"/>
    <col min="14860" max="14860" width="8.875" style="29" customWidth="1"/>
    <col min="14861" max="14861" width="8.5" style="29" customWidth="1"/>
    <col min="14862" max="14862" width="1.875" style="29" customWidth="1"/>
    <col min="14863" max="14863" width="12.125" style="29" customWidth="1"/>
    <col min="14864" max="14864" width="3.625" style="29" customWidth="1"/>
    <col min="14865" max="14865" width="11.375" style="29" customWidth="1"/>
    <col min="14866" max="14866" width="1.625" style="29" customWidth="1"/>
    <col min="14867" max="14867" width="9.5" style="29" customWidth="1"/>
    <col min="14868" max="14868" width="8.375" style="29" customWidth="1"/>
    <col min="14869" max="14869" width="3" style="29" customWidth="1"/>
    <col min="14870" max="14870" width="0.875" style="29" customWidth="1"/>
    <col min="14871" max="14871" width="17" style="29" customWidth="1"/>
    <col min="14872" max="14872" width="34.625" style="29" customWidth="1"/>
    <col min="14873" max="14873" width="2.5" style="29" customWidth="1"/>
    <col min="14874" max="14874" width="30.625" style="29" customWidth="1"/>
    <col min="14875" max="14875" width="3.125" style="29" customWidth="1"/>
    <col min="14876" max="14876" width="22" style="29" customWidth="1"/>
    <col min="14877" max="14877" width="2.625" style="29" customWidth="1"/>
    <col min="14878" max="14878" width="7.625" style="29" customWidth="1"/>
    <col min="14879" max="14879" width="10.625" style="29" customWidth="1"/>
    <col min="14880" max="14880" width="0.875" style="29" customWidth="1"/>
    <col min="14881" max="14881" width="6.625" style="29" customWidth="1"/>
    <col min="14882" max="14882" width="0.875" style="29" customWidth="1"/>
    <col min="14883" max="14883" width="6.625" style="29" customWidth="1"/>
    <col min="14884" max="14884" width="3.625" style="29" customWidth="1"/>
    <col min="14885" max="14885" width="6.625" style="29" customWidth="1"/>
    <col min="14886" max="14886" width="2.375" style="29" customWidth="1"/>
    <col min="14887" max="15104" width="9.125" style="29"/>
    <col min="15105" max="15105" width="2.875" style="29" customWidth="1"/>
    <col min="15106" max="15106" width="0.625" style="29" customWidth="1"/>
    <col min="15107" max="15107" width="29.5" style="29" customWidth="1"/>
    <col min="15108" max="15108" width="1.5" style="29" customWidth="1"/>
    <col min="15109" max="15109" width="10" style="29" customWidth="1"/>
    <col min="15110" max="15110" width="6.5" style="29" customWidth="1"/>
    <col min="15111" max="15111" width="2.125" style="29" customWidth="1"/>
    <col min="15112" max="15112" width="10" style="29" customWidth="1"/>
    <col min="15113" max="15113" width="11.625" style="29" customWidth="1"/>
    <col min="15114" max="15114" width="0.875" style="29" customWidth="1"/>
    <col min="15115" max="15115" width="2.625" style="29" customWidth="1"/>
    <col min="15116" max="15116" width="8.875" style="29" customWidth="1"/>
    <col min="15117" max="15117" width="8.5" style="29" customWidth="1"/>
    <col min="15118" max="15118" width="1.875" style="29" customWidth="1"/>
    <col min="15119" max="15119" width="12.125" style="29" customWidth="1"/>
    <col min="15120" max="15120" width="3.625" style="29" customWidth="1"/>
    <col min="15121" max="15121" width="11.375" style="29" customWidth="1"/>
    <col min="15122" max="15122" width="1.625" style="29" customWidth="1"/>
    <col min="15123" max="15123" width="9.5" style="29" customWidth="1"/>
    <col min="15124" max="15124" width="8.375" style="29" customWidth="1"/>
    <col min="15125" max="15125" width="3" style="29" customWidth="1"/>
    <col min="15126" max="15126" width="0.875" style="29" customWidth="1"/>
    <col min="15127" max="15127" width="17" style="29" customWidth="1"/>
    <col min="15128" max="15128" width="34.625" style="29" customWidth="1"/>
    <col min="15129" max="15129" width="2.5" style="29" customWidth="1"/>
    <col min="15130" max="15130" width="30.625" style="29" customWidth="1"/>
    <col min="15131" max="15131" width="3.125" style="29" customWidth="1"/>
    <col min="15132" max="15132" width="22" style="29" customWidth="1"/>
    <col min="15133" max="15133" width="2.625" style="29" customWidth="1"/>
    <col min="15134" max="15134" width="7.625" style="29" customWidth="1"/>
    <col min="15135" max="15135" width="10.625" style="29" customWidth="1"/>
    <col min="15136" max="15136" width="0.875" style="29" customWidth="1"/>
    <col min="15137" max="15137" width="6.625" style="29" customWidth="1"/>
    <col min="15138" max="15138" width="0.875" style="29" customWidth="1"/>
    <col min="15139" max="15139" width="6.625" style="29" customWidth="1"/>
    <col min="15140" max="15140" width="3.625" style="29" customWidth="1"/>
    <col min="15141" max="15141" width="6.625" style="29" customWidth="1"/>
    <col min="15142" max="15142" width="2.375" style="29" customWidth="1"/>
    <col min="15143" max="15360" width="9.125" style="29"/>
    <col min="15361" max="15361" width="2.875" style="29" customWidth="1"/>
    <col min="15362" max="15362" width="0.625" style="29" customWidth="1"/>
    <col min="15363" max="15363" width="29.5" style="29" customWidth="1"/>
    <col min="15364" max="15364" width="1.5" style="29" customWidth="1"/>
    <col min="15365" max="15365" width="10" style="29" customWidth="1"/>
    <col min="15366" max="15366" width="6.5" style="29" customWidth="1"/>
    <col min="15367" max="15367" width="2.125" style="29" customWidth="1"/>
    <col min="15368" max="15368" width="10" style="29" customWidth="1"/>
    <col min="15369" max="15369" width="11.625" style="29" customWidth="1"/>
    <col min="15370" max="15370" width="0.875" style="29" customWidth="1"/>
    <col min="15371" max="15371" width="2.625" style="29" customWidth="1"/>
    <col min="15372" max="15372" width="8.875" style="29" customWidth="1"/>
    <col min="15373" max="15373" width="8.5" style="29" customWidth="1"/>
    <col min="15374" max="15374" width="1.875" style="29" customWidth="1"/>
    <col min="15375" max="15375" width="12.125" style="29" customWidth="1"/>
    <col min="15376" max="15376" width="3.625" style="29" customWidth="1"/>
    <col min="15377" max="15377" width="11.375" style="29" customWidth="1"/>
    <col min="15378" max="15378" width="1.625" style="29" customWidth="1"/>
    <col min="15379" max="15379" width="9.5" style="29" customWidth="1"/>
    <col min="15380" max="15380" width="8.375" style="29" customWidth="1"/>
    <col min="15381" max="15381" width="3" style="29" customWidth="1"/>
    <col min="15382" max="15382" width="0.875" style="29" customWidth="1"/>
    <col min="15383" max="15383" width="17" style="29" customWidth="1"/>
    <col min="15384" max="15384" width="34.625" style="29" customWidth="1"/>
    <col min="15385" max="15385" width="2.5" style="29" customWidth="1"/>
    <col min="15386" max="15386" width="30.625" style="29" customWidth="1"/>
    <col min="15387" max="15387" width="3.125" style="29" customWidth="1"/>
    <col min="15388" max="15388" width="22" style="29" customWidth="1"/>
    <col min="15389" max="15389" width="2.625" style="29" customWidth="1"/>
    <col min="15390" max="15390" width="7.625" style="29" customWidth="1"/>
    <col min="15391" max="15391" width="10.625" style="29" customWidth="1"/>
    <col min="15392" max="15392" width="0.875" style="29" customWidth="1"/>
    <col min="15393" max="15393" width="6.625" style="29" customWidth="1"/>
    <col min="15394" max="15394" width="0.875" style="29" customWidth="1"/>
    <col min="15395" max="15395" width="6.625" style="29" customWidth="1"/>
    <col min="15396" max="15396" width="3.625" style="29" customWidth="1"/>
    <col min="15397" max="15397" width="6.625" style="29" customWidth="1"/>
    <col min="15398" max="15398" width="2.375" style="29" customWidth="1"/>
    <col min="15399" max="15616" width="9.125" style="29"/>
    <col min="15617" max="15617" width="2.875" style="29" customWidth="1"/>
    <col min="15618" max="15618" width="0.625" style="29" customWidth="1"/>
    <col min="15619" max="15619" width="29.5" style="29" customWidth="1"/>
    <col min="15620" max="15620" width="1.5" style="29" customWidth="1"/>
    <col min="15621" max="15621" width="10" style="29" customWidth="1"/>
    <col min="15622" max="15622" width="6.5" style="29" customWidth="1"/>
    <col min="15623" max="15623" width="2.125" style="29" customWidth="1"/>
    <col min="15624" max="15624" width="10" style="29" customWidth="1"/>
    <col min="15625" max="15625" width="11.625" style="29" customWidth="1"/>
    <col min="15626" max="15626" width="0.875" style="29" customWidth="1"/>
    <col min="15627" max="15627" width="2.625" style="29" customWidth="1"/>
    <col min="15628" max="15628" width="8.875" style="29" customWidth="1"/>
    <col min="15629" max="15629" width="8.5" style="29" customWidth="1"/>
    <col min="15630" max="15630" width="1.875" style="29" customWidth="1"/>
    <col min="15631" max="15631" width="12.125" style="29" customWidth="1"/>
    <col min="15632" max="15632" width="3.625" style="29" customWidth="1"/>
    <col min="15633" max="15633" width="11.375" style="29" customWidth="1"/>
    <col min="15634" max="15634" width="1.625" style="29" customWidth="1"/>
    <col min="15635" max="15635" width="9.5" style="29" customWidth="1"/>
    <col min="15636" max="15636" width="8.375" style="29" customWidth="1"/>
    <col min="15637" max="15637" width="3" style="29" customWidth="1"/>
    <col min="15638" max="15638" width="0.875" style="29" customWidth="1"/>
    <col min="15639" max="15639" width="17" style="29" customWidth="1"/>
    <col min="15640" max="15640" width="34.625" style="29" customWidth="1"/>
    <col min="15641" max="15641" width="2.5" style="29" customWidth="1"/>
    <col min="15642" max="15642" width="30.625" style="29" customWidth="1"/>
    <col min="15643" max="15643" width="3.125" style="29" customWidth="1"/>
    <col min="15644" max="15644" width="22" style="29" customWidth="1"/>
    <col min="15645" max="15645" width="2.625" style="29" customWidth="1"/>
    <col min="15646" max="15646" width="7.625" style="29" customWidth="1"/>
    <col min="15647" max="15647" width="10.625" style="29" customWidth="1"/>
    <col min="15648" max="15648" width="0.875" style="29" customWidth="1"/>
    <col min="15649" max="15649" width="6.625" style="29" customWidth="1"/>
    <col min="15650" max="15650" width="0.875" style="29" customWidth="1"/>
    <col min="15651" max="15651" width="6.625" style="29" customWidth="1"/>
    <col min="15652" max="15652" width="3.625" style="29" customWidth="1"/>
    <col min="15653" max="15653" width="6.625" style="29" customWidth="1"/>
    <col min="15654" max="15654" width="2.375" style="29" customWidth="1"/>
    <col min="15655" max="15872" width="9.125" style="29"/>
    <col min="15873" max="15873" width="2.875" style="29" customWidth="1"/>
    <col min="15874" max="15874" width="0.625" style="29" customWidth="1"/>
    <col min="15875" max="15875" width="29.5" style="29" customWidth="1"/>
    <col min="15876" max="15876" width="1.5" style="29" customWidth="1"/>
    <col min="15877" max="15877" width="10" style="29" customWidth="1"/>
    <col min="15878" max="15878" width="6.5" style="29" customWidth="1"/>
    <col min="15879" max="15879" width="2.125" style="29" customWidth="1"/>
    <col min="15880" max="15880" width="10" style="29" customWidth="1"/>
    <col min="15881" max="15881" width="11.625" style="29" customWidth="1"/>
    <col min="15882" max="15882" width="0.875" style="29" customWidth="1"/>
    <col min="15883" max="15883" width="2.625" style="29" customWidth="1"/>
    <col min="15884" max="15884" width="8.875" style="29" customWidth="1"/>
    <col min="15885" max="15885" width="8.5" style="29" customWidth="1"/>
    <col min="15886" max="15886" width="1.875" style="29" customWidth="1"/>
    <col min="15887" max="15887" width="12.125" style="29" customWidth="1"/>
    <col min="15888" max="15888" width="3.625" style="29" customWidth="1"/>
    <col min="15889" max="15889" width="11.375" style="29" customWidth="1"/>
    <col min="15890" max="15890" width="1.625" style="29" customWidth="1"/>
    <col min="15891" max="15891" width="9.5" style="29" customWidth="1"/>
    <col min="15892" max="15892" width="8.375" style="29" customWidth="1"/>
    <col min="15893" max="15893" width="3" style="29" customWidth="1"/>
    <col min="15894" max="15894" width="0.875" style="29" customWidth="1"/>
    <col min="15895" max="15895" width="17" style="29" customWidth="1"/>
    <col min="15896" max="15896" width="34.625" style="29" customWidth="1"/>
    <col min="15897" max="15897" width="2.5" style="29" customWidth="1"/>
    <col min="15898" max="15898" width="30.625" style="29" customWidth="1"/>
    <col min="15899" max="15899" width="3.125" style="29" customWidth="1"/>
    <col min="15900" max="15900" width="22" style="29" customWidth="1"/>
    <col min="15901" max="15901" width="2.625" style="29" customWidth="1"/>
    <col min="15902" max="15902" width="7.625" style="29" customWidth="1"/>
    <col min="15903" max="15903" width="10.625" style="29" customWidth="1"/>
    <col min="15904" max="15904" width="0.875" style="29" customWidth="1"/>
    <col min="15905" max="15905" width="6.625" style="29" customWidth="1"/>
    <col min="15906" max="15906" width="0.875" style="29" customWidth="1"/>
    <col min="15907" max="15907" width="6.625" style="29" customWidth="1"/>
    <col min="15908" max="15908" width="3.625" style="29" customWidth="1"/>
    <col min="15909" max="15909" width="6.625" style="29" customWidth="1"/>
    <col min="15910" max="15910" width="2.375" style="29" customWidth="1"/>
    <col min="15911" max="16128" width="9.125" style="29"/>
    <col min="16129" max="16129" width="2.875" style="29" customWidth="1"/>
    <col min="16130" max="16130" width="0.625" style="29" customWidth="1"/>
    <col min="16131" max="16131" width="29.5" style="29" customWidth="1"/>
    <col min="16132" max="16132" width="1.5" style="29" customWidth="1"/>
    <col min="16133" max="16133" width="10" style="29" customWidth="1"/>
    <col min="16134" max="16134" width="6.5" style="29" customWidth="1"/>
    <col min="16135" max="16135" width="2.125" style="29" customWidth="1"/>
    <col min="16136" max="16136" width="10" style="29" customWidth="1"/>
    <col min="16137" max="16137" width="11.625" style="29" customWidth="1"/>
    <col min="16138" max="16138" width="0.875" style="29" customWidth="1"/>
    <col min="16139" max="16139" width="2.625" style="29" customWidth="1"/>
    <col min="16140" max="16140" width="8.875" style="29" customWidth="1"/>
    <col min="16141" max="16141" width="8.5" style="29" customWidth="1"/>
    <col min="16142" max="16142" width="1.875" style="29" customWidth="1"/>
    <col min="16143" max="16143" width="12.125" style="29" customWidth="1"/>
    <col min="16144" max="16144" width="3.625" style="29" customWidth="1"/>
    <col min="16145" max="16145" width="11.375" style="29" customWidth="1"/>
    <col min="16146" max="16146" width="1.625" style="29" customWidth="1"/>
    <col min="16147" max="16147" width="9.5" style="29" customWidth="1"/>
    <col min="16148" max="16148" width="8.375" style="29" customWidth="1"/>
    <col min="16149" max="16149" width="3" style="29" customWidth="1"/>
    <col min="16150" max="16150" width="0.875" style="29" customWidth="1"/>
    <col min="16151" max="16151" width="17" style="29" customWidth="1"/>
    <col min="16152" max="16152" width="34.625" style="29" customWidth="1"/>
    <col min="16153" max="16153" width="2.5" style="29" customWidth="1"/>
    <col min="16154" max="16154" width="30.625" style="29" customWidth="1"/>
    <col min="16155" max="16155" width="3.125" style="29" customWidth="1"/>
    <col min="16156" max="16156" width="22" style="29" customWidth="1"/>
    <col min="16157" max="16157" width="2.625" style="29" customWidth="1"/>
    <col min="16158" max="16158" width="7.625" style="29" customWidth="1"/>
    <col min="16159" max="16159" width="10.625" style="29" customWidth="1"/>
    <col min="16160" max="16160" width="0.875" style="29" customWidth="1"/>
    <col min="16161" max="16161" width="6.625" style="29" customWidth="1"/>
    <col min="16162" max="16162" width="0.875" style="29" customWidth="1"/>
    <col min="16163" max="16163" width="6.625" style="29" customWidth="1"/>
    <col min="16164" max="16164" width="3.625" style="29" customWidth="1"/>
    <col min="16165" max="16165" width="6.625" style="29" customWidth="1"/>
    <col min="16166" max="16166" width="2.375" style="29" customWidth="1"/>
    <col min="16167" max="16384" width="9.125" style="29"/>
  </cols>
  <sheetData>
    <row r="1" spans="1:38" ht="15" customHeight="1" thickBot="1" x14ac:dyDescent="0.25">
      <c r="A1" s="23">
        <v>1</v>
      </c>
      <c r="B1" s="24" t="s">
        <v>10</v>
      </c>
      <c r="C1" s="25" t="s">
        <v>11</v>
      </c>
      <c r="D1" s="522"/>
      <c r="E1" s="522"/>
      <c r="F1" s="27"/>
      <c r="G1" s="27"/>
      <c r="H1" s="27"/>
      <c r="I1" s="28"/>
      <c r="J1" s="27"/>
      <c r="K1" s="604" t="s">
        <v>12</v>
      </c>
      <c r="L1" s="604"/>
      <c r="M1" s="604"/>
      <c r="N1" s="604"/>
      <c r="O1" s="604"/>
      <c r="P1" s="604"/>
      <c r="Q1" s="604"/>
      <c r="R1" s="604"/>
      <c r="S1" s="604"/>
      <c r="T1" s="605"/>
      <c r="U1" s="606" t="s">
        <v>1</v>
      </c>
      <c r="X1" s="30" t="s">
        <v>13</v>
      </c>
    </row>
    <row r="2" spans="1:38" ht="34.5" customHeight="1" thickBot="1" x14ac:dyDescent="0.25">
      <c r="A2" s="31">
        <f t="shared" ref="A2:A60" si="0">A1+1</f>
        <v>2</v>
      </c>
      <c r="B2" s="32"/>
      <c r="C2" s="33" t="s">
        <v>495</v>
      </c>
      <c r="D2" s="34"/>
      <c r="E2" s="34"/>
      <c r="F2" s="35"/>
      <c r="G2" s="609" t="s">
        <v>496</v>
      </c>
      <c r="H2" s="609"/>
      <c r="I2" s="610"/>
      <c r="J2" s="36"/>
      <c r="K2" s="36"/>
      <c r="L2" s="611" t="s">
        <v>494</v>
      </c>
      <c r="M2" s="611"/>
      <c r="N2" s="611"/>
      <c r="O2" s="611"/>
      <c r="P2" s="611"/>
      <c r="Q2" s="611"/>
      <c r="R2" s="611"/>
      <c r="S2" s="611"/>
      <c r="T2" s="37"/>
      <c r="U2" s="607"/>
      <c r="X2" s="38" t="s">
        <v>16</v>
      </c>
      <c r="Z2" s="38" t="s">
        <v>17</v>
      </c>
    </row>
    <row r="3" spans="1:38" ht="18.75" customHeight="1" thickBot="1" x14ac:dyDescent="0.3">
      <c r="A3" s="31">
        <f t="shared" si="0"/>
        <v>3</v>
      </c>
      <c r="B3" s="39"/>
      <c r="C3" s="40" t="s">
        <v>18</v>
      </c>
      <c r="D3" s="41"/>
      <c r="E3" s="42"/>
      <c r="F3" s="612" t="s">
        <v>19</v>
      </c>
      <c r="G3" s="612"/>
      <c r="H3" s="612"/>
      <c r="I3" s="613"/>
      <c r="J3" s="43"/>
      <c r="K3" s="44" t="s">
        <v>12</v>
      </c>
      <c r="L3" s="614" t="str">
        <f>IF(L2="Issue Status ?","",IF(L2=X3,"( based on preliminary process data )","( based on final process data )"))</f>
        <v>( based on final process data )</v>
      </c>
      <c r="M3" s="614"/>
      <c r="N3" s="614"/>
      <c r="O3" s="614"/>
      <c r="P3" s="614"/>
      <c r="Q3" s="614"/>
      <c r="R3" s="614"/>
      <c r="S3" s="614"/>
      <c r="T3" s="45"/>
      <c r="U3" s="608"/>
      <c r="X3" s="46" t="s">
        <v>20</v>
      </c>
      <c r="Z3" s="47" t="s">
        <v>21</v>
      </c>
    </row>
    <row r="4" spans="1:38" s="55" customFormat="1" ht="17.100000000000001" customHeight="1" x14ac:dyDescent="0.2">
      <c r="A4" s="31">
        <f t="shared" si="0"/>
        <v>4</v>
      </c>
      <c r="B4" s="48"/>
      <c r="C4" s="532" t="s">
        <v>22</v>
      </c>
      <c r="D4" s="537" t="s">
        <v>23</v>
      </c>
      <c r="E4" s="624"/>
      <c r="F4" s="624"/>
      <c r="G4" s="624"/>
      <c r="H4" s="624"/>
      <c r="I4" s="625"/>
      <c r="J4" s="51"/>
      <c r="K4" s="626" t="s">
        <v>24</v>
      </c>
      <c r="L4" s="626"/>
      <c r="M4" s="626"/>
      <c r="N4" s="52" t="s">
        <v>23</v>
      </c>
      <c r="O4" s="618" t="s">
        <v>25</v>
      </c>
      <c r="P4" s="618"/>
      <c r="Q4" s="618"/>
      <c r="R4" s="618"/>
      <c r="S4" s="618"/>
      <c r="T4" s="619"/>
      <c r="U4" s="53"/>
      <c r="V4" s="29"/>
      <c r="W4" s="29"/>
      <c r="X4" s="46" t="s">
        <v>26</v>
      </c>
      <c r="Y4" s="29"/>
      <c r="Z4" s="54" t="s">
        <v>27</v>
      </c>
      <c r="AA4" s="29"/>
      <c r="AB4" s="29"/>
      <c r="AC4" s="29"/>
      <c r="AD4" s="29"/>
      <c r="AE4" s="29"/>
      <c r="AF4" s="29"/>
      <c r="AG4" s="29"/>
      <c r="AH4" s="29"/>
      <c r="AI4" s="29"/>
      <c r="AJ4" s="29"/>
      <c r="AK4" s="29"/>
      <c r="AL4" s="29"/>
    </row>
    <row r="5" spans="1:38" ht="40.15" customHeight="1" thickBot="1" x14ac:dyDescent="0.25">
      <c r="A5" s="31">
        <f t="shared" si="0"/>
        <v>5</v>
      </c>
      <c r="B5" s="56"/>
      <c r="C5" s="525" t="s">
        <v>28</v>
      </c>
      <c r="D5" s="537" t="s">
        <v>23</v>
      </c>
      <c r="E5" s="627" t="s">
        <v>491</v>
      </c>
      <c r="F5" s="615"/>
      <c r="G5" s="615"/>
      <c r="H5" s="615"/>
      <c r="I5" s="616"/>
      <c r="J5" s="58"/>
      <c r="K5" s="617" t="s">
        <v>30</v>
      </c>
      <c r="L5" s="617"/>
      <c r="M5" s="617"/>
      <c r="N5" s="52" t="s">
        <v>23</v>
      </c>
      <c r="O5" s="618" t="s">
        <v>25</v>
      </c>
      <c r="P5" s="618"/>
      <c r="Q5" s="618"/>
      <c r="R5" s="618"/>
      <c r="S5" s="618"/>
      <c r="T5" s="619"/>
      <c r="U5" s="59"/>
      <c r="X5" s="46" t="s">
        <v>31</v>
      </c>
      <c r="Z5" s="60" t="s">
        <v>32</v>
      </c>
    </row>
    <row r="6" spans="1:38" ht="17.100000000000001" customHeight="1" thickBot="1" x14ac:dyDescent="0.3">
      <c r="A6" s="31">
        <f t="shared" si="0"/>
        <v>6</v>
      </c>
      <c r="B6" s="56"/>
      <c r="C6" s="61" t="s">
        <v>33</v>
      </c>
      <c r="D6" s="537" t="s">
        <v>23</v>
      </c>
      <c r="E6" s="615" t="s">
        <v>455</v>
      </c>
      <c r="F6" s="615"/>
      <c r="G6" s="615"/>
      <c r="H6" s="615"/>
      <c r="I6" s="616"/>
      <c r="J6" s="58"/>
      <c r="K6" s="617" t="s">
        <v>35</v>
      </c>
      <c r="L6" s="617"/>
      <c r="M6" s="617"/>
      <c r="N6" s="52" t="s">
        <v>23</v>
      </c>
      <c r="O6" s="618" t="s">
        <v>25</v>
      </c>
      <c r="P6" s="618"/>
      <c r="Q6" s="618"/>
      <c r="R6" s="618"/>
      <c r="S6" s="618"/>
      <c r="T6" s="619"/>
      <c r="U6" s="59"/>
      <c r="X6" s="549" t="s">
        <v>494</v>
      </c>
    </row>
    <row r="7" spans="1:38" ht="17.100000000000001" customHeight="1" thickBot="1" x14ac:dyDescent="0.25">
      <c r="A7" s="31">
        <f t="shared" si="0"/>
        <v>7</v>
      </c>
      <c r="B7" s="620" t="s">
        <v>36</v>
      </c>
      <c r="C7" s="621"/>
      <c r="D7" s="621"/>
      <c r="E7" s="621"/>
      <c r="F7" s="621"/>
      <c r="G7" s="621"/>
      <c r="H7" s="621"/>
      <c r="I7" s="621"/>
      <c r="J7" s="621"/>
      <c r="K7" s="621"/>
      <c r="L7" s="621"/>
      <c r="M7" s="621"/>
      <c r="N7" s="621"/>
      <c r="O7" s="621"/>
      <c r="P7" s="621"/>
      <c r="Q7" s="621"/>
      <c r="R7" s="621"/>
      <c r="S7" s="621"/>
      <c r="T7" s="622"/>
      <c r="U7" s="59"/>
      <c r="X7" s="29" t="s">
        <v>485</v>
      </c>
      <c r="Z7" s="38" t="s">
        <v>37</v>
      </c>
    </row>
    <row r="8" spans="1:38" ht="17.100000000000001" customHeight="1" thickBot="1" x14ac:dyDescent="0.25">
      <c r="A8" s="31">
        <f t="shared" si="0"/>
        <v>8</v>
      </c>
      <c r="B8" s="56"/>
      <c r="C8" s="525" t="s">
        <v>38</v>
      </c>
      <c r="D8" s="537" t="s">
        <v>23</v>
      </c>
      <c r="E8" s="615" t="s">
        <v>39</v>
      </c>
      <c r="F8" s="615"/>
      <c r="G8" s="615"/>
      <c r="H8" s="615"/>
      <c r="I8" s="616"/>
      <c r="J8" s="58"/>
      <c r="K8" s="623" t="s">
        <v>40</v>
      </c>
      <c r="L8" s="623"/>
      <c r="M8" s="623"/>
      <c r="N8" s="623"/>
      <c r="O8" s="623"/>
      <c r="P8" s="623"/>
      <c r="Q8" s="623"/>
      <c r="R8" s="52" t="s">
        <v>23</v>
      </c>
      <c r="S8" s="62">
        <v>31</v>
      </c>
      <c r="T8" s="63" t="str">
        <f>IF($F$3=$O$69,tsi,IF($F$3=$O$70,Tus,""))</f>
        <v>deg C</v>
      </c>
      <c r="U8" s="59"/>
      <c r="X8" s="64" t="s">
        <v>41</v>
      </c>
      <c r="Z8" s="47" t="s">
        <v>21</v>
      </c>
    </row>
    <row r="9" spans="1:38" ht="17.100000000000001" customHeight="1" thickBot="1" x14ac:dyDescent="0.25">
      <c r="A9" s="31">
        <f t="shared" si="0"/>
        <v>9</v>
      </c>
      <c r="B9" s="56"/>
      <c r="C9" s="65" t="s">
        <v>42</v>
      </c>
      <c r="D9" s="537" t="s">
        <v>23</v>
      </c>
      <c r="E9" s="628">
        <v>0</v>
      </c>
      <c r="F9" s="628"/>
      <c r="G9" s="628"/>
      <c r="H9" s="628"/>
      <c r="I9" s="63" t="str">
        <f>IF($F$3=$O$69,Csi,IF($F$3=$O$70,Cus,""))</f>
        <v>mg/kg</v>
      </c>
      <c r="J9" s="58"/>
      <c r="K9" s="629" t="s">
        <v>43</v>
      </c>
      <c r="L9" s="629"/>
      <c r="M9" s="629"/>
      <c r="N9" s="629"/>
      <c r="O9" s="629"/>
      <c r="P9" s="629"/>
      <c r="Q9" s="629"/>
      <c r="R9" s="52" t="s">
        <v>23</v>
      </c>
      <c r="S9" s="62">
        <v>18</v>
      </c>
      <c r="T9" s="63" t="str">
        <f>IF($F$3=$O$69,tsi,IF($F$3=$O$70,Tus,""))</f>
        <v>deg C</v>
      </c>
      <c r="U9" s="59"/>
      <c r="X9" s="66" t="s">
        <v>21</v>
      </c>
      <c r="Z9" s="54" t="s">
        <v>44</v>
      </c>
    </row>
    <row r="10" spans="1:38" ht="17.100000000000001" customHeight="1" thickBot="1" x14ac:dyDescent="0.3">
      <c r="A10" s="31">
        <f t="shared" si="0"/>
        <v>10</v>
      </c>
      <c r="B10" s="67"/>
      <c r="C10" s="630" t="s">
        <v>45</v>
      </c>
      <c r="D10" s="528" t="s">
        <v>23</v>
      </c>
      <c r="E10" s="632" t="s">
        <v>46</v>
      </c>
      <c r="F10" s="632"/>
      <c r="G10" s="526"/>
      <c r="H10" s="632" t="s">
        <v>47</v>
      </c>
      <c r="I10" s="633"/>
      <c r="J10" s="58"/>
      <c r="K10" s="634" t="s">
        <v>48</v>
      </c>
      <c r="L10" s="634"/>
      <c r="M10" s="634"/>
      <c r="N10" s="634"/>
      <c r="O10" s="634"/>
      <c r="P10" s="634"/>
      <c r="Q10" s="634"/>
      <c r="R10" s="52" t="s">
        <v>23</v>
      </c>
      <c r="S10" s="62">
        <v>35</v>
      </c>
      <c r="T10" s="63" t="str">
        <f>IF($F$3=$O$69,tsi,IF($F$3=$O$70,Tus,""))</f>
        <v>deg C</v>
      </c>
      <c r="U10" s="59"/>
      <c r="X10" s="70" t="s">
        <v>49</v>
      </c>
      <c r="Z10" s="60" t="s">
        <v>50</v>
      </c>
    </row>
    <row r="11" spans="1:38" ht="17.100000000000001" customHeight="1" thickBot="1" x14ac:dyDescent="0.3">
      <c r="A11" s="31">
        <f t="shared" si="0"/>
        <v>11</v>
      </c>
      <c r="B11" s="56"/>
      <c r="C11" s="631"/>
      <c r="D11" s="537" t="s">
        <v>23</v>
      </c>
      <c r="E11" s="632" t="s">
        <v>51</v>
      </c>
      <c r="F11" s="632"/>
      <c r="G11" s="526"/>
      <c r="H11" s="632" t="s">
        <v>52</v>
      </c>
      <c r="I11" s="635"/>
      <c r="J11" s="58"/>
      <c r="K11" s="636" t="str">
        <f>IF(F3=O69,"Density at normal pumping temperature",IF(F3=O70,"Specific Gravity at normal pumping temperature",""))</f>
        <v>Density at normal pumping temperature</v>
      </c>
      <c r="L11" s="636"/>
      <c r="M11" s="636"/>
      <c r="N11" s="636"/>
      <c r="O11" s="636"/>
      <c r="P11" s="636"/>
      <c r="Q11" s="636"/>
      <c r="R11" s="52" t="s">
        <v>23</v>
      </c>
      <c r="S11" s="71">
        <v>1000</v>
      </c>
      <c r="T11" s="63" t="str">
        <f>IF($F$3=$O$69,Dsi,IF($F$3=$O$70,Dus,""))</f>
        <v>kg/m3</v>
      </c>
      <c r="U11" s="59"/>
      <c r="X11" s="72" t="s">
        <v>46</v>
      </c>
    </row>
    <row r="12" spans="1:38" ht="17.100000000000001" customHeight="1" thickBot="1" x14ac:dyDescent="0.25">
      <c r="A12" s="31">
        <f t="shared" si="0"/>
        <v>12</v>
      </c>
      <c r="B12" s="56"/>
      <c r="C12" s="525" t="s">
        <v>53</v>
      </c>
      <c r="D12" s="537" t="s">
        <v>23</v>
      </c>
      <c r="E12" s="640">
        <v>795</v>
      </c>
      <c r="F12" s="640"/>
      <c r="G12" s="640"/>
      <c r="H12" s="640"/>
      <c r="I12" s="63" t="str">
        <f>IF($F$3=$O$69,Qsi,IF($F$3=$O$70,Qus,""))</f>
        <v>m3/h</v>
      </c>
      <c r="J12" s="58"/>
      <c r="K12" s="636" t="s">
        <v>54</v>
      </c>
      <c r="L12" s="636"/>
      <c r="M12" s="636"/>
      <c r="N12" s="636"/>
      <c r="O12" s="636"/>
      <c r="P12" s="636"/>
      <c r="Q12" s="636"/>
      <c r="R12" s="52" t="s">
        <v>23</v>
      </c>
      <c r="S12" s="73">
        <v>0.79759999999999998</v>
      </c>
      <c r="T12" s="63" t="str">
        <f>IF($F$3=$O$69,Vsi,IF($F$3=$O$70,Vus,""))</f>
        <v>mm2/s</v>
      </c>
      <c r="U12" s="59"/>
      <c r="X12" s="74"/>
      <c r="Z12" s="38" t="s">
        <v>55</v>
      </c>
    </row>
    <row r="13" spans="1:38" ht="17.100000000000001" customHeight="1" x14ac:dyDescent="0.2">
      <c r="A13" s="31">
        <f t="shared" si="0"/>
        <v>13</v>
      </c>
      <c r="B13" s="56"/>
      <c r="C13" s="525" t="s">
        <v>56</v>
      </c>
      <c r="D13" s="537" t="s">
        <v>23</v>
      </c>
      <c r="E13" s="640">
        <f>E12*1.1</f>
        <v>874.50000000000011</v>
      </c>
      <c r="F13" s="640"/>
      <c r="G13" s="640"/>
      <c r="H13" s="640"/>
      <c r="I13" s="63" t="str">
        <f>IF($F$3=$O$69,Qsi,IF($F$3=$O$70,Qus,""))</f>
        <v>m3/h</v>
      </c>
      <c r="J13" s="58"/>
      <c r="K13" s="617" t="s">
        <v>57</v>
      </c>
      <c r="L13" s="636"/>
      <c r="M13" s="636"/>
      <c r="N13" s="636"/>
      <c r="O13" s="636"/>
      <c r="P13" s="636"/>
      <c r="Q13" s="636"/>
      <c r="R13" s="52" t="s">
        <v>23</v>
      </c>
      <c r="S13" s="75">
        <v>4.2419999999999999E-2</v>
      </c>
      <c r="T13" s="63" t="str">
        <f>IF($F$3=$O$69,Prsi,IF($F$3=$O$70,Prus,""))</f>
        <v>bara</v>
      </c>
      <c r="U13" s="59"/>
      <c r="X13" s="76" t="s">
        <v>58</v>
      </c>
      <c r="Z13" s="54" t="s">
        <v>21</v>
      </c>
    </row>
    <row r="14" spans="1:38" ht="17.100000000000001" customHeight="1" x14ac:dyDescent="0.2">
      <c r="A14" s="31">
        <f t="shared" si="0"/>
        <v>14</v>
      </c>
      <c r="B14" s="56"/>
      <c r="C14" s="65" t="s">
        <v>59</v>
      </c>
      <c r="D14" s="537" t="s">
        <v>23</v>
      </c>
      <c r="E14" s="641">
        <f>0.25*E12</f>
        <v>198.75</v>
      </c>
      <c r="F14" s="641"/>
      <c r="G14" s="641"/>
      <c r="H14" s="641"/>
      <c r="I14" s="63" t="str">
        <f>IF($F$3=$O$69,Qsi,IF($F$3=$O$70,Qus,""))</f>
        <v>m3/h</v>
      </c>
      <c r="J14" s="58"/>
      <c r="K14" s="636" t="s">
        <v>60</v>
      </c>
      <c r="L14" s="636"/>
      <c r="M14" s="636"/>
      <c r="N14" s="636"/>
      <c r="O14" s="636"/>
      <c r="P14" s="636"/>
      <c r="Q14" s="636"/>
      <c r="R14" s="52" t="s">
        <v>23</v>
      </c>
      <c r="S14" s="77">
        <v>1.01325</v>
      </c>
      <c r="T14" s="63" t="str">
        <f>IF($F$3=$O$69,Prsi,IF($F$3=$O$70,GPus,""))</f>
        <v>bara</v>
      </c>
      <c r="U14" s="59"/>
      <c r="Z14" s="78" t="s">
        <v>61</v>
      </c>
    </row>
    <row r="15" spans="1:38" ht="17.100000000000001" customHeight="1" thickBot="1" x14ac:dyDescent="0.25">
      <c r="A15" s="31">
        <f t="shared" si="0"/>
        <v>15</v>
      </c>
      <c r="B15" s="56"/>
      <c r="C15" s="79" t="s">
        <v>17</v>
      </c>
      <c r="D15" s="537" t="s">
        <v>23</v>
      </c>
      <c r="E15" s="637" t="s">
        <v>32</v>
      </c>
      <c r="F15" s="637"/>
      <c r="G15" s="637"/>
      <c r="H15" s="637"/>
      <c r="I15" s="533"/>
      <c r="J15" s="58"/>
      <c r="K15" s="617" t="s">
        <v>62</v>
      </c>
      <c r="L15" s="617"/>
      <c r="M15" s="617"/>
      <c r="N15" s="617"/>
      <c r="O15" s="617"/>
      <c r="P15" s="617"/>
      <c r="Q15" s="617"/>
      <c r="R15" s="52" t="s">
        <v>23</v>
      </c>
      <c r="S15" s="77">
        <v>11</v>
      </c>
      <c r="T15" s="63" t="str">
        <f>IF($F$3=$O$69,Prsi,IF($F$3=$O$70,GPus,""))</f>
        <v>bara</v>
      </c>
      <c r="U15" s="59"/>
      <c r="Z15" s="60" t="s">
        <v>63</v>
      </c>
    </row>
    <row r="16" spans="1:38" ht="17.100000000000001" customHeight="1" thickBot="1" x14ac:dyDescent="0.3">
      <c r="A16" s="31">
        <f t="shared" si="0"/>
        <v>16</v>
      </c>
      <c r="B16" s="56"/>
      <c r="C16" s="81" t="s">
        <v>37</v>
      </c>
      <c r="D16" s="538" t="s">
        <v>23</v>
      </c>
      <c r="E16" s="632" t="s">
        <v>50</v>
      </c>
      <c r="F16" s="632"/>
      <c r="G16" s="632"/>
      <c r="H16" s="632"/>
      <c r="I16" s="527"/>
      <c r="J16" s="58"/>
      <c r="K16" s="636" t="s">
        <v>64</v>
      </c>
      <c r="L16" s="636"/>
      <c r="M16" s="636"/>
      <c r="N16" s="636"/>
      <c r="O16" s="636"/>
      <c r="P16" s="636"/>
      <c r="Q16" s="636"/>
      <c r="R16" s="52" t="s">
        <v>23</v>
      </c>
      <c r="S16" s="77">
        <v>1.01325</v>
      </c>
      <c r="T16" s="63" t="str">
        <f>IF($F$3=$O$69,Prsi,IF($F$3=$O$70,GPus,""))</f>
        <v>bara</v>
      </c>
      <c r="U16" s="59"/>
      <c r="X16" s="38" t="s">
        <v>65</v>
      </c>
    </row>
    <row r="17" spans="1:38" ht="17.100000000000001" customHeight="1" thickBot="1" x14ac:dyDescent="0.3">
      <c r="A17" s="31">
        <f t="shared" si="0"/>
        <v>17</v>
      </c>
      <c r="B17" s="84"/>
      <c r="C17" s="85" t="s">
        <v>66</v>
      </c>
      <c r="D17" s="86" t="s">
        <v>23</v>
      </c>
      <c r="E17" s="632" t="s">
        <v>63</v>
      </c>
      <c r="F17" s="632"/>
      <c r="G17" s="632"/>
      <c r="H17" s="632"/>
      <c r="I17" s="87"/>
      <c r="J17" s="88"/>
      <c r="K17" s="638" t="s">
        <v>67</v>
      </c>
      <c r="L17" s="638"/>
      <c r="M17" s="638"/>
      <c r="N17" s="638"/>
      <c r="O17" s="638"/>
      <c r="P17" s="638"/>
      <c r="Q17" s="638"/>
      <c r="R17" s="638"/>
      <c r="S17" s="638"/>
      <c r="T17" s="639"/>
      <c r="U17" s="59"/>
      <c r="X17" s="47" t="s">
        <v>68</v>
      </c>
      <c r="Z17" s="38" t="s">
        <v>69</v>
      </c>
    </row>
    <row r="18" spans="1:38" ht="17.100000000000001" customHeight="1" x14ac:dyDescent="0.25">
      <c r="A18" s="31">
        <f t="shared" si="0"/>
        <v>18</v>
      </c>
      <c r="B18" s="89"/>
      <c r="C18" s="90" t="s">
        <v>70</v>
      </c>
      <c r="D18" s="91" t="s">
        <v>23</v>
      </c>
      <c r="E18" s="655" t="s">
        <v>71</v>
      </c>
      <c r="F18" s="655"/>
      <c r="G18" s="655"/>
      <c r="H18" s="655"/>
      <c r="I18" s="92"/>
      <c r="J18" s="93"/>
      <c r="K18" s="656"/>
      <c r="L18" s="656"/>
      <c r="M18" s="656"/>
      <c r="N18" s="656"/>
      <c r="O18" s="656"/>
      <c r="P18" s="656"/>
      <c r="Q18" s="656"/>
      <c r="R18" s="656"/>
      <c r="S18" s="656"/>
      <c r="T18" s="657"/>
      <c r="U18" s="59"/>
      <c r="X18" s="54" t="s">
        <v>72</v>
      </c>
      <c r="Z18" s="54" t="s">
        <v>21</v>
      </c>
    </row>
    <row r="19" spans="1:38" ht="17.100000000000001" customHeight="1" thickBot="1" x14ac:dyDescent="0.3">
      <c r="A19" s="31">
        <f t="shared" si="0"/>
        <v>19</v>
      </c>
      <c r="B19" s="94"/>
      <c r="C19" s="95" t="s">
        <v>73</v>
      </c>
      <c r="D19" s="95" t="s">
        <v>23</v>
      </c>
      <c r="E19" s="660" t="s">
        <v>74</v>
      </c>
      <c r="F19" s="660"/>
      <c r="G19" s="660"/>
      <c r="H19" s="660"/>
      <c r="I19" s="661"/>
      <c r="J19" s="96"/>
      <c r="K19" s="658"/>
      <c r="L19" s="658"/>
      <c r="M19" s="658"/>
      <c r="N19" s="658"/>
      <c r="O19" s="658"/>
      <c r="P19" s="658"/>
      <c r="Q19" s="658"/>
      <c r="R19" s="658"/>
      <c r="S19" s="658"/>
      <c r="T19" s="659"/>
      <c r="U19" s="59"/>
      <c r="X19" s="78" t="s">
        <v>75</v>
      </c>
      <c r="Z19" s="78" t="s">
        <v>76</v>
      </c>
    </row>
    <row r="20" spans="1:38" ht="17.100000000000001" customHeight="1" thickBot="1" x14ac:dyDescent="0.25">
      <c r="A20" s="31">
        <f t="shared" si="0"/>
        <v>20</v>
      </c>
      <c r="B20" s="620" t="s">
        <v>77</v>
      </c>
      <c r="C20" s="621"/>
      <c r="D20" s="621"/>
      <c r="E20" s="621"/>
      <c r="F20" s="621"/>
      <c r="G20" s="621"/>
      <c r="H20" s="621"/>
      <c r="I20" s="621"/>
      <c r="J20" s="621"/>
      <c r="K20" s="621"/>
      <c r="L20" s="621"/>
      <c r="M20" s="621"/>
      <c r="N20" s="621"/>
      <c r="O20" s="621"/>
      <c r="P20" s="621"/>
      <c r="Q20" s="621"/>
      <c r="R20" s="621"/>
      <c r="S20" s="621"/>
      <c r="T20" s="622"/>
      <c r="U20" s="59"/>
      <c r="X20" s="78" t="s">
        <v>78</v>
      </c>
      <c r="Z20" s="78" t="s">
        <v>71</v>
      </c>
    </row>
    <row r="21" spans="1:38" ht="17.100000000000001" customHeight="1" thickBot="1" x14ac:dyDescent="0.25">
      <c r="A21" s="31">
        <f t="shared" si="0"/>
        <v>21</v>
      </c>
      <c r="B21" s="56"/>
      <c r="C21" s="662" t="s">
        <v>79</v>
      </c>
      <c r="D21" s="662"/>
      <c r="E21" s="662"/>
      <c r="F21" s="662"/>
      <c r="G21" s="537" t="s">
        <v>23</v>
      </c>
      <c r="H21" s="97">
        <f>IF($F$3=$O$69,H1si,IF($F$3=$O$70,H1us,""))</f>
        <v>10.332274527998859</v>
      </c>
      <c r="I21" s="63" t="str">
        <f>IF($F$3=$O$69,Hsi,IF($F$3=$O$70,Hus,""))</f>
        <v>m liq.abs.</v>
      </c>
      <c r="J21" s="98"/>
      <c r="K21" s="662" t="s">
        <v>80</v>
      </c>
      <c r="L21" s="662"/>
      <c r="M21" s="662"/>
      <c r="N21" s="662"/>
      <c r="O21" s="662"/>
      <c r="P21" s="662"/>
      <c r="Q21" s="662"/>
      <c r="R21" s="537" t="s">
        <v>23</v>
      </c>
      <c r="S21" s="97">
        <f>IF($F$3=$O$69,H2si,IF($F$3=$O$70,H2us,""))</f>
        <v>112.16878342757211</v>
      </c>
      <c r="T21" s="63" t="str">
        <f>IF($F$3=$O$69,Hsi,IF($F$3=$O$70,Hus,""))</f>
        <v>m liq.abs.</v>
      </c>
      <c r="U21" s="59"/>
      <c r="X21" s="60" t="s">
        <v>51</v>
      </c>
      <c r="Z21" s="60" t="s">
        <v>81</v>
      </c>
    </row>
    <row r="22" spans="1:38" ht="17.100000000000001" customHeight="1" x14ac:dyDescent="0.2">
      <c r="A22" s="31"/>
      <c r="B22" s="56"/>
      <c r="C22" s="642" t="s">
        <v>82</v>
      </c>
      <c r="D22" s="643"/>
      <c r="E22" s="643"/>
      <c r="F22" s="79" t="s">
        <v>83</v>
      </c>
      <c r="G22" s="537"/>
      <c r="H22" s="99">
        <v>7</v>
      </c>
      <c r="I22" s="63" t="str">
        <f>IF($F$3=$O$69,Lsi,IF($F$3=$O$70,Lus,""))</f>
        <v>m</v>
      </c>
      <c r="J22" s="98"/>
      <c r="K22" s="642" t="s">
        <v>84</v>
      </c>
      <c r="L22" s="643"/>
      <c r="M22" s="643"/>
      <c r="N22" s="643"/>
      <c r="O22" s="643"/>
      <c r="P22" s="643"/>
      <c r="Q22" s="643"/>
      <c r="R22" s="645" t="s">
        <v>23</v>
      </c>
      <c r="S22" s="647">
        <v>18</v>
      </c>
      <c r="T22" s="649" t="str">
        <f>IF($F$3=$O$69,Lsi,IF($F$3=$O$70,Lus,""))</f>
        <v>m</v>
      </c>
      <c r="U22" s="59"/>
      <c r="X22" s="76"/>
      <c r="Z22" s="76"/>
    </row>
    <row r="23" spans="1:38" ht="30.75" customHeight="1" x14ac:dyDescent="0.2">
      <c r="A23" s="31">
        <f>A21+1</f>
        <v>22</v>
      </c>
      <c r="B23" s="56"/>
      <c r="C23" s="644"/>
      <c r="D23" s="644"/>
      <c r="E23" s="644"/>
      <c r="F23" s="529" t="s">
        <v>85</v>
      </c>
      <c r="G23" s="537" t="s">
        <v>23</v>
      </c>
      <c r="H23" s="77">
        <v>0.5</v>
      </c>
      <c r="I23" s="63" t="str">
        <f>IF($F$3=$O$69,Lsi,IF($F$3=$O$70,Lus,""))</f>
        <v>m</v>
      </c>
      <c r="J23" s="98"/>
      <c r="K23" s="644"/>
      <c r="L23" s="644"/>
      <c r="M23" s="644"/>
      <c r="N23" s="644"/>
      <c r="O23" s="644"/>
      <c r="P23" s="644"/>
      <c r="Q23" s="644"/>
      <c r="R23" s="646"/>
      <c r="S23" s="648"/>
      <c r="T23" s="650" t="str">
        <f>IF($F$3=$O$69,Lsi,IF($F$3=$O$70,Lus,""))</f>
        <v>m</v>
      </c>
      <c r="U23" s="59"/>
    </row>
    <row r="24" spans="1:38" ht="48.75" customHeight="1" thickBot="1" x14ac:dyDescent="0.25">
      <c r="A24" s="31">
        <f t="shared" si="0"/>
        <v>23</v>
      </c>
      <c r="B24" s="56"/>
      <c r="C24" s="651" t="s">
        <v>86</v>
      </c>
      <c r="D24" s="652"/>
      <c r="E24" s="652"/>
      <c r="F24" s="652"/>
      <c r="G24" s="537" t="s">
        <v>23</v>
      </c>
      <c r="H24" s="101">
        <v>1.57</v>
      </c>
      <c r="I24" s="63" t="str">
        <f>IF($F$3=$O$69,DHsi,IF($F$3=$O$70,DHus,""))</f>
        <v>m liq.</v>
      </c>
      <c r="J24" s="58"/>
      <c r="K24" s="653" t="s">
        <v>87</v>
      </c>
      <c r="L24" s="654"/>
      <c r="M24" s="654"/>
      <c r="N24" s="654"/>
      <c r="O24" s="654"/>
      <c r="P24" s="654"/>
      <c r="Q24" s="654"/>
      <c r="R24" s="52" t="s">
        <v>23</v>
      </c>
      <c r="S24" s="101">
        <v>16.254999999999999</v>
      </c>
      <c r="T24" s="63" t="str">
        <f>IF($F$3=$O$69,DHsi,IF($F$3=$O$70,DHus,""))</f>
        <v>m liq.</v>
      </c>
      <c r="U24" s="59"/>
    </row>
    <row r="25" spans="1:38" ht="17.100000000000001" customHeight="1" thickBot="1" x14ac:dyDescent="0.25">
      <c r="A25" s="31">
        <f t="shared" si="0"/>
        <v>24</v>
      </c>
      <c r="B25" s="56"/>
      <c r="C25" s="652" t="s">
        <v>88</v>
      </c>
      <c r="D25" s="652"/>
      <c r="E25" s="652"/>
      <c r="F25" s="652"/>
      <c r="G25" s="537" t="s">
        <v>23</v>
      </c>
      <c r="H25" s="102">
        <f>IF(H21="","",H21+H23-H24)</f>
        <v>9.2622745279988585</v>
      </c>
      <c r="I25" s="63" t="str">
        <f>IF($F$3=$O$69,Hsi,IF($F$3=$O$70,Hus,""))</f>
        <v>m liq.abs.</v>
      </c>
      <c r="J25" s="58"/>
      <c r="K25" s="617" t="s">
        <v>89</v>
      </c>
      <c r="L25" s="617"/>
      <c r="M25" s="617"/>
      <c r="N25" s="617"/>
      <c r="O25" s="617"/>
      <c r="P25" s="617"/>
      <c r="Q25" s="617"/>
      <c r="R25" s="52" t="s">
        <v>23</v>
      </c>
      <c r="S25" s="102">
        <f>IF(S21="","",S21+S22+S24)</f>
        <v>146.42378342757212</v>
      </c>
      <c r="T25" s="63" t="str">
        <f>IF($F$3=$O$69,Hsi,IF($F$3=$O$70,Hus,""))</f>
        <v>m liq.abs.</v>
      </c>
      <c r="U25" s="59"/>
      <c r="X25" s="38" t="s">
        <v>90</v>
      </c>
      <c r="Z25" s="38" t="s">
        <v>91</v>
      </c>
    </row>
    <row r="26" spans="1:38" ht="17.100000000000001" customHeight="1" thickBot="1" x14ac:dyDescent="0.25">
      <c r="A26" s="31">
        <f t="shared" si="0"/>
        <v>25</v>
      </c>
      <c r="B26" s="56"/>
      <c r="C26" s="652" t="s">
        <v>92</v>
      </c>
      <c r="D26" s="652"/>
      <c r="E26" s="652"/>
      <c r="F26" s="652"/>
      <c r="G26" s="537" t="s">
        <v>23</v>
      </c>
      <c r="H26" s="103">
        <f>IF($F$3=$O$69,H3si,IF($F$3=$O$70,H3us,""))</f>
        <v>0.4325636175452372</v>
      </c>
      <c r="I26" s="63" t="str">
        <f>IF($F$3=$O$69,Hsi,IF($F$3=$O$70,Hus,""))</f>
        <v>m liq.abs.</v>
      </c>
      <c r="J26" s="58"/>
      <c r="K26" s="617" t="s">
        <v>93</v>
      </c>
      <c r="L26" s="617"/>
      <c r="M26" s="617"/>
      <c r="N26" s="617"/>
      <c r="O26" s="617"/>
      <c r="P26" s="617"/>
      <c r="Q26" s="617"/>
      <c r="R26" s="52" t="s">
        <v>23</v>
      </c>
      <c r="S26" s="102">
        <f>IF(S25="","",S25-H25)</f>
        <v>137.16150889957325</v>
      </c>
      <c r="T26" s="63" t="str">
        <f>IF($F$3=$O$69,DHsi,IF($F$3=$O$70,DHus,""))</f>
        <v>m liq.</v>
      </c>
      <c r="U26" s="59"/>
      <c r="X26" s="47" t="s">
        <v>21</v>
      </c>
      <c r="Z26" s="38" t="s">
        <v>21</v>
      </c>
    </row>
    <row r="27" spans="1:38" s="108" customFormat="1" ht="17.100000000000001" customHeight="1" thickBot="1" x14ac:dyDescent="0.25">
      <c r="A27" s="31">
        <f t="shared" si="0"/>
        <v>26</v>
      </c>
      <c r="B27" s="48"/>
      <c r="C27" s="670" t="s">
        <v>94</v>
      </c>
      <c r="D27" s="670"/>
      <c r="E27" s="670"/>
      <c r="F27" s="670"/>
      <c r="G27" s="537" t="s">
        <v>23</v>
      </c>
      <c r="H27" s="102">
        <f>IF(S25="","",(H25-H26))</f>
        <v>8.8297109104536204</v>
      </c>
      <c r="I27" s="63" t="str">
        <f>IF($F$3=$O$69,DHsi,IF($F$3=$O$70,DHus,""))</f>
        <v>m liq.</v>
      </c>
      <c r="J27" s="104"/>
      <c r="K27" s="671" t="s">
        <v>95</v>
      </c>
      <c r="L27" s="671"/>
      <c r="M27" s="671"/>
      <c r="N27" s="671"/>
      <c r="O27" s="671"/>
      <c r="P27" s="671"/>
      <c r="Q27" s="671"/>
      <c r="R27" s="543" t="s">
        <v>23</v>
      </c>
      <c r="S27" s="106">
        <v>75</v>
      </c>
      <c r="T27" s="107" t="s">
        <v>96</v>
      </c>
      <c r="U27" s="59"/>
      <c r="V27" s="29"/>
      <c r="W27" s="29"/>
      <c r="X27" s="54" t="s">
        <v>74</v>
      </c>
      <c r="Y27" s="29"/>
      <c r="Z27" s="54" t="s">
        <v>97</v>
      </c>
      <c r="AA27" s="29"/>
      <c r="AB27" s="29"/>
      <c r="AC27" s="29"/>
      <c r="AD27" s="29"/>
      <c r="AE27" s="29"/>
      <c r="AF27" s="29"/>
      <c r="AG27" s="29"/>
      <c r="AH27" s="29"/>
      <c r="AI27" s="29"/>
      <c r="AJ27" s="29"/>
      <c r="AK27" s="29"/>
      <c r="AL27" s="29"/>
    </row>
    <row r="28" spans="1:38" ht="17.100000000000001" customHeight="1" thickBot="1" x14ac:dyDescent="0.3">
      <c r="A28" s="31">
        <f t="shared" si="0"/>
        <v>27</v>
      </c>
      <c r="B28" s="523"/>
      <c r="C28" s="621" t="s">
        <v>98</v>
      </c>
      <c r="D28" s="621"/>
      <c r="E28" s="621"/>
      <c r="F28" s="621"/>
      <c r="G28" s="621"/>
      <c r="H28" s="621"/>
      <c r="I28" s="622"/>
      <c r="J28" s="663" t="s">
        <v>99</v>
      </c>
      <c r="K28" s="664"/>
      <c r="L28" s="664"/>
      <c r="M28" s="664"/>
      <c r="N28" s="664"/>
      <c r="O28" s="664"/>
      <c r="P28" s="664"/>
      <c r="Q28" s="664"/>
      <c r="R28" s="664"/>
      <c r="S28" s="664"/>
      <c r="T28" s="665"/>
      <c r="U28" s="59"/>
      <c r="X28" s="60" t="s">
        <v>100</v>
      </c>
      <c r="Z28" s="60" t="s">
        <v>101</v>
      </c>
    </row>
    <row r="29" spans="1:38" ht="17.100000000000001" customHeight="1" thickBot="1" x14ac:dyDescent="0.3">
      <c r="A29" s="31">
        <f t="shared" si="0"/>
        <v>28</v>
      </c>
      <c r="B29" s="110"/>
      <c r="C29" s="662" t="s">
        <v>102</v>
      </c>
      <c r="D29" s="662"/>
      <c r="E29" s="662"/>
      <c r="F29" s="662"/>
      <c r="G29" s="541" t="s">
        <v>23</v>
      </c>
      <c r="H29" s="112">
        <v>18</v>
      </c>
      <c r="I29" s="63" t="str">
        <f>IF($F$3=$O$69,tsi,IF($F$3=$O$70,Tus,""))</f>
        <v>deg C</v>
      </c>
      <c r="J29" s="539"/>
      <c r="K29" s="666" t="s">
        <v>103</v>
      </c>
      <c r="L29" s="666"/>
      <c r="M29" s="666"/>
      <c r="N29" s="666"/>
      <c r="O29" s="666"/>
      <c r="P29" s="666"/>
      <c r="Q29" s="666"/>
      <c r="R29" s="537" t="s">
        <v>23</v>
      </c>
      <c r="S29" s="114">
        <f>IF(F3=O69,HPsi,IF(F3=O70,HPus,""))</f>
        <v>396.19101845641734</v>
      </c>
      <c r="T29" s="63" t="str">
        <f>IF($F$3=$O$69,Psi,IF($F$3=$O$70,Pus,""))</f>
        <v>kW</v>
      </c>
      <c r="U29" s="59"/>
    </row>
    <row r="30" spans="1:38" ht="17.100000000000001" customHeight="1" thickBot="1" x14ac:dyDescent="0.25">
      <c r="A30" s="31">
        <f t="shared" si="0"/>
        <v>29</v>
      </c>
      <c r="B30" s="56"/>
      <c r="C30" s="652" t="s">
        <v>104</v>
      </c>
      <c r="D30" s="652"/>
      <c r="E30" s="652"/>
      <c r="F30" s="652"/>
      <c r="G30" s="543" t="s">
        <v>23</v>
      </c>
      <c r="H30" s="115">
        <v>35</v>
      </c>
      <c r="I30" s="63" t="str">
        <f>IF($F$3=$O$69,tsi,IF($F$3=$O$70,Tus,""))</f>
        <v>deg C</v>
      </c>
      <c r="J30" s="116"/>
      <c r="K30" s="667" t="s">
        <v>105</v>
      </c>
      <c r="L30" s="667"/>
      <c r="M30" s="667"/>
      <c r="N30" s="667"/>
      <c r="O30" s="667"/>
      <c r="P30" s="117" t="s">
        <v>23</v>
      </c>
      <c r="Q30" s="668" t="s">
        <v>130</v>
      </c>
      <c r="R30" s="668"/>
      <c r="S30" s="668"/>
      <c r="T30" s="669"/>
      <c r="U30" s="59"/>
      <c r="X30" s="38" t="s">
        <v>107</v>
      </c>
      <c r="Z30" s="38" t="s">
        <v>108</v>
      </c>
    </row>
    <row r="31" spans="1:38" ht="17.100000000000001" customHeight="1" thickBot="1" x14ac:dyDescent="0.3">
      <c r="A31" s="31">
        <f t="shared" si="0"/>
        <v>30</v>
      </c>
      <c r="B31" s="118"/>
      <c r="C31" s="652" t="s">
        <v>109</v>
      </c>
      <c r="D31" s="652"/>
      <c r="E31" s="652"/>
      <c r="F31" s="652"/>
      <c r="G31" s="119" t="s">
        <v>23</v>
      </c>
      <c r="H31" s="637" t="s">
        <v>110</v>
      </c>
      <c r="I31" s="684"/>
      <c r="J31" s="120"/>
      <c r="K31" s="685" t="s">
        <v>111</v>
      </c>
      <c r="L31" s="685"/>
      <c r="M31" s="685"/>
      <c r="N31" s="685"/>
      <c r="O31" s="685"/>
      <c r="P31" s="117" t="s">
        <v>23</v>
      </c>
      <c r="Q31" s="686" t="s">
        <v>101</v>
      </c>
      <c r="R31" s="686"/>
      <c r="S31" s="686"/>
      <c r="T31" s="687"/>
      <c r="U31" s="59"/>
      <c r="X31" s="38" t="s">
        <v>21</v>
      </c>
      <c r="Z31" s="38" t="s">
        <v>21</v>
      </c>
    </row>
    <row r="32" spans="1:38" ht="17.100000000000001" customHeight="1" x14ac:dyDescent="0.2">
      <c r="A32" s="31">
        <f t="shared" si="0"/>
        <v>31</v>
      </c>
      <c r="B32" s="56"/>
      <c r="C32" s="79" t="s">
        <v>112</v>
      </c>
      <c r="D32" s="79" t="s">
        <v>23</v>
      </c>
      <c r="E32" s="688"/>
      <c r="F32" s="688"/>
      <c r="G32" s="688"/>
      <c r="H32" s="688"/>
      <c r="I32" s="689"/>
      <c r="J32" s="121"/>
      <c r="K32" s="629" t="s">
        <v>108</v>
      </c>
      <c r="L32" s="629"/>
      <c r="M32" s="629"/>
      <c r="N32" s="629"/>
      <c r="O32" s="629"/>
      <c r="P32" s="117" t="s">
        <v>23</v>
      </c>
      <c r="Q32" s="690" t="s">
        <v>113</v>
      </c>
      <c r="R32" s="690"/>
      <c r="S32" s="690"/>
      <c r="T32" s="691"/>
      <c r="U32" s="59"/>
      <c r="X32" s="78" t="s">
        <v>114</v>
      </c>
      <c r="Z32" s="54" t="s">
        <v>113</v>
      </c>
    </row>
    <row r="33" spans="1:38" ht="17.100000000000001" customHeight="1" x14ac:dyDescent="0.2">
      <c r="A33" s="31">
        <f t="shared" si="0"/>
        <v>32</v>
      </c>
      <c r="B33" s="67"/>
      <c r="C33" s="672" t="s">
        <v>115</v>
      </c>
      <c r="D33" s="672"/>
      <c r="E33" s="672"/>
      <c r="F33" s="672"/>
      <c r="G33" s="672"/>
      <c r="H33" s="672"/>
      <c r="I33" s="673"/>
      <c r="J33" s="120"/>
      <c r="K33" s="536" t="s">
        <v>116</v>
      </c>
      <c r="L33" s="536"/>
      <c r="M33" s="536"/>
      <c r="N33" s="536"/>
      <c r="O33" s="536"/>
      <c r="P33" s="123" t="s">
        <v>23</v>
      </c>
      <c r="Q33" s="124"/>
      <c r="R33" s="76"/>
      <c r="S33" s="125">
        <f>IF(S29="","",S29*1.1)</f>
        <v>435.81012030205909</v>
      </c>
      <c r="T33" s="63" t="str">
        <f>IF($F$3=$O$69,Psi,IF($F$3=$O$70,Pus,""))</f>
        <v>kW</v>
      </c>
      <c r="U33" s="59"/>
      <c r="X33" s="78" t="s">
        <v>110</v>
      </c>
      <c r="Z33" s="78" t="s">
        <v>117</v>
      </c>
    </row>
    <row r="34" spans="1:38" ht="17.100000000000001" customHeight="1" thickBot="1" x14ac:dyDescent="0.25">
      <c r="A34" s="31">
        <f>A33+1</f>
        <v>33</v>
      </c>
      <c r="B34" s="126"/>
      <c r="C34" s="674"/>
      <c r="D34" s="674"/>
      <c r="E34" s="674"/>
      <c r="F34" s="674"/>
      <c r="G34" s="674"/>
      <c r="H34" s="674"/>
      <c r="I34" s="675"/>
      <c r="J34" s="127"/>
      <c r="K34" s="676"/>
      <c r="L34" s="676"/>
      <c r="M34" s="676"/>
      <c r="N34" s="676"/>
      <c r="O34" s="676"/>
      <c r="P34" s="676"/>
      <c r="Q34" s="676"/>
      <c r="R34" s="676"/>
      <c r="S34" s="676"/>
      <c r="T34" s="677"/>
      <c r="U34" s="59"/>
      <c r="X34" s="60" t="s">
        <v>118</v>
      </c>
      <c r="Z34" s="60" t="s">
        <v>119</v>
      </c>
    </row>
    <row r="35" spans="1:38" ht="17.100000000000001" customHeight="1" thickBot="1" x14ac:dyDescent="0.25">
      <c r="A35" s="31">
        <f t="shared" si="0"/>
        <v>34</v>
      </c>
      <c r="B35" s="128"/>
      <c r="C35" s="678" t="s">
        <v>120</v>
      </c>
      <c r="D35" s="678"/>
      <c r="E35" s="678"/>
      <c r="F35" s="678"/>
      <c r="G35" s="678"/>
      <c r="H35" s="678"/>
      <c r="I35" s="679"/>
      <c r="J35" s="680" t="s">
        <v>121</v>
      </c>
      <c r="K35" s="681"/>
      <c r="L35" s="681"/>
      <c r="M35" s="681"/>
      <c r="N35" s="681"/>
      <c r="O35" s="681"/>
      <c r="P35" s="681"/>
      <c r="Q35" s="681"/>
      <c r="R35" s="681"/>
      <c r="S35" s="682"/>
      <c r="T35" s="683"/>
      <c r="U35" s="129"/>
    </row>
    <row r="36" spans="1:38" ht="17.100000000000001" customHeight="1" thickBot="1" x14ac:dyDescent="0.25">
      <c r="A36" s="31">
        <f t="shared" si="0"/>
        <v>35</v>
      </c>
      <c r="B36" s="130"/>
      <c r="C36" s="697" t="s">
        <v>122</v>
      </c>
      <c r="D36" s="623"/>
      <c r="E36" s="623"/>
      <c r="F36" s="623"/>
      <c r="G36" s="543" t="s">
        <v>23</v>
      </c>
      <c r="H36" s="131" t="s">
        <v>123</v>
      </c>
      <c r="I36" s="132" t="s">
        <v>124</v>
      </c>
      <c r="J36" s="133"/>
      <c r="K36" s="662" t="str">
        <f>IF(S35=Z38,"Supply pressure",IF(S35=Z37,"","."))</f>
        <v>.</v>
      </c>
      <c r="L36" s="692"/>
      <c r="M36" s="692"/>
      <c r="N36" s="692"/>
      <c r="O36" s="692"/>
      <c r="P36" s="692"/>
      <c r="Q36" s="692"/>
      <c r="R36" s="134"/>
      <c r="S36" s="135"/>
      <c r="T36" s="136" t="str">
        <f>IF(S35=Z38,IF($F$3=$O$69,Prsi,IF($F$3=$O$70,GPus,"")),IF(S35=Z37,"","."))</f>
        <v>.</v>
      </c>
      <c r="U36" s="59"/>
      <c r="X36" s="38" t="s">
        <v>125</v>
      </c>
      <c r="Z36" s="38" t="s">
        <v>126</v>
      </c>
    </row>
    <row r="37" spans="1:38" ht="17.100000000000001" customHeight="1" thickBot="1" x14ac:dyDescent="0.25">
      <c r="A37" s="31">
        <f t="shared" si="0"/>
        <v>36</v>
      </c>
      <c r="B37" s="137"/>
      <c r="C37" s="652" t="s">
        <v>127</v>
      </c>
      <c r="D37" s="629"/>
      <c r="E37" s="629"/>
      <c r="F37" s="629"/>
      <c r="G37" s="538" t="s">
        <v>23</v>
      </c>
      <c r="H37" s="138" t="s">
        <v>123</v>
      </c>
      <c r="I37" s="63" t="str">
        <f>IF($F$3=$O$69,tsi,IF($F$3=$O$70,Tus,""))</f>
        <v>deg C</v>
      </c>
      <c r="J37" s="104"/>
      <c r="K37" s="698" t="str">
        <f>IF(S35=Z38,"Supply temperature",IF(S35=Z37,"","."))</f>
        <v>.</v>
      </c>
      <c r="L37" s="699"/>
      <c r="M37" s="699"/>
      <c r="N37" s="699"/>
      <c r="O37" s="699"/>
      <c r="P37" s="699"/>
      <c r="Q37" s="699"/>
      <c r="R37" s="123"/>
      <c r="S37" s="139"/>
      <c r="T37" s="140" t="str">
        <f>IF(S35=Z38,IF($F$3=$O$69,tsi,IF($F$3=$O$70,Tus,"")),IF(S35=Z37,"","."))</f>
        <v>.</v>
      </c>
      <c r="U37" s="59"/>
      <c r="X37" s="47" t="s">
        <v>21</v>
      </c>
      <c r="Z37" s="38" t="s">
        <v>21</v>
      </c>
    </row>
    <row r="38" spans="1:38" ht="17.100000000000001" customHeight="1" thickBot="1" x14ac:dyDescent="0.25">
      <c r="A38" s="31">
        <f t="shared" si="0"/>
        <v>37</v>
      </c>
      <c r="B38" s="137"/>
      <c r="C38" s="652" t="s">
        <v>128</v>
      </c>
      <c r="D38" s="629"/>
      <c r="E38" s="629"/>
      <c r="F38" s="629"/>
      <c r="G38" s="538" t="s">
        <v>23</v>
      </c>
      <c r="H38" s="138" t="s">
        <v>123</v>
      </c>
      <c r="I38" s="63" t="str">
        <f>IF($F$3=$O$69,tsi,IF($F$3=$O$70,Tus,""))</f>
        <v>deg C</v>
      </c>
      <c r="J38" s="700" t="s">
        <v>129</v>
      </c>
      <c r="K38" s="701"/>
      <c r="L38" s="701"/>
      <c r="M38" s="701"/>
      <c r="N38" s="701"/>
      <c r="O38" s="701"/>
      <c r="P38" s="701"/>
      <c r="Q38" s="701"/>
      <c r="R38" s="701"/>
      <c r="S38" s="701"/>
      <c r="T38" s="702"/>
      <c r="U38" s="59"/>
      <c r="X38" s="54" t="s">
        <v>130</v>
      </c>
      <c r="Z38" s="54" t="s">
        <v>131</v>
      </c>
    </row>
    <row r="39" spans="1:38" ht="17.100000000000001" customHeight="1" thickBot="1" x14ac:dyDescent="0.25">
      <c r="A39" s="31">
        <f t="shared" si="0"/>
        <v>38</v>
      </c>
      <c r="B39" s="137"/>
      <c r="C39" s="652" t="s">
        <v>132</v>
      </c>
      <c r="D39" s="629"/>
      <c r="E39" s="629"/>
      <c r="F39" s="629"/>
      <c r="G39" s="538" t="s">
        <v>23</v>
      </c>
      <c r="H39" s="138" t="s">
        <v>123</v>
      </c>
      <c r="I39" s="63" t="str">
        <f>IF($F$3=$O$69,Prsi,IF($F$3=$O$70,GPus,""))</f>
        <v>bara</v>
      </c>
      <c r="J39" s="133"/>
      <c r="K39" s="692" t="s">
        <v>133</v>
      </c>
      <c r="L39" s="692"/>
      <c r="M39" s="692"/>
      <c r="N39" s="692"/>
      <c r="O39" s="692"/>
      <c r="P39" s="692"/>
      <c r="Q39" s="692"/>
      <c r="R39" s="541" t="s">
        <v>23</v>
      </c>
      <c r="S39" s="542">
        <v>50</v>
      </c>
      <c r="T39" s="132" t="s">
        <v>134</v>
      </c>
      <c r="U39" s="59"/>
      <c r="X39" s="78" t="s">
        <v>135</v>
      </c>
      <c r="Z39" s="60" t="s">
        <v>136</v>
      </c>
    </row>
    <row r="40" spans="1:38" ht="17.100000000000001" customHeight="1" thickBot="1" x14ac:dyDescent="0.25">
      <c r="A40" s="31">
        <f t="shared" si="0"/>
        <v>39</v>
      </c>
      <c r="B40" s="137"/>
      <c r="C40" s="652" t="s">
        <v>137</v>
      </c>
      <c r="D40" s="629"/>
      <c r="E40" s="629"/>
      <c r="F40" s="629"/>
      <c r="G40" s="538" t="s">
        <v>23</v>
      </c>
      <c r="H40" s="138" t="s">
        <v>123</v>
      </c>
      <c r="I40" s="63" t="str">
        <f>IF($F$3=$O$69,Prsi,IF($F$3=$O$70,GPus,""))</f>
        <v>bara</v>
      </c>
      <c r="J40" s="120"/>
      <c r="K40" s="530" t="s">
        <v>138</v>
      </c>
      <c r="L40" s="524"/>
      <c r="M40" s="530"/>
      <c r="N40" s="530" t="s">
        <v>23</v>
      </c>
      <c r="O40" s="550">
        <v>415</v>
      </c>
      <c r="P40" s="652" t="s">
        <v>140</v>
      </c>
      <c r="Q40" s="629"/>
      <c r="R40" s="538" t="s">
        <v>23</v>
      </c>
      <c r="S40" s="542" t="s">
        <v>123</v>
      </c>
      <c r="T40" s="145" t="s">
        <v>141</v>
      </c>
      <c r="U40" s="59"/>
      <c r="X40" s="78" t="s">
        <v>142</v>
      </c>
    </row>
    <row r="41" spans="1:38" ht="17.100000000000001" customHeight="1" thickBot="1" x14ac:dyDescent="0.25">
      <c r="A41" s="31">
        <f t="shared" si="0"/>
        <v>40</v>
      </c>
      <c r="B41" s="130"/>
      <c r="C41" s="693" t="s">
        <v>143</v>
      </c>
      <c r="D41" s="694"/>
      <c r="E41" s="694"/>
      <c r="F41" s="694"/>
      <c r="G41" s="543"/>
      <c r="H41" s="146" t="s">
        <v>123</v>
      </c>
      <c r="I41" s="63" t="str">
        <f>IF($F$3=$O$69,FCsi,IF($F$3=$O$70,FCus,""))</f>
        <v>W/m2.K</v>
      </c>
      <c r="J41" s="104"/>
      <c r="K41" s="534" t="s">
        <v>144</v>
      </c>
      <c r="L41" s="535"/>
      <c r="M41" s="534"/>
      <c r="N41" s="534" t="s">
        <v>23</v>
      </c>
      <c r="O41" s="551">
        <v>3</v>
      </c>
      <c r="P41" s="695" t="s">
        <v>140</v>
      </c>
      <c r="Q41" s="696"/>
      <c r="R41" s="123" t="s">
        <v>23</v>
      </c>
      <c r="S41" s="139" t="s">
        <v>123</v>
      </c>
      <c r="T41" s="145" t="s">
        <v>141</v>
      </c>
      <c r="U41" s="59"/>
      <c r="X41" s="60" t="s">
        <v>106</v>
      </c>
      <c r="Z41" s="38" t="s">
        <v>145</v>
      </c>
    </row>
    <row r="42" spans="1:38" ht="17.100000000000001" customHeight="1" thickBot="1" x14ac:dyDescent="0.25">
      <c r="A42" s="31">
        <f t="shared" si="0"/>
        <v>41</v>
      </c>
      <c r="B42" s="128"/>
      <c r="C42" s="150" t="s">
        <v>146</v>
      </c>
      <c r="D42" s="151"/>
      <c r="E42" s="151"/>
      <c r="F42" s="151"/>
      <c r="G42" s="151"/>
      <c r="H42" s="151"/>
      <c r="I42" s="151"/>
      <c r="J42" s="151"/>
      <c r="K42" s="151"/>
      <c r="L42" s="151"/>
      <c r="M42" s="151"/>
      <c r="N42" s="151"/>
      <c r="O42" s="151"/>
      <c r="P42" s="151"/>
      <c r="Q42" s="151"/>
      <c r="R42" s="151"/>
      <c r="S42" s="151"/>
      <c r="T42" s="152"/>
      <c r="U42" s="129"/>
      <c r="Z42" s="38" t="s">
        <v>21</v>
      </c>
    </row>
    <row r="43" spans="1:38" s="108" customFormat="1" ht="17.100000000000001" customHeight="1" thickBot="1" x14ac:dyDescent="0.25">
      <c r="A43" s="31">
        <f t="shared" si="0"/>
        <v>42</v>
      </c>
      <c r="B43" s="153"/>
      <c r="C43" s="692" t="s">
        <v>147</v>
      </c>
      <c r="D43" s="692"/>
      <c r="E43" s="692"/>
      <c r="F43" s="692"/>
      <c r="G43" s="692"/>
      <c r="H43" s="692"/>
      <c r="I43" s="692"/>
      <c r="J43" s="692"/>
      <c r="K43" s="692"/>
      <c r="L43" s="692"/>
      <c r="M43" s="692"/>
      <c r="N43" s="692"/>
      <c r="O43" s="692"/>
      <c r="P43" s="692"/>
      <c r="Q43" s="692"/>
      <c r="R43" s="154" t="s">
        <v>23</v>
      </c>
      <c r="S43" s="155">
        <f>IF($F$3=$O$69,SO1si,IF($F$3=$O$70,SO1us,""))</f>
        <v>16.495759523750003</v>
      </c>
      <c r="T43" s="63" t="str">
        <f>IF($F$3=$O$69,Prsi,IF($F$3=$O$70,GPus,""))</f>
        <v>bara</v>
      </c>
      <c r="U43" s="129"/>
      <c r="V43" s="29"/>
      <c r="W43" s="29"/>
      <c r="X43" s="38" t="s">
        <v>148</v>
      </c>
      <c r="Y43" s="29"/>
      <c r="Z43" s="156">
        <v>50</v>
      </c>
      <c r="AA43" s="29"/>
      <c r="AB43" s="29"/>
      <c r="AC43" s="29"/>
      <c r="AD43" s="29"/>
      <c r="AE43" s="29"/>
      <c r="AF43" s="29"/>
      <c r="AG43" s="29"/>
      <c r="AH43" s="29"/>
      <c r="AI43" s="29"/>
      <c r="AJ43" s="29"/>
      <c r="AK43" s="29"/>
      <c r="AL43" s="29"/>
    </row>
    <row r="44" spans="1:38" ht="17.100000000000001" customHeight="1" thickBot="1" x14ac:dyDescent="0.25">
      <c r="A44" s="31">
        <f t="shared" si="0"/>
        <v>43</v>
      </c>
      <c r="B44" s="157"/>
      <c r="C44" s="629" t="s">
        <v>149</v>
      </c>
      <c r="D44" s="629"/>
      <c r="E44" s="629"/>
      <c r="F44" s="629"/>
      <c r="G44" s="629"/>
      <c r="H44" s="629"/>
      <c r="I44" s="629"/>
      <c r="J44" s="629"/>
      <c r="K44" s="629"/>
      <c r="L44" s="629"/>
      <c r="M44" s="629"/>
      <c r="N44" s="629"/>
      <c r="O44" s="629"/>
      <c r="P44" s="629"/>
      <c r="Q44" s="629"/>
      <c r="R44" s="537" t="s">
        <v>23</v>
      </c>
      <c r="S44" s="155">
        <f>IF($F$3=$O$69,SO2si,IF($F$3=$O$70,SO2us,""))</f>
        <v>17.840854434999997</v>
      </c>
      <c r="T44" s="63" t="str">
        <f>IF($F$3=$O$69,Prsi,IF($F$3=$O$70,GPus,""))</f>
        <v>bara</v>
      </c>
      <c r="U44" s="59"/>
      <c r="X44" s="38" t="s">
        <v>21</v>
      </c>
      <c r="Z44" s="158">
        <v>60</v>
      </c>
    </row>
    <row r="45" spans="1:38" ht="17.100000000000001" customHeight="1" thickBot="1" x14ac:dyDescent="0.25">
      <c r="A45" s="31">
        <f t="shared" si="0"/>
        <v>44</v>
      </c>
      <c r="B45" s="153"/>
      <c r="C45" s="629" t="s">
        <v>150</v>
      </c>
      <c r="D45" s="629"/>
      <c r="E45" s="629"/>
      <c r="F45" s="629"/>
      <c r="G45" s="629"/>
      <c r="H45" s="629"/>
      <c r="I45" s="629"/>
      <c r="J45" s="629"/>
      <c r="K45" s="629"/>
      <c r="L45" s="629"/>
      <c r="M45" s="629"/>
      <c r="N45" s="629"/>
      <c r="O45" s="629"/>
      <c r="P45" s="629"/>
      <c r="Q45" s="629"/>
      <c r="R45" s="154"/>
      <c r="S45" s="159"/>
      <c r="T45" s="160"/>
      <c r="U45" s="59"/>
      <c r="X45" s="54" t="s">
        <v>151</v>
      </c>
    </row>
    <row r="46" spans="1:38" ht="15" customHeight="1" thickBot="1" x14ac:dyDescent="0.25">
      <c r="A46" s="31">
        <f t="shared" si="0"/>
        <v>45</v>
      </c>
      <c r="B46" s="153"/>
      <c r="C46" s="629"/>
      <c r="D46" s="629"/>
      <c r="E46" s="629"/>
      <c r="F46" s="629"/>
      <c r="G46" s="629"/>
      <c r="H46" s="629"/>
      <c r="I46" s="629"/>
      <c r="J46" s="629"/>
      <c r="K46" s="629"/>
      <c r="L46" s="629"/>
      <c r="M46" s="629"/>
      <c r="N46" s="629"/>
      <c r="O46" s="629"/>
      <c r="P46" s="629"/>
      <c r="Q46" s="629"/>
      <c r="R46" s="537"/>
      <c r="S46" s="161"/>
      <c r="T46" s="160"/>
      <c r="U46" s="59"/>
      <c r="X46" s="78" t="s">
        <v>152</v>
      </c>
      <c r="Z46" s="64" t="s">
        <v>153</v>
      </c>
    </row>
    <row r="47" spans="1:38" ht="15" customHeight="1" x14ac:dyDescent="0.2">
      <c r="A47" s="31">
        <f t="shared" si="0"/>
        <v>46</v>
      </c>
      <c r="B47" s="153"/>
      <c r="C47" s="703"/>
      <c r="D47" s="703"/>
      <c r="E47" s="703"/>
      <c r="F47" s="703"/>
      <c r="G47" s="703"/>
      <c r="H47" s="703"/>
      <c r="I47" s="703"/>
      <c r="J47" s="703"/>
      <c r="K47" s="703"/>
      <c r="L47" s="703"/>
      <c r="M47" s="703"/>
      <c r="N47" s="703"/>
      <c r="O47" s="703"/>
      <c r="P47" s="703"/>
      <c r="Q47" s="703"/>
      <c r="R47" s="703"/>
      <c r="S47" s="703"/>
      <c r="T47" s="63" t="str">
        <f>IF($F$3=$O$69,"",IF($F$3=$O$70,Prus,""))</f>
        <v/>
      </c>
      <c r="U47" s="59"/>
    </row>
    <row r="48" spans="1:38" ht="15" customHeight="1" x14ac:dyDescent="0.2">
      <c r="A48" s="31">
        <f t="shared" si="0"/>
        <v>47</v>
      </c>
      <c r="B48" s="153"/>
      <c r="C48" s="703"/>
      <c r="D48" s="703"/>
      <c r="E48" s="703"/>
      <c r="F48" s="703"/>
      <c r="G48" s="703"/>
      <c r="H48" s="703"/>
      <c r="I48" s="703"/>
      <c r="J48" s="703"/>
      <c r="K48" s="703"/>
      <c r="L48" s="703"/>
      <c r="M48" s="703"/>
      <c r="N48" s="703"/>
      <c r="O48" s="703"/>
      <c r="P48" s="703"/>
      <c r="Q48" s="703"/>
      <c r="R48" s="703"/>
      <c r="S48" s="703"/>
      <c r="T48" s="162"/>
      <c r="U48" s="59"/>
      <c r="X48" s="163" t="s">
        <v>38</v>
      </c>
    </row>
    <row r="49" spans="1:38" ht="15" customHeight="1" x14ac:dyDescent="0.2">
      <c r="A49" s="31">
        <f t="shared" si="0"/>
        <v>48</v>
      </c>
      <c r="B49" s="153"/>
      <c r="C49" s="703"/>
      <c r="D49" s="703"/>
      <c r="E49" s="703"/>
      <c r="F49" s="703"/>
      <c r="G49" s="703"/>
      <c r="H49" s="703"/>
      <c r="I49" s="703"/>
      <c r="J49" s="703"/>
      <c r="K49" s="703"/>
      <c r="L49" s="703"/>
      <c r="M49" s="703"/>
      <c r="N49" s="703"/>
      <c r="O49" s="703"/>
      <c r="P49" s="703"/>
      <c r="Q49" s="703"/>
      <c r="R49" s="703"/>
      <c r="S49" s="703"/>
      <c r="T49" s="162"/>
      <c r="U49" s="59"/>
      <c r="X49" s="164" t="s">
        <v>154</v>
      </c>
    </row>
    <row r="50" spans="1:38" ht="15" customHeight="1" x14ac:dyDescent="0.2">
      <c r="A50" s="31">
        <f t="shared" si="0"/>
        <v>49</v>
      </c>
      <c r="B50" s="153"/>
      <c r="C50" s="703"/>
      <c r="D50" s="703"/>
      <c r="E50" s="703"/>
      <c r="F50" s="703"/>
      <c r="G50" s="703"/>
      <c r="H50" s="703"/>
      <c r="I50" s="703"/>
      <c r="J50" s="703"/>
      <c r="K50" s="703"/>
      <c r="L50" s="703"/>
      <c r="M50" s="703"/>
      <c r="N50" s="703"/>
      <c r="O50" s="703"/>
      <c r="P50" s="703"/>
      <c r="Q50" s="703"/>
      <c r="R50" s="703"/>
      <c r="S50" s="703"/>
      <c r="T50" s="162"/>
      <c r="U50" s="59"/>
      <c r="X50" s="163" t="s">
        <v>52</v>
      </c>
    </row>
    <row r="51" spans="1:38" ht="15" customHeight="1" x14ac:dyDescent="0.2">
      <c r="A51" s="31">
        <f t="shared" si="0"/>
        <v>50</v>
      </c>
      <c r="B51" s="153"/>
      <c r="C51" s="703"/>
      <c r="D51" s="703"/>
      <c r="E51" s="703"/>
      <c r="F51" s="703"/>
      <c r="G51" s="703"/>
      <c r="H51" s="703"/>
      <c r="I51" s="703"/>
      <c r="J51" s="703"/>
      <c r="K51" s="703"/>
      <c r="L51" s="703"/>
      <c r="M51" s="703"/>
      <c r="N51" s="703"/>
      <c r="O51" s="703"/>
      <c r="P51" s="703"/>
      <c r="Q51" s="703"/>
      <c r="R51" s="703"/>
      <c r="S51" s="703"/>
      <c r="T51" s="162"/>
      <c r="U51" s="59"/>
      <c r="X51" s="165" t="s">
        <v>155</v>
      </c>
    </row>
    <row r="52" spans="1:38" ht="15" customHeight="1" x14ac:dyDescent="0.2">
      <c r="A52" s="31">
        <f t="shared" si="0"/>
        <v>51</v>
      </c>
      <c r="B52" s="153"/>
      <c r="C52" s="704"/>
      <c r="D52" s="704"/>
      <c r="E52" s="704"/>
      <c r="F52" s="704"/>
      <c r="G52" s="704"/>
      <c r="H52" s="704"/>
      <c r="I52" s="704"/>
      <c r="J52" s="704"/>
      <c r="K52" s="704"/>
      <c r="L52" s="704"/>
      <c r="M52" s="704"/>
      <c r="N52" s="704"/>
      <c r="O52" s="704"/>
      <c r="P52" s="704"/>
      <c r="Q52" s="704"/>
      <c r="R52" s="704"/>
      <c r="S52" s="704"/>
      <c r="T52" s="162"/>
      <c r="U52" s="59"/>
    </row>
    <row r="53" spans="1:38" ht="15" customHeight="1" x14ac:dyDescent="0.2">
      <c r="A53" s="31">
        <f t="shared" si="0"/>
        <v>52</v>
      </c>
      <c r="B53" s="153" t="s">
        <v>163</v>
      </c>
      <c r="C53" s="704" t="s">
        <v>156</v>
      </c>
      <c r="D53" s="704"/>
      <c r="E53" s="704"/>
      <c r="F53" s="704"/>
      <c r="G53" s="704"/>
      <c r="H53" s="704"/>
      <c r="I53" s="704"/>
      <c r="J53" s="704"/>
      <c r="K53" s="704"/>
      <c r="L53" s="704"/>
      <c r="M53" s="704"/>
      <c r="N53" s="704"/>
      <c r="O53" s="704"/>
      <c r="P53" s="704"/>
      <c r="Q53" s="704"/>
      <c r="R53" s="704"/>
      <c r="S53" s="704"/>
      <c r="T53" s="166"/>
      <c r="U53" s="59"/>
    </row>
    <row r="54" spans="1:38" s="167" customFormat="1" ht="15" customHeight="1" x14ac:dyDescent="0.2">
      <c r="A54" s="31">
        <f t="shared" si="0"/>
        <v>53</v>
      </c>
      <c r="B54" s="153"/>
      <c r="C54" s="704"/>
      <c r="D54" s="704"/>
      <c r="E54" s="704"/>
      <c r="F54" s="704"/>
      <c r="G54" s="704"/>
      <c r="H54" s="704"/>
      <c r="I54" s="704"/>
      <c r="J54" s="704"/>
      <c r="K54" s="704"/>
      <c r="L54" s="704"/>
      <c r="M54" s="704"/>
      <c r="N54" s="704"/>
      <c r="O54" s="704"/>
      <c r="P54" s="704"/>
      <c r="Q54" s="704"/>
      <c r="R54" s="704"/>
      <c r="S54" s="704"/>
      <c r="T54" s="166"/>
      <c r="U54" s="59"/>
      <c r="V54" s="29"/>
      <c r="W54" s="29"/>
      <c r="X54" s="29"/>
      <c r="Y54" s="29"/>
      <c r="Z54" s="29"/>
      <c r="AA54" s="29"/>
      <c r="AB54" s="29"/>
      <c r="AC54" s="29"/>
      <c r="AD54" s="29"/>
      <c r="AE54" s="29"/>
      <c r="AF54" s="29"/>
      <c r="AG54" s="29"/>
      <c r="AH54" s="29"/>
      <c r="AI54" s="29"/>
      <c r="AJ54" s="29"/>
      <c r="AK54" s="29"/>
      <c r="AL54" s="29"/>
    </row>
    <row r="55" spans="1:38" ht="15" customHeight="1" thickBot="1" x14ac:dyDescent="0.25">
      <c r="A55" s="31">
        <f t="shared" si="0"/>
        <v>54</v>
      </c>
      <c r="B55" s="168"/>
      <c r="C55" s="723" t="s">
        <v>157</v>
      </c>
      <c r="D55" s="723"/>
      <c r="E55" s="723"/>
      <c r="F55" s="723"/>
      <c r="G55" s="723"/>
      <c r="H55" s="723"/>
      <c r="I55" s="723"/>
      <c r="J55" s="723"/>
      <c r="K55" s="723"/>
      <c r="L55" s="723"/>
      <c r="M55" s="723"/>
      <c r="N55" s="723"/>
      <c r="O55" s="723"/>
      <c r="P55" s="723"/>
      <c r="Q55" s="723"/>
      <c r="R55" s="723"/>
      <c r="S55" s="723"/>
      <c r="T55" s="724"/>
      <c r="U55" s="59"/>
    </row>
    <row r="56" spans="1:38" ht="15" customHeight="1" x14ac:dyDescent="0.25">
      <c r="A56" s="31">
        <f t="shared" si="0"/>
        <v>55</v>
      </c>
      <c r="B56" s="169"/>
      <c r="C56" s="521" t="s">
        <v>158</v>
      </c>
      <c r="D56" s="171"/>
      <c r="E56" s="725" t="s">
        <v>159</v>
      </c>
      <c r="F56" s="727" t="str">
        <f>C2</f>
        <v>FIREWATER SPARE PUMP</v>
      </c>
      <c r="G56" s="728"/>
      <c r="H56" s="728"/>
      <c r="I56" s="728"/>
      <c r="J56" s="728"/>
      <c r="K56" s="729"/>
      <c r="L56" s="172" t="s">
        <v>160</v>
      </c>
      <c r="M56" s="730">
        <v>0</v>
      </c>
      <c r="N56" s="731"/>
      <c r="O56" s="173" t="s">
        <v>484</v>
      </c>
      <c r="P56" s="732" t="s">
        <v>489</v>
      </c>
      <c r="Q56" s="733"/>
      <c r="R56" s="734" t="s">
        <v>492</v>
      </c>
      <c r="S56" s="735"/>
      <c r="T56" s="174" t="s">
        <v>161</v>
      </c>
      <c r="U56" s="59"/>
    </row>
    <row r="57" spans="1:38" ht="15" customHeight="1" x14ac:dyDescent="0.2">
      <c r="A57" s="31">
        <f t="shared" si="0"/>
        <v>56</v>
      </c>
      <c r="B57" s="56"/>
      <c r="C57" s="520" t="s">
        <v>514</v>
      </c>
      <c r="D57" s="176"/>
      <c r="E57" s="726"/>
      <c r="F57" s="716"/>
      <c r="G57" s="717"/>
      <c r="H57" s="717"/>
      <c r="I57" s="717"/>
      <c r="J57" s="717"/>
      <c r="K57" s="718"/>
      <c r="L57" s="736" t="s">
        <v>162</v>
      </c>
      <c r="M57" s="737" t="s">
        <v>163</v>
      </c>
      <c r="N57" s="738"/>
      <c r="O57" s="741" t="s">
        <v>0</v>
      </c>
      <c r="P57" s="743" t="s">
        <v>490</v>
      </c>
      <c r="Q57" s="744"/>
      <c r="R57" s="705" t="s">
        <v>493</v>
      </c>
      <c r="S57" s="706"/>
      <c r="T57" s="709"/>
      <c r="U57" s="59"/>
    </row>
    <row r="58" spans="1:38" ht="15" customHeight="1" x14ac:dyDescent="0.2">
      <c r="A58" s="31">
        <f t="shared" si="0"/>
        <v>57</v>
      </c>
      <c r="B58" s="130"/>
      <c r="C58" s="521" t="s">
        <v>165</v>
      </c>
      <c r="D58" s="177"/>
      <c r="E58" s="711" t="s">
        <v>166</v>
      </c>
      <c r="F58" s="713" t="s">
        <v>167</v>
      </c>
      <c r="G58" s="714"/>
      <c r="H58" s="714"/>
      <c r="I58" s="714"/>
      <c r="J58" s="714"/>
      <c r="K58" s="715"/>
      <c r="L58" s="736"/>
      <c r="M58" s="739"/>
      <c r="N58" s="740"/>
      <c r="O58" s="742"/>
      <c r="P58" s="739"/>
      <c r="Q58" s="740"/>
      <c r="R58" s="707"/>
      <c r="S58" s="708"/>
      <c r="T58" s="710"/>
      <c r="U58" s="59"/>
    </row>
    <row r="59" spans="1:38" ht="15" customHeight="1" x14ac:dyDescent="0.2">
      <c r="A59" s="31">
        <f t="shared" si="0"/>
        <v>58</v>
      </c>
      <c r="B59" s="56"/>
      <c r="C59" s="520" t="s">
        <v>509</v>
      </c>
      <c r="D59" s="176"/>
      <c r="E59" s="712"/>
      <c r="F59" s="716"/>
      <c r="G59" s="717"/>
      <c r="H59" s="717"/>
      <c r="I59" s="717"/>
      <c r="J59" s="717"/>
      <c r="K59" s="718"/>
      <c r="L59" s="178" t="s">
        <v>3</v>
      </c>
      <c r="M59" s="719">
        <v>43679</v>
      </c>
      <c r="N59" s="720"/>
      <c r="O59" s="179" t="s">
        <v>512</v>
      </c>
      <c r="P59" s="721"/>
      <c r="Q59" s="722"/>
      <c r="R59" s="721"/>
      <c r="S59" s="722"/>
      <c r="T59" s="180"/>
      <c r="U59" s="59"/>
    </row>
    <row r="60" spans="1:38" ht="15" customHeight="1" x14ac:dyDescent="0.2">
      <c r="A60" s="31">
        <f t="shared" si="0"/>
        <v>59</v>
      </c>
      <c r="B60" s="130"/>
      <c r="C60" s="521" t="s">
        <v>168</v>
      </c>
      <c r="D60" s="177"/>
      <c r="E60" s="752" t="s">
        <v>169</v>
      </c>
      <c r="F60" s="713"/>
      <c r="G60" s="714"/>
      <c r="H60" s="714"/>
      <c r="I60" s="714"/>
      <c r="J60" s="714"/>
      <c r="K60" s="715"/>
      <c r="L60" s="181" t="s">
        <v>170</v>
      </c>
      <c r="M60" s="753"/>
      <c r="N60" s="754"/>
      <c r="O60" s="182"/>
      <c r="P60" s="755"/>
      <c r="Q60" s="756"/>
      <c r="R60" s="753"/>
      <c r="S60" s="754"/>
      <c r="T60" s="183"/>
      <c r="U60" s="59"/>
    </row>
    <row r="61" spans="1:38" ht="15" customHeight="1" x14ac:dyDescent="0.25">
      <c r="A61" s="31">
        <f>A60+1</f>
        <v>60</v>
      </c>
      <c r="B61" s="56"/>
      <c r="C61" s="520" t="s">
        <v>510</v>
      </c>
      <c r="D61" s="184"/>
      <c r="E61" s="726"/>
      <c r="F61" s="716"/>
      <c r="G61" s="717"/>
      <c r="H61" s="717"/>
      <c r="I61" s="717"/>
      <c r="J61" s="717"/>
      <c r="K61" s="718"/>
      <c r="L61" s="185"/>
      <c r="M61" s="186"/>
      <c r="N61" s="186"/>
      <c r="O61" s="186"/>
      <c r="P61" s="186"/>
      <c r="Q61" s="186"/>
      <c r="R61" s="186"/>
      <c r="S61" s="186"/>
      <c r="T61" s="187"/>
      <c r="U61" s="59"/>
    </row>
    <row r="62" spans="1:38" ht="17.100000000000001" customHeight="1" x14ac:dyDescent="0.25">
      <c r="A62" s="31">
        <f>A61+1</f>
        <v>61</v>
      </c>
      <c r="B62" s="137"/>
      <c r="C62" s="188" t="s">
        <v>171</v>
      </c>
      <c r="D62" s="189"/>
      <c r="E62" s="757" t="s">
        <v>511</v>
      </c>
      <c r="F62" s="758"/>
      <c r="G62" s="758"/>
      <c r="H62" s="758"/>
      <c r="I62" s="758"/>
      <c r="J62" s="758"/>
      <c r="K62" s="759"/>
      <c r="L62" s="760" t="s">
        <v>172</v>
      </c>
      <c r="M62" s="761"/>
      <c r="N62" s="76"/>
      <c r="O62" s="762" t="str">
        <f>IF(G2=0,"",G2)</f>
        <v>PBA - 905C</v>
      </c>
      <c r="P62" s="762"/>
      <c r="Q62" s="762"/>
      <c r="R62" s="763"/>
      <c r="S62" s="764"/>
      <c r="T62" s="190"/>
      <c r="U62" s="59"/>
    </row>
    <row r="63" spans="1:38" ht="17.100000000000001" customHeight="1" thickBot="1" x14ac:dyDescent="0.3">
      <c r="A63" s="31">
        <f>A62+1</f>
        <v>62</v>
      </c>
      <c r="B63" s="94"/>
      <c r="C63" s="191" t="s">
        <v>173</v>
      </c>
      <c r="D63" s="192"/>
      <c r="E63" s="745" t="s">
        <v>174</v>
      </c>
      <c r="F63" s="745"/>
      <c r="G63" s="745"/>
      <c r="H63" s="745"/>
      <c r="I63" s="745"/>
      <c r="J63" s="745"/>
      <c r="K63" s="746"/>
      <c r="L63" s="747" t="s">
        <v>175</v>
      </c>
      <c r="M63" s="748"/>
      <c r="N63" s="193"/>
      <c r="O63" s="749" t="s">
        <v>139</v>
      </c>
      <c r="P63" s="749"/>
      <c r="Q63" s="749"/>
      <c r="R63" s="750"/>
      <c r="S63" s="751"/>
      <c r="T63" s="194"/>
      <c r="U63" s="195"/>
    </row>
    <row r="64" spans="1:38" s="55" customFormat="1" ht="15" customHeight="1" thickBot="1" x14ac:dyDescent="0.3">
      <c r="A64" s="196"/>
      <c r="B64" s="197"/>
      <c r="C64" s="198"/>
      <c r="D64" s="199"/>
      <c r="E64" s="199"/>
      <c r="F64" s="199"/>
      <c r="G64" s="199"/>
      <c r="H64" s="199"/>
      <c r="I64" s="199"/>
      <c r="J64" s="199"/>
      <c r="K64" s="199"/>
      <c r="L64" s="200" t="s">
        <v>176</v>
      </c>
      <c r="M64" s="198"/>
      <c r="N64" s="198"/>
      <c r="O64" s="540"/>
      <c r="P64" s="198"/>
      <c r="Q64" s="198"/>
      <c r="R64" s="202"/>
      <c r="S64" s="202"/>
      <c r="T64" s="202"/>
      <c r="U64" s="203"/>
      <c r="X64" s="29"/>
      <c r="Z64" s="29"/>
    </row>
    <row r="65" spans="1:24" s="55" customFormat="1" ht="15" customHeight="1" x14ac:dyDescent="0.25">
      <c r="A65" s="204"/>
      <c r="B65" s="205"/>
      <c r="C65" s="206"/>
      <c r="D65" s="206"/>
      <c r="E65" s="206"/>
      <c r="F65" s="207"/>
      <c r="G65" s="207"/>
      <c r="H65" s="207"/>
      <c r="I65" s="207"/>
      <c r="J65" s="208"/>
      <c r="K65" s="208"/>
      <c r="L65" s="208"/>
      <c r="M65" s="208"/>
      <c r="N65" s="208"/>
      <c r="O65" s="208"/>
      <c r="P65" s="208"/>
      <c r="Q65" s="208"/>
      <c r="R65" s="208"/>
      <c r="S65" s="208"/>
      <c r="T65" s="208"/>
      <c r="U65" s="209"/>
      <c r="X65" s="29"/>
    </row>
    <row r="66" spans="1:24" s="55" customFormat="1" ht="15" customHeight="1" x14ac:dyDescent="0.25">
      <c r="A66" s="204"/>
      <c r="B66" s="210"/>
      <c r="C66" s="211"/>
      <c r="D66" s="212"/>
      <c r="E66" s="212"/>
      <c r="F66" s="213"/>
      <c r="G66" s="212"/>
      <c r="H66" s="214"/>
      <c r="I66" s="215"/>
      <c r="J66" s="216"/>
      <c r="K66" s="217"/>
      <c r="L66" s="218"/>
      <c r="M66" s="218"/>
      <c r="N66" s="218"/>
      <c r="O66" s="218"/>
      <c r="P66" s="208"/>
      <c r="Q66" s="208"/>
      <c r="R66" s="208"/>
      <c r="S66" s="208"/>
      <c r="T66" s="208"/>
      <c r="U66" s="209"/>
    </row>
    <row r="67" spans="1:24" s="55" customFormat="1" ht="15" customHeight="1" thickBot="1" x14ac:dyDescent="0.3">
      <c r="A67" s="204"/>
      <c r="B67" s="219"/>
      <c r="C67" s="207"/>
      <c r="D67" s="207"/>
      <c r="E67" s="207"/>
      <c r="F67" s="207"/>
      <c r="G67" s="207"/>
      <c r="H67" s="207"/>
      <c r="I67" s="207"/>
      <c r="J67" s="218"/>
      <c r="K67" s="217"/>
      <c r="L67" s="207"/>
      <c r="M67" s="218"/>
      <c r="N67" s="218"/>
      <c r="O67" s="218"/>
      <c r="P67" s="208"/>
      <c r="Q67" s="208"/>
      <c r="R67" s="208"/>
      <c r="S67" s="208"/>
      <c r="T67" s="208"/>
      <c r="U67" s="209"/>
    </row>
    <row r="68" spans="1:24" s="55" customFormat="1" ht="15" customHeight="1" x14ac:dyDescent="0.2">
      <c r="A68" s="204"/>
      <c r="B68" s="220"/>
      <c r="C68" s="221" t="s">
        <v>177</v>
      </c>
      <c r="D68" s="222"/>
      <c r="E68" s="223" t="s">
        <v>178</v>
      </c>
      <c r="F68" s="224"/>
      <c r="G68" s="223"/>
      <c r="H68" s="225" t="s">
        <v>179</v>
      </c>
      <c r="I68" s="226"/>
      <c r="J68" s="227"/>
      <c r="K68" s="228"/>
      <c r="L68" s="227"/>
      <c r="M68" s="229"/>
      <c r="N68" s="223"/>
      <c r="O68" s="223" t="s">
        <v>180</v>
      </c>
      <c r="P68" s="223"/>
      <c r="Q68" s="225"/>
      <c r="R68" s="227"/>
      <c r="S68" s="227"/>
      <c r="T68" s="227"/>
      <c r="U68" s="209"/>
    </row>
    <row r="69" spans="1:24" s="55" customFormat="1" ht="15" customHeight="1" x14ac:dyDescent="0.2">
      <c r="A69" s="204"/>
      <c r="B69" s="220"/>
      <c r="C69" s="230" t="s">
        <v>181</v>
      </c>
      <c r="D69" s="543"/>
      <c r="E69" s="227" t="s">
        <v>182</v>
      </c>
      <c r="F69" s="227"/>
      <c r="G69" s="227"/>
      <c r="H69" s="231" t="s">
        <v>183</v>
      </c>
      <c r="I69" s="232"/>
      <c r="J69" s="227"/>
      <c r="K69" s="232"/>
      <c r="L69" s="227"/>
      <c r="M69" s="233"/>
      <c r="N69" s="227"/>
      <c r="O69" s="234" t="s">
        <v>19</v>
      </c>
      <c r="P69" s="234"/>
      <c r="Q69" s="231"/>
      <c r="R69" s="227"/>
      <c r="S69" s="227"/>
      <c r="T69" s="227"/>
      <c r="U69" s="209"/>
    </row>
    <row r="70" spans="1:24" s="241" customFormat="1" ht="15" customHeight="1" thickBot="1" x14ac:dyDescent="0.25">
      <c r="A70" s="204"/>
      <c r="B70" s="220"/>
      <c r="C70" s="235" t="s">
        <v>184</v>
      </c>
      <c r="D70" s="543"/>
      <c r="E70" s="232" t="s">
        <v>185</v>
      </c>
      <c r="F70" s="232"/>
      <c r="G70" s="232"/>
      <c r="H70" s="236" t="s">
        <v>186</v>
      </c>
      <c r="I70" s="226"/>
      <c r="J70" s="232"/>
      <c r="K70" s="228"/>
      <c r="L70" s="232"/>
      <c r="M70" s="237"/>
      <c r="N70" s="238"/>
      <c r="O70" s="239" t="s">
        <v>187</v>
      </c>
      <c r="P70" s="239"/>
      <c r="Q70" s="240"/>
      <c r="R70" s="232"/>
      <c r="S70" s="232"/>
      <c r="T70" s="227"/>
      <c r="U70" s="209"/>
    </row>
    <row r="71" spans="1:24" s="55" customFormat="1" ht="15" customHeight="1" x14ac:dyDescent="0.2">
      <c r="A71" s="204"/>
      <c r="B71" s="220"/>
      <c r="C71" s="235" t="s">
        <v>188</v>
      </c>
      <c r="D71" s="543"/>
      <c r="E71" s="228" t="s">
        <v>189</v>
      </c>
      <c r="F71" s="232"/>
      <c r="G71" s="232"/>
      <c r="H71" s="544" t="s">
        <v>190</v>
      </c>
      <c r="I71" s="243"/>
      <c r="J71" s="244"/>
      <c r="K71" s="244"/>
      <c r="L71" s="243"/>
      <c r="M71" s="227"/>
      <c r="N71" s="227"/>
      <c r="O71" s="234"/>
      <c r="P71" s="234"/>
      <c r="Q71" s="227"/>
      <c r="R71" s="227"/>
      <c r="S71" s="227"/>
      <c r="T71" s="227"/>
      <c r="U71" s="209"/>
    </row>
    <row r="72" spans="1:24" s="55" customFormat="1" ht="15" customHeight="1" x14ac:dyDescent="0.2">
      <c r="A72" s="204"/>
      <c r="B72" s="220"/>
      <c r="C72" s="230" t="s">
        <v>191</v>
      </c>
      <c r="D72" s="531"/>
      <c r="E72" s="246" t="s">
        <v>192</v>
      </c>
      <c r="F72" s="247"/>
      <c r="G72" s="247"/>
      <c r="H72" s="248" t="s">
        <v>193</v>
      </c>
      <c r="I72" s="226"/>
      <c r="J72" s="227"/>
      <c r="K72" s="249"/>
      <c r="L72" s="250"/>
      <c r="M72" s="227"/>
      <c r="N72" s="227"/>
      <c r="O72" s="234"/>
      <c r="P72" s="234"/>
      <c r="Q72" s="227"/>
      <c r="R72" s="227"/>
      <c r="S72" s="227"/>
      <c r="T72" s="227"/>
      <c r="U72" s="209"/>
    </row>
    <row r="73" spans="1:24" s="55" customFormat="1" ht="15" customHeight="1" thickBot="1" x14ac:dyDescent="0.25">
      <c r="A73" s="204"/>
      <c r="B73" s="220"/>
      <c r="C73" s="235" t="s">
        <v>194</v>
      </c>
      <c r="D73" s="247"/>
      <c r="E73" s="246" t="s">
        <v>195</v>
      </c>
      <c r="F73" s="247"/>
      <c r="G73" s="247"/>
      <c r="H73" s="251" t="s">
        <v>196</v>
      </c>
      <c r="I73" s="227"/>
      <c r="J73" s="227"/>
      <c r="K73" s="227"/>
      <c r="L73" s="243"/>
      <c r="M73" s="227"/>
      <c r="N73" s="227"/>
      <c r="O73" s="234"/>
      <c r="P73" s="234"/>
      <c r="Q73" s="227"/>
      <c r="R73" s="227"/>
      <c r="S73" s="227"/>
      <c r="T73" s="227"/>
      <c r="U73" s="209"/>
    </row>
    <row r="74" spans="1:24" s="55" customFormat="1" ht="15" customHeight="1" x14ac:dyDescent="0.2">
      <c r="A74" s="204"/>
      <c r="B74" s="220"/>
      <c r="C74" s="230" t="s">
        <v>197</v>
      </c>
      <c r="D74" s="531"/>
      <c r="E74" s="247" t="s">
        <v>198</v>
      </c>
      <c r="F74" s="247"/>
      <c r="G74" s="247"/>
      <c r="H74" s="544" t="s">
        <v>199</v>
      </c>
      <c r="I74" s="247"/>
      <c r="J74" s="227"/>
      <c r="K74" s="232"/>
      <c r="L74" s="252"/>
      <c r="M74" s="253" t="s">
        <v>200</v>
      </c>
      <c r="N74" s="254"/>
      <c r="O74" s="254" t="s">
        <v>19</v>
      </c>
      <c r="P74" s="222"/>
      <c r="Q74" s="255"/>
      <c r="R74" s="255"/>
      <c r="S74" s="223" t="s">
        <v>201</v>
      </c>
      <c r="T74" s="256"/>
      <c r="U74" s="209"/>
    </row>
    <row r="75" spans="1:24" s="55" customFormat="1" ht="15" customHeight="1" x14ac:dyDescent="0.2">
      <c r="A75" s="204"/>
      <c r="B75" s="220"/>
      <c r="C75" s="235" t="s">
        <v>202</v>
      </c>
      <c r="D75" s="531"/>
      <c r="E75" s="123" t="s">
        <v>203</v>
      </c>
      <c r="F75" s="531"/>
      <c r="G75" s="247"/>
      <c r="H75" s="257" t="s">
        <v>204</v>
      </c>
      <c r="I75" s="258"/>
      <c r="J75" s="227"/>
      <c r="K75" s="226"/>
      <c r="L75" s="259"/>
      <c r="M75" s="260" t="s">
        <v>205</v>
      </c>
      <c r="N75" s="232"/>
      <c r="O75" s="232">
        <f>IF(S14=0,"",(S14*100000)/(9.80665*S11))</f>
        <v>10.332274527998859</v>
      </c>
      <c r="P75" s="543"/>
      <c r="Q75" s="261"/>
      <c r="R75" s="262"/>
      <c r="S75" s="263">
        <f>IF(S14=0,"",((S14+S47)*2.30666)/S11)</f>
        <v>2.3372232450000001E-3</v>
      </c>
      <c r="T75" s="544"/>
      <c r="U75" s="209"/>
    </row>
    <row r="76" spans="1:24" s="55" customFormat="1" ht="15" customHeight="1" x14ac:dyDescent="0.2">
      <c r="A76" s="204"/>
      <c r="B76" s="220"/>
      <c r="C76" s="235" t="s">
        <v>206</v>
      </c>
      <c r="D76" s="531"/>
      <c r="E76" s="123" t="s">
        <v>207</v>
      </c>
      <c r="F76" s="247"/>
      <c r="G76" s="247"/>
      <c r="H76" s="544" t="s">
        <v>208</v>
      </c>
      <c r="I76" s="264"/>
      <c r="J76" s="227"/>
      <c r="K76" s="232"/>
      <c r="L76" s="230"/>
      <c r="M76" s="260" t="s">
        <v>209</v>
      </c>
      <c r="N76" s="232"/>
      <c r="O76" s="232">
        <f>IF(S15=0,"",(S15*100000)/(9.80665*S11))</f>
        <v>112.16878342757211</v>
      </c>
      <c r="P76" s="543"/>
      <c r="Q76" s="265"/>
      <c r="R76" s="265"/>
      <c r="S76" s="227">
        <f>IF(S15=0,"",((S15+S47)*2.30666)/S11)</f>
        <v>2.5373259999999998E-2</v>
      </c>
      <c r="T76" s="544"/>
      <c r="U76" s="209"/>
    </row>
    <row r="77" spans="1:24" s="55" customFormat="1" ht="15" customHeight="1" x14ac:dyDescent="0.2">
      <c r="A77" s="204"/>
      <c r="B77" s="220"/>
      <c r="C77" s="235" t="s">
        <v>210</v>
      </c>
      <c r="D77" s="531"/>
      <c r="E77" s="264" t="s">
        <v>211</v>
      </c>
      <c r="F77" s="531"/>
      <c r="G77" s="531"/>
      <c r="H77" s="544" t="s">
        <v>212</v>
      </c>
      <c r="I77" s="531"/>
      <c r="J77" s="227"/>
      <c r="K77" s="232"/>
      <c r="L77" s="230"/>
      <c r="M77" s="260" t="s">
        <v>213</v>
      </c>
      <c r="N77" s="232"/>
      <c r="O77" s="232">
        <f>IF(S13=0,"",(S13*100000)/(9.80665*S11))</f>
        <v>0.4325636175452372</v>
      </c>
      <c r="P77" s="543"/>
      <c r="Q77" s="266"/>
      <c r="R77" s="266"/>
      <c r="S77" s="227">
        <f>IF(S13=0,"",(S13*2.30666)/S11)</f>
        <v>9.7848517199999993E-5</v>
      </c>
      <c r="T77" s="544"/>
      <c r="U77" s="209"/>
    </row>
    <row r="78" spans="1:24" s="55" customFormat="1" ht="15" customHeight="1" x14ac:dyDescent="0.2">
      <c r="A78" s="204"/>
      <c r="B78" s="220"/>
      <c r="C78" s="230" t="s">
        <v>214</v>
      </c>
      <c r="D78" s="531"/>
      <c r="E78" s="247" t="s">
        <v>215</v>
      </c>
      <c r="F78" s="217"/>
      <c r="G78" s="247"/>
      <c r="H78" s="236" t="s">
        <v>216</v>
      </c>
      <c r="I78" s="234"/>
      <c r="J78" s="227"/>
      <c r="K78" s="232"/>
      <c r="L78" s="230"/>
      <c r="M78" s="260" t="s">
        <v>217</v>
      </c>
      <c r="N78" s="232"/>
      <c r="O78" s="232">
        <f>IF(S26="","",((S11*(H22+(S26*1.1))*9.80665)/100000)+S16)</f>
        <v>16.495759523750003</v>
      </c>
      <c r="P78" s="543"/>
      <c r="Q78" s="267"/>
      <c r="R78" s="267"/>
      <c r="S78" s="234">
        <f>IF(S26="","",((S11*(H22+(S26*1.1)))/2.30666)+S16)</f>
        <v>68445.283228900487</v>
      </c>
      <c r="T78" s="544"/>
      <c r="U78" s="209"/>
    </row>
    <row r="79" spans="1:24" s="55" customFormat="1" ht="15" customHeight="1" thickBot="1" x14ac:dyDescent="0.25">
      <c r="A79" s="204"/>
      <c r="B79" s="220"/>
      <c r="C79" s="268" t="s">
        <v>143</v>
      </c>
      <c r="D79" s="536"/>
      <c r="E79" s="269" t="s">
        <v>218</v>
      </c>
      <c r="F79" s="536"/>
      <c r="G79" s="262"/>
      <c r="H79" s="544" t="s">
        <v>219</v>
      </c>
      <c r="I79" s="543"/>
      <c r="J79" s="227"/>
      <c r="K79" s="226"/>
      <c r="L79" s="270"/>
      <c r="M79" s="260" t="s">
        <v>220</v>
      </c>
      <c r="N79" s="232"/>
      <c r="O79" s="232">
        <f>IF(S26="","",((S11*(H22+(S26*1.2))*9.80665)/100000)+S16)</f>
        <v>17.840854434999997</v>
      </c>
      <c r="P79" s="543"/>
      <c r="Q79" s="266"/>
      <c r="R79" s="266"/>
      <c r="S79" s="227">
        <f>IF(S26="","",((S11*(H22+(S26*1.2)))/2.30666)+S16)</f>
        <v>74391.60860409982</v>
      </c>
      <c r="T79" s="544"/>
      <c r="U79" s="209"/>
    </row>
    <row r="80" spans="1:24" s="55" customFormat="1" ht="15" customHeight="1" x14ac:dyDescent="0.2">
      <c r="A80" s="204"/>
      <c r="B80" s="220"/>
      <c r="C80" s="235" t="s">
        <v>221</v>
      </c>
      <c r="D80" s="531"/>
      <c r="E80" s="247" t="s">
        <v>222</v>
      </c>
      <c r="F80" s="247"/>
      <c r="G80" s="247"/>
      <c r="H80" s="544" t="s">
        <v>223</v>
      </c>
      <c r="I80" s="258"/>
      <c r="J80" s="227"/>
      <c r="K80" s="232"/>
      <c r="L80" s="270"/>
      <c r="M80" s="232" t="s">
        <v>224</v>
      </c>
      <c r="N80" s="232"/>
      <c r="O80" s="232" t="str">
        <f>IF(S11&lt;600,"8) Specific Heat of pumped liquid ( only required for C4 or lighter )","")</f>
        <v/>
      </c>
      <c r="P80" s="543"/>
      <c r="Q80" s="266"/>
      <c r="R80" s="266"/>
      <c r="S80" s="227" t="str">
        <f>IF(S11&lt;0.6,"8) Specific Heat of pumped liquid ( only required for C4 or lighter )","")</f>
        <v/>
      </c>
      <c r="T80" s="544"/>
      <c r="U80" s="209"/>
    </row>
    <row r="81" spans="1:21" s="55" customFormat="1" ht="15" customHeight="1" x14ac:dyDescent="0.2">
      <c r="A81" s="204"/>
      <c r="B81" s="220"/>
      <c r="C81" s="271" t="s">
        <v>225</v>
      </c>
      <c r="D81" s="247"/>
      <c r="E81" s="247" t="s">
        <v>226</v>
      </c>
      <c r="F81" s="247"/>
      <c r="G81" s="247"/>
      <c r="H81" s="272" t="s">
        <v>227</v>
      </c>
      <c r="I81" s="227"/>
      <c r="J81" s="227"/>
      <c r="K81" s="226"/>
      <c r="L81" s="230"/>
      <c r="M81" s="232" t="s">
        <v>228</v>
      </c>
      <c r="N81" s="232"/>
      <c r="O81" s="232">
        <f>IF(S27=0,"",E12*S11*S26*9.81/(60*60*1000*S27/100))</f>
        <v>396.19101845641734</v>
      </c>
      <c r="P81" s="543"/>
      <c r="Q81" s="266"/>
      <c r="R81" s="266"/>
      <c r="S81" s="227">
        <f>IF(S27=0,"",E13*S11*S26*62.42796/(7.480519*33000*S27/100))</f>
        <v>40444.947659333688</v>
      </c>
      <c r="T81" s="544"/>
      <c r="U81" s="209"/>
    </row>
    <row r="82" spans="1:21" s="55" customFormat="1" ht="15" customHeight="1" x14ac:dyDescent="0.2">
      <c r="A82" s="204"/>
      <c r="B82" s="220"/>
      <c r="C82" s="230" t="s">
        <v>229</v>
      </c>
      <c r="D82" s="543"/>
      <c r="E82" s="232" t="s">
        <v>230</v>
      </c>
      <c r="F82" s="232"/>
      <c r="G82" s="247"/>
      <c r="H82" s="272" t="s">
        <v>124</v>
      </c>
      <c r="I82" s="227"/>
      <c r="J82" s="227"/>
      <c r="K82" s="227"/>
      <c r="L82" s="233"/>
      <c r="M82" s="227" t="s">
        <v>231</v>
      </c>
      <c r="N82" s="227"/>
      <c r="O82" s="227" t="e">
        <f>IF('FWM4'!H44="","",'FWM4'!H42*'FWM4'!H43*1000*9.81/(60*60*1000*'FWM4'!H44/100))</f>
        <v>#VALUE!</v>
      </c>
      <c r="P82" s="227"/>
      <c r="Q82" s="227"/>
      <c r="R82" s="227"/>
      <c r="S82" s="227" t="e">
        <f>IF('FWM4'!H44="","",'FWM4'!H42*'FWM4'!H43*62.42796/(7.480519*33000*'FWM4'!H44/100))</f>
        <v>#VALUE!</v>
      </c>
      <c r="T82" s="231"/>
      <c r="U82" s="209"/>
    </row>
    <row r="83" spans="1:21" s="55" customFormat="1" ht="15" customHeight="1" thickBot="1" x14ac:dyDescent="0.25">
      <c r="A83" s="204"/>
      <c r="B83" s="220"/>
      <c r="C83" s="273" t="s">
        <v>232</v>
      </c>
      <c r="D83" s="239"/>
      <c r="E83" s="274"/>
      <c r="F83" s="238"/>
      <c r="G83" s="275"/>
      <c r="H83" s="276" t="s">
        <v>233</v>
      </c>
      <c r="I83" s="232"/>
      <c r="J83" s="227"/>
      <c r="K83" s="227"/>
      <c r="L83" s="233"/>
      <c r="M83" s="227" t="s">
        <v>234</v>
      </c>
      <c r="N83" s="227"/>
      <c r="O83" s="227">
        <f>IF(H11="Dissolved Gases","N/A",IF(H27="","",IF(('FWM2'!H25*9.81*'FWM2'!S11/100000)&lt;0.99,INT(((H27-2)^0.75)*128/(E13^0.5))*100,INT(((H27-1)^0.75)*128/(E13^0.5))*100)))</f>
        <v>1800</v>
      </c>
      <c r="P83" s="227"/>
      <c r="Q83" s="227"/>
      <c r="R83" s="227"/>
      <c r="S83" s="227">
        <f>IF(H11="Dissolved Gases","N/A",IF(H27="","",IF(('FWM2'!H25*S11/2.3067)&lt;S47,INT(((H27-6)^0.75)*110/(E13^0.5))*100,INT(((H27-3)^0.75)*110/(E13^0.5))*100)))</f>
        <v>1300</v>
      </c>
      <c r="T83" s="231"/>
      <c r="U83" s="209"/>
    </row>
    <row r="84" spans="1:21" s="55" customFormat="1" ht="15" customHeight="1" x14ac:dyDescent="0.2">
      <c r="A84" s="204"/>
      <c r="B84" s="220"/>
      <c r="C84" s="226"/>
      <c r="D84" s="232"/>
      <c r="E84" s="228"/>
      <c r="F84" s="543"/>
      <c r="G84" s="247"/>
      <c r="H84" s="277"/>
      <c r="I84" s="228"/>
      <c r="J84" s="227"/>
      <c r="K84" s="227"/>
      <c r="L84" s="233"/>
      <c r="M84" s="227" t="s">
        <v>235</v>
      </c>
      <c r="N84" s="227"/>
      <c r="O84" s="227">
        <f>IF(H11="Dissolved Gases","N/A",IF(H27="","",IF(('FWM2'!H25*9.81*'FWM2'!S11/100000)&lt;0.99,INT(((H27-2)^0.75)*128/((E13/2)^0.5))*100,INT(((H27-1)^0.75)*128/((E13/2)^0.5))*100)))</f>
        <v>2500</v>
      </c>
      <c r="P84" s="227"/>
      <c r="Q84" s="227"/>
      <c r="R84" s="227"/>
      <c r="S84" s="227">
        <f>IF(H11="Dissolved Gases","N/A",IF(H27="","",IF(('FWM2'!H25*S11/2.3067)&lt;S47,INT(((H27-6)^0.75)*110/((E13/2)^0.5))*100,INT(((H27-3)^0.75)*110/((E13/2)^0.5))*100)))</f>
        <v>1900</v>
      </c>
      <c r="T84" s="231"/>
      <c r="U84" s="209"/>
    </row>
    <row r="85" spans="1:21" s="55" customFormat="1" ht="15" customHeight="1" x14ac:dyDescent="0.2">
      <c r="A85" s="204"/>
      <c r="B85" s="220"/>
      <c r="C85" s="226"/>
      <c r="D85" s="232"/>
      <c r="E85" s="232"/>
      <c r="F85" s="278"/>
      <c r="G85" s="279"/>
      <c r="H85" s="280"/>
      <c r="I85" s="228"/>
      <c r="J85" s="227"/>
      <c r="K85" s="232"/>
      <c r="L85" s="230"/>
      <c r="M85" s="232"/>
      <c r="N85" s="232"/>
      <c r="O85" s="232"/>
      <c r="P85" s="543"/>
      <c r="Q85" s="281"/>
      <c r="R85" s="281"/>
      <c r="S85" s="232"/>
      <c r="T85" s="282"/>
      <c r="U85" s="209"/>
    </row>
    <row r="86" spans="1:21" s="55" customFormat="1" ht="15" customHeight="1" x14ac:dyDescent="0.2">
      <c r="A86" s="204"/>
      <c r="B86" s="220"/>
      <c r="C86" s="226"/>
      <c r="D86" s="232"/>
      <c r="E86" s="543"/>
      <c r="F86" s="283"/>
      <c r="G86" s="284"/>
      <c r="H86" s="280"/>
      <c r="I86" s="228"/>
      <c r="J86" s="227"/>
      <c r="K86" s="232"/>
      <c r="L86" s="230"/>
      <c r="M86" s="260" t="s">
        <v>236</v>
      </c>
      <c r="N86" s="232"/>
      <c r="O86" s="232">
        <f>IF('FWM2'!H11="Dissolved Gases",IF('FWM2'!H27/1.5 &lt; 'FWM2'!H27-5,'FWM2'!H27/1.5,'FWM2'!H27-5),IF('FWM2'!H27="","",IF(('FWM2'!H25*9.80665*'FWM2'!S11/100000)&lt;0.99,'FWM2'!H27-2,'FWM2'!H27-1)))</f>
        <v>6.8297109104536204</v>
      </c>
      <c r="P86" s="543"/>
      <c r="Q86" s="285"/>
      <c r="R86" s="285"/>
      <c r="S86" s="227">
        <f>IF('FWM2'!H11="Dissolved Gases",IF('FWM2'!H27/1.5 &lt; 'FWM2'!H27-15,'FWM2'!H27/1.5,'FWM2'!H27-15),IF('FWM2'!H27="","",IF(('FWM2'!H25*S11/2.3067)&lt;S47,'FWM2'!H27-6,'FWM2'!H27-3)))</f>
        <v>5.8297109104536204</v>
      </c>
      <c r="T86" s="286"/>
      <c r="U86" s="209"/>
    </row>
    <row r="87" spans="1:21" s="55" customFormat="1" ht="15" customHeight="1" thickBot="1" x14ac:dyDescent="0.25">
      <c r="A87" s="204"/>
      <c r="B87" s="220"/>
      <c r="C87" s="228"/>
      <c r="D87" s="232"/>
      <c r="E87" s="232"/>
      <c r="F87" s="278"/>
      <c r="G87" s="279"/>
      <c r="H87" s="280"/>
      <c r="I87" s="228"/>
      <c r="J87" s="227"/>
      <c r="K87" s="232"/>
      <c r="L87" s="287"/>
      <c r="M87" s="288" t="s">
        <v>237</v>
      </c>
      <c r="N87" s="238"/>
      <c r="O87" s="238">
        <f>IF('FWM2'!H27="","",'FWM2'!H27-0.3)</f>
        <v>8.5297109104536197</v>
      </c>
      <c r="P87" s="239"/>
      <c r="Q87" s="289"/>
      <c r="R87" s="289"/>
      <c r="S87" s="290">
        <f>IF('FWM2'!H27="","",'FWM2'!H27-1)</f>
        <v>7.8297109104536204</v>
      </c>
      <c r="T87" s="291"/>
      <c r="U87" s="209"/>
    </row>
    <row r="88" spans="1:21" s="55" customFormat="1" ht="15" customHeight="1" x14ac:dyDescent="0.2">
      <c r="A88" s="204"/>
      <c r="B88" s="220"/>
      <c r="C88" s="226"/>
      <c r="D88" s="232"/>
      <c r="E88" s="232"/>
      <c r="F88" s="283"/>
      <c r="G88" s="279"/>
      <c r="H88" s="280"/>
      <c r="I88" s="228"/>
      <c r="J88" s="227"/>
      <c r="K88" s="232"/>
      <c r="L88" s="232"/>
      <c r="M88" s="232"/>
      <c r="N88" s="232"/>
      <c r="O88" s="232"/>
      <c r="P88" s="543"/>
      <c r="Q88" s="279"/>
      <c r="R88" s="279"/>
      <c r="S88" s="227"/>
      <c r="T88" s="543"/>
      <c r="U88" s="209"/>
    </row>
    <row r="89" spans="1:21" s="55" customFormat="1" ht="15" customHeight="1" x14ac:dyDescent="0.2">
      <c r="A89" s="204"/>
      <c r="B89" s="220"/>
      <c r="C89" s="232"/>
      <c r="D89" s="232"/>
      <c r="E89" s="232"/>
      <c r="F89" s="292"/>
      <c r="G89" s="279"/>
      <c r="H89" s="293"/>
      <c r="I89" s="258"/>
      <c r="J89" s="227"/>
      <c r="K89" s="232"/>
      <c r="L89" s="232"/>
      <c r="M89" s="232"/>
      <c r="N89" s="232"/>
      <c r="O89" s="232"/>
      <c r="P89" s="543"/>
      <c r="Q89" s="267"/>
      <c r="R89" s="267"/>
      <c r="S89" s="227"/>
      <c r="T89" s="258"/>
      <c r="U89" s="209"/>
    </row>
    <row r="90" spans="1:21" s="55" customFormat="1" ht="15" customHeight="1" x14ac:dyDescent="0.2">
      <c r="A90" s="204"/>
      <c r="B90" s="220"/>
      <c r="C90" s="232"/>
      <c r="D90" s="232"/>
      <c r="E90" s="232"/>
      <c r="F90" s="281"/>
      <c r="G90" s="279"/>
      <c r="H90" s="293"/>
      <c r="I90" s="543"/>
      <c r="J90" s="227"/>
      <c r="K90" s="232"/>
      <c r="L90" s="232"/>
      <c r="M90" s="232"/>
      <c r="N90" s="232"/>
      <c r="O90" s="232"/>
      <c r="P90" s="543"/>
      <c r="Q90" s="294"/>
      <c r="R90" s="294"/>
      <c r="S90" s="227"/>
      <c r="T90" s="228"/>
      <c r="U90" s="209"/>
    </row>
    <row r="91" spans="1:21" s="55" customFormat="1" ht="15" customHeight="1" x14ac:dyDescent="0.2">
      <c r="A91" s="204"/>
      <c r="B91" s="220"/>
      <c r="C91" s="232"/>
      <c r="D91" s="232"/>
      <c r="E91" s="232"/>
      <c r="F91" s="281"/>
      <c r="G91" s="279"/>
      <c r="H91" s="283"/>
      <c r="I91" s="543"/>
      <c r="J91" s="227"/>
      <c r="K91" s="232"/>
      <c r="L91" s="232"/>
      <c r="M91" s="232"/>
      <c r="N91" s="232"/>
      <c r="O91" s="232"/>
      <c r="P91" s="543"/>
      <c r="Q91" s="294"/>
      <c r="R91" s="294"/>
      <c r="S91" s="227"/>
      <c r="T91" s="258"/>
      <c r="U91" s="209"/>
    </row>
    <row r="92" spans="1:21" s="55" customFormat="1" ht="15" customHeight="1" x14ac:dyDescent="0.2">
      <c r="A92" s="204"/>
      <c r="B92" s="220"/>
      <c r="C92" s="226"/>
      <c r="D92" s="295"/>
      <c r="E92" s="232"/>
      <c r="F92" s="281"/>
      <c r="G92" s="279"/>
      <c r="H92" s="283"/>
      <c r="I92" s="258"/>
      <c r="J92" s="227"/>
      <c r="K92" s="232"/>
      <c r="L92" s="232"/>
      <c r="M92" s="232"/>
      <c r="N92" s="232"/>
      <c r="O92" s="232"/>
      <c r="P92" s="543"/>
      <c r="Q92" s="263"/>
      <c r="R92" s="294"/>
      <c r="S92" s="260"/>
      <c r="T92" s="296"/>
      <c r="U92" s="209"/>
    </row>
    <row r="93" spans="1:21" s="55" customFormat="1" ht="15" customHeight="1" x14ac:dyDescent="0.2">
      <c r="A93" s="204"/>
      <c r="B93" s="220"/>
      <c r="C93" s="226"/>
      <c r="D93" s="232"/>
      <c r="E93" s="232"/>
      <c r="F93" s="232"/>
      <c r="G93" s="247"/>
      <c r="H93" s="543"/>
      <c r="I93" s="227"/>
      <c r="J93" s="227"/>
      <c r="K93" s="232"/>
      <c r="L93" s="227"/>
      <c r="M93" s="227"/>
      <c r="N93" s="227"/>
      <c r="O93" s="227"/>
      <c r="P93" s="543"/>
      <c r="Q93" s="294"/>
      <c r="R93" s="227"/>
      <c r="S93" s="227"/>
      <c r="T93" s="296"/>
      <c r="U93" s="209"/>
    </row>
    <row r="94" spans="1:21" s="55" customFormat="1" ht="15" customHeight="1" x14ac:dyDescent="0.2">
      <c r="A94" s="204"/>
      <c r="B94" s="220"/>
      <c r="C94" s="226"/>
      <c r="D94" s="232"/>
      <c r="E94" s="228"/>
      <c r="F94" s="232"/>
      <c r="G94" s="247"/>
      <c r="H94" s="232"/>
      <c r="I94" s="227"/>
      <c r="J94" s="227"/>
      <c r="K94" s="211"/>
      <c r="L94" s="227"/>
      <c r="M94" s="227"/>
      <c r="N94" s="227"/>
      <c r="O94" s="227"/>
      <c r="P94" s="227"/>
      <c r="Q94" s="227"/>
      <c r="R94" s="227"/>
      <c r="S94" s="227"/>
      <c r="T94" s="227"/>
      <c r="U94" s="209"/>
    </row>
    <row r="95" spans="1:21" s="55" customFormat="1" ht="15" customHeight="1" x14ac:dyDescent="0.2">
      <c r="A95" s="204"/>
      <c r="B95" s="220"/>
      <c r="C95" s="226"/>
      <c r="D95" s="543"/>
      <c r="E95" s="228"/>
      <c r="F95" s="297"/>
      <c r="G95" s="531"/>
      <c r="H95" s="298"/>
      <c r="I95" s="543"/>
      <c r="J95" s="227"/>
      <c r="K95" s="299"/>
      <c r="L95" s="299"/>
      <c r="M95" s="299"/>
      <c r="N95" s="299"/>
      <c r="O95" s="300"/>
      <c r="P95" s="299"/>
      <c r="Q95" s="299"/>
      <c r="R95" s="299"/>
      <c r="S95" s="300"/>
      <c r="T95" s="299"/>
      <c r="U95" s="209"/>
    </row>
    <row r="96" spans="1:21" s="55" customFormat="1" ht="15" customHeight="1" x14ac:dyDescent="0.2">
      <c r="A96" s="204"/>
      <c r="B96" s="220"/>
      <c r="C96" s="232"/>
      <c r="D96" s="543"/>
      <c r="E96" s="297"/>
      <c r="F96" s="297"/>
      <c r="G96" s="299"/>
      <c r="H96" s="301"/>
      <c r="I96" s="299"/>
      <c r="J96" s="227"/>
      <c r="K96" s="226"/>
      <c r="L96" s="232"/>
      <c r="M96" s="232"/>
      <c r="N96" s="543"/>
      <c r="O96" s="299"/>
      <c r="P96" s="247"/>
      <c r="Q96" s="227"/>
      <c r="R96" s="227"/>
      <c r="S96" s="227"/>
      <c r="T96" s="227"/>
      <c r="U96" s="209"/>
    </row>
    <row r="97" spans="1:21" s="55" customFormat="1" ht="15" customHeight="1" x14ac:dyDescent="0.2">
      <c r="A97" s="204"/>
      <c r="B97" s="220"/>
      <c r="C97" s="232"/>
      <c r="D97" s="543"/>
      <c r="E97" s="297"/>
      <c r="F97" s="297"/>
      <c r="G97" s="299"/>
      <c r="H97" s="301"/>
      <c r="I97" s="299"/>
      <c r="J97" s="227"/>
      <c r="K97" s="226"/>
      <c r="L97" s="232"/>
      <c r="M97" s="232"/>
      <c r="N97" s="543"/>
      <c r="O97" s="302"/>
      <c r="P97" s="227"/>
      <c r="Q97" s="243"/>
      <c r="R97" s="243"/>
      <c r="S97" s="260"/>
      <c r="T97" s="227"/>
      <c r="U97" s="209"/>
    </row>
    <row r="98" spans="1:21" s="55" customFormat="1" ht="15" customHeight="1" x14ac:dyDescent="0.2">
      <c r="A98" s="204"/>
      <c r="B98" s="303"/>
      <c r="C98" s="211"/>
      <c r="D98" s="295"/>
      <c r="E98" s="295"/>
      <c r="F98" s="295"/>
      <c r="G98" s="304"/>
      <c r="H98" s="295"/>
      <c r="I98" s="227"/>
      <c r="J98" s="227"/>
      <c r="K98" s="227"/>
      <c r="L98" s="227"/>
      <c r="M98" s="227"/>
      <c r="N98" s="227"/>
      <c r="O98" s="227"/>
      <c r="P98" s="227"/>
      <c r="Q98" s="227"/>
      <c r="R98" s="227"/>
      <c r="S98" s="227"/>
      <c r="T98" s="227"/>
      <c r="U98" s="209"/>
    </row>
    <row r="99" spans="1:21" s="55" customFormat="1" ht="15" customHeight="1" x14ac:dyDescent="0.2">
      <c r="A99" s="204"/>
      <c r="B99" s="219"/>
      <c r="C99" s="212"/>
      <c r="D99" s="232"/>
      <c r="E99" s="232"/>
      <c r="F99" s="232"/>
      <c r="G99" s="232"/>
      <c r="H99" s="232"/>
      <c r="I99" s="232"/>
      <c r="J99" s="232"/>
      <c r="K99" s="232"/>
      <c r="L99" s="232"/>
      <c r="M99" s="250"/>
      <c r="N99" s="232"/>
      <c r="O99" s="232"/>
      <c r="P99" s="247"/>
      <c r="Q99" s="247"/>
      <c r="R99" s="247"/>
      <c r="S99" s="247"/>
      <c r="T99" s="247"/>
      <c r="U99" s="209"/>
    </row>
    <row r="100" spans="1:21" s="55" customFormat="1" ht="15" customHeight="1" x14ac:dyDescent="0.2">
      <c r="A100" s="204"/>
      <c r="B100" s="219"/>
      <c r="C100" s="232"/>
      <c r="D100" s="232"/>
      <c r="E100" s="232"/>
      <c r="F100" s="232"/>
      <c r="G100" s="232"/>
      <c r="H100" s="232"/>
      <c r="I100" s="232"/>
      <c r="J100" s="232"/>
      <c r="K100" s="232"/>
      <c r="L100" s="232"/>
      <c r="M100" s="250"/>
      <c r="N100" s="232"/>
      <c r="O100" s="232"/>
      <c r="P100" s="247"/>
      <c r="Q100" s="247"/>
      <c r="R100" s="247"/>
      <c r="S100" s="247"/>
      <c r="T100" s="247"/>
      <c r="U100" s="209"/>
    </row>
    <row r="101" spans="1:21" s="55" customFormat="1" ht="15" customHeight="1" x14ac:dyDescent="0.2">
      <c r="A101" s="204"/>
      <c r="B101" s="219"/>
      <c r="C101" s="295"/>
      <c r="D101" s="232"/>
      <c r="E101" s="232"/>
      <c r="F101" s="232"/>
      <c r="G101" s="232"/>
      <c r="H101" s="232"/>
      <c r="I101" s="226"/>
      <c r="J101" s="247"/>
      <c r="K101" s="247"/>
      <c r="L101" s="247"/>
      <c r="M101" s="247"/>
      <c r="N101" s="247"/>
      <c r="O101" s="247"/>
      <c r="P101" s="247"/>
      <c r="Q101" s="247"/>
      <c r="R101" s="247"/>
      <c r="S101" s="247"/>
      <c r="T101" s="247"/>
      <c r="U101" s="209"/>
    </row>
    <row r="102" spans="1:21" s="55" customFormat="1" ht="15" customHeight="1" x14ac:dyDescent="0.2">
      <c r="A102" s="204"/>
      <c r="B102" s="219"/>
      <c r="C102" s="232"/>
      <c r="D102" s="232"/>
      <c r="E102" s="232"/>
      <c r="F102" s="232"/>
      <c r="G102" s="247"/>
      <c r="H102" s="232"/>
      <c r="I102" s="531"/>
      <c r="J102" s="305"/>
      <c r="K102" s="247"/>
      <c r="L102" s="247"/>
      <c r="M102" s="247"/>
      <c r="N102" s="247"/>
      <c r="O102" s="247"/>
      <c r="P102" s="247"/>
      <c r="Q102" s="247"/>
      <c r="R102" s="247"/>
      <c r="S102" s="247"/>
      <c r="T102" s="247"/>
      <c r="U102" s="209"/>
    </row>
    <row r="103" spans="1:21" s="55" customFormat="1" ht="15" customHeight="1" x14ac:dyDescent="0.2">
      <c r="A103" s="204"/>
      <c r="B103" s="219"/>
      <c r="C103" s="232"/>
      <c r="D103" s="232"/>
      <c r="E103" s="232"/>
      <c r="F103" s="232"/>
      <c r="G103" s="247"/>
      <c r="H103" s="232"/>
      <c r="I103" s="531"/>
      <c r="J103" s="305"/>
      <c r="K103" s="247"/>
      <c r="L103" s="247"/>
      <c r="M103" s="247"/>
      <c r="N103" s="247"/>
      <c r="O103" s="247"/>
      <c r="P103" s="247"/>
      <c r="Q103" s="247"/>
      <c r="R103" s="247"/>
      <c r="S103" s="247"/>
      <c r="T103" s="247"/>
      <c r="U103" s="209"/>
    </row>
    <row r="104" spans="1:21" s="55" customFormat="1" ht="15" customHeight="1" x14ac:dyDescent="0.2">
      <c r="A104" s="204"/>
      <c r="B104" s="219"/>
      <c r="C104" s="232"/>
      <c r="D104" s="232"/>
      <c r="E104" s="232"/>
      <c r="F104" s="232"/>
      <c r="G104" s="247"/>
      <c r="H104" s="232"/>
      <c r="I104" s="531"/>
      <c r="J104" s="305"/>
      <c r="K104" s="247"/>
      <c r="L104" s="247"/>
      <c r="M104" s="247"/>
      <c r="N104" s="247"/>
      <c r="O104" s="247"/>
      <c r="P104" s="247"/>
      <c r="Q104" s="247"/>
      <c r="R104" s="247"/>
      <c r="S104" s="247"/>
      <c r="T104" s="247"/>
      <c r="U104" s="209"/>
    </row>
    <row r="105" spans="1:21" s="55" customFormat="1" ht="15" customHeight="1" x14ac:dyDescent="0.2">
      <c r="A105" s="204"/>
      <c r="B105" s="219"/>
      <c r="C105" s="232"/>
      <c r="D105" s="232"/>
      <c r="E105" s="232"/>
      <c r="F105" s="232"/>
      <c r="G105" s="247"/>
      <c r="H105" s="543"/>
      <c r="I105" s="531"/>
      <c r="J105" s="247"/>
      <c r="K105" s="247"/>
      <c r="L105" s="247"/>
      <c r="M105" s="247"/>
      <c r="N105" s="247"/>
      <c r="O105" s="247"/>
      <c r="P105" s="247"/>
      <c r="Q105" s="247"/>
      <c r="R105" s="247"/>
      <c r="S105" s="247"/>
      <c r="T105" s="247"/>
      <c r="U105" s="209"/>
    </row>
    <row r="106" spans="1:21" s="55" customFormat="1" ht="15" customHeight="1" x14ac:dyDescent="0.2">
      <c r="A106" s="204"/>
      <c r="B106" s="219"/>
      <c r="C106" s="232"/>
      <c r="D106" s="232"/>
      <c r="E106" s="232"/>
      <c r="F106" s="232"/>
      <c r="G106" s="247"/>
      <c r="H106" s="232"/>
      <c r="I106" s="531"/>
      <c r="J106" s="305"/>
      <c r="K106" s="247"/>
      <c r="L106" s="247"/>
      <c r="M106" s="247"/>
      <c r="N106" s="247"/>
      <c r="O106" s="247"/>
      <c r="P106" s="247"/>
      <c r="Q106" s="247"/>
      <c r="R106" s="247"/>
      <c r="S106" s="247"/>
      <c r="T106" s="247"/>
      <c r="U106" s="209"/>
    </row>
    <row r="107" spans="1:21" s="55" customFormat="1" ht="15" customHeight="1" x14ac:dyDescent="0.2">
      <c r="A107" s="204"/>
      <c r="B107" s="219"/>
      <c r="C107" s="232"/>
      <c r="D107" s="232"/>
      <c r="E107" s="232"/>
      <c r="F107" s="232"/>
      <c r="G107" s="247"/>
      <c r="H107" s="232"/>
      <c r="I107" s="531"/>
      <c r="J107" s="247"/>
      <c r="K107" s="247"/>
      <c r="L107" s="247"/>
      <c r="M107" s="247"/>
      <c r="N107" s="247"/>
      <c r="O107" s="247"/>
      <c r="P107" s="247"/>
      <c r="Q107" s="247"/>
      <c r="R107" s="247"/>
      <c r="S107" s="247"/>
      <c r="T107" s="247"/>
      <c r="U107" s="209"/>
    </row>
    <row r="108" spans="1:21" s="55" customFormat="1" ht="15" customHeight="1" x14ac:dyDescent="0.2">
      <c r="A108" s="204"/>
      <c r="B108" s="219"/>
      <c r="C108" s="232"/>
      <c r="D108" s="232"/>
      <c r="E108" s="232"/>
      <c r="F108" s="232"/>
      <c r="G108" s="247"/>
      <c r="H108" s="232"/>
      <c r="I108" s="531"/>
      <c r="J108" s="247"/>
      <c r="K108" s="247"/>
      <c r="L108" s="247"/>
      <c r="M108" s="247"/>
      <c r="N108" s="247"/>
      <c r="O108" s="247"/>
      <c r="P108" s="247"/>
      <c r="Q108" s="247"/>
      <c r="R108" s="247"/>
      <c r="S108" s="247"/>
      <c r="T108" s="247"/>
      <c r="U108" s="209"/>
    </row>
    <row r="109" spans="1:21" s="55" customFormat="1" ht="15" customHeight="1" x14ac:dyDescent="0.2">
      <c r="A109" s="204"/>
      <c r="B109" s="306"/>
      <c r="C109" s="228"/>
      <c r="D109" s="307"/>
      <c r="E109" s="307"/>
      <c r="F109" s="307"/>
      <c r="G109" s="308"/>
      <c r="H109" s="307"/>
      <c r="I109" s="309"/>
      <c r="J109" s="247"/>
      <c r="K109" s="247"/>
      <c r="L109" s="247"/>
      <c r="M109" s="247"/>
      <c r="N109" s="247"/>
      <c r="O109" s="247"/>
      <c r="P109" s="247"/>
      <c r="Q109" s="247"/>
      <c r="R109" s="247"/>
      <c r="S109" s="247"/>
      <c r="T109" s="247"/>
      <c r="U109" s="209"/>
    </row>
    <row r="110" spans="1:21" s="55" customFormat="1" ht="15" customHeight="1" x14ac:dyDescent="0.2">
      <c r="A110" s="204"/>
      <c r="B110" s="310"/>
      <c r="C110" s="228"/>
      <c r="D110" s="232"/>
      <c r="E110" s="228"/>
      <c r="F110" s="228"/>
      <c r="G110" s="264"/>
      <c r="H110" s="232"/>
      <c r="I110" s="227"/>
      <c r="J110" s="247"/>
      <c r="K110" s="247"/>
      <c r="L110" s="247"/>
      <c r="M110" s="247"/>
      <c r="N110" s="247"/>
      <c r="O110" s="247"/>
      <c r="P110" s="247"/>
      <c r="Q110" s="247"/>
      <c r="R110" s="247"/>
      <c r="S110" s="247"/>
      <c r="T110" s="247"/>
      <c r="U110" s="209"/>
    </row>
    <row r="111" spans="1:21" s="55" customFormat="1" ht="15" customHeight="1" x14ac:dyDescent="0.2">
      <c r="A111" s="204"/>
      <c r="B111" s="310"/>
      <c r="C111" s="228"/>
      <c r="D111" s="232"/>
      <c r="E111" s="228"/>
      <c r="F111" s="228"/>
      <c r="G111" s="264"/>
      <c r="H111" s="543"/>
      <c r="I111" s="227"/>
      <c r="J111" s="247"/>
      <c r="K111" s="247"/>
      <c r="L111" s="263"/>
      <c r="M111" s="247"/>
      <c r="N111" s="247"/>
      <c r="O111" s="247"/>
      <c r="P111" s="247"/>
      <c r="Q111" s="247"/>
      <c r="R111" s="247"/>
      <c r="S111" s="247"/>
      <c r="T111" s="247"/>
      <c r="U111" s="209"/>
    </row>
    <row r="112" spans="1:21" s="55" customFormat="1" ht="15" customHeight="1" x14ac:dyDescent="0.2">
      <c r="A112" s="204"/>
      <c r="B112" s="310"/>
      <c r="C112" s="228"/>
      <c r="D112" s="232"/>
      <c r="E112" s="228"/>
      <c r="F112" s="228"/>
      <c r="G112" s="264"/>
      <c r="H112" s="543"/>
      <c r="I112" s="227"/>
      <c r="J112" s="247"/>
      <c r="K112" s="247"/>
      <c r="L112" s="247"/>
      <c r="M112" s="247"/>
      <c r="N112" s="247"/>
      <c r="O112" s="247"/>
      <c r="P112" s="247"/>
      <c r="Q112" s="247"/>
      <c r="R112" s="247"/>
      <c r="S112" s="247"/>
      <c r="T112" s="247"/>
      <c r="U112" s="209"/>
    </row>
    <row r="113" spans="1:26" s="55" customFormat="1" ht="15" customHeight="1" x14ac:dyDescent="0.2">
      <c r="A113" s="204"/>
      <c r="B113" s="310"/>
      <c r="C113" s="228"/>
      <c r="D113" s="232"/>
      <c r="E113" s="228"/>
      <c r="F113" s="228"/>
      <c r="G113" s="264"/>
      <c r="H113" s="247"/>
      <c r="I113" s="227"/>
      <c r="J113" s="247"/>
      <c r="K113" s="247"/>
      <c r="L113" s="247"/>
      <c r="M113" s="247"/>
      <c r="N113" s="247"/>
      <c r="O113" s="247"/>
      <c r="P113" s="247"/>
      <c r="Q113" s="247"/>
      <c r="R113" s="247"/>
      <c r="S113" s="247"/>
      <c r="T113" s="247"/>
      <c r="U113" s="209"/>
    </row>
    <row r="114" spans="1:26" s="55" customFormat="1" ht="15" customHeight="1" x14ac:dyDescent="0.2">
      <c r="A114" s="204"/>
      <c r="B114" s="310"/>
      <c r="C114" s="228"/>
      <c r="D114" s="232"/>
      <c r="E114" s="228"/>
      <c r="F114" s="228"/>
      <c r="G114" s="264"/>
      <c r="H114" s="247"/>
      <c r="I114" s="227"/>
      <c r="J114" s="247"/>
      <c r="K114" s="247"/>
      <c r="L114" s="247"/>
      <c r="M114" s="247"/>
      <c r="N114" s="247"/>
      <c r="O114" s="247"/>
      <c r="P114" s="247"/>
      <c r="Q114" s="247"/>
      <c r="R114" s="247"/>
      <c r="S114" s="247"/>
      <c r="T114" s="247"/>
      <c r="U114" s="209"/>
    </row>
    <row r="115" spans="1:26" s="55" customFormat="1" ht="15" customHeight="1" x14ac:dyDescent="0.2">
      <c r="A115" s="204"/>
      <c r="B115" s="310"/>
      <c r="C115" s="232"/>
      <c r="D115" s="232"/>
      <c r="E115" s="232"/>
      <c r="F115" s="232"/>
      <c r="G115" s="247"/>
      <c r="H115" s="247"/>
      <c r="I115" s="227"/>
      <c r="J115" s="247"/>
      <c r="K115" s="247"/>
      <c r="L115" s="247"/>
      <c r="M115" s="247"/>
      <c r="N115" s="247"/>
      <c r="O115" s="247"/>
      <c r="P115" s="247"/>
      <c r="Q115" s="247"/>
      <c r="R115" s="247"/>
      <c r="S115" s="247"/>
      <c r="T115" s="247"/>
      <c r="U115" s="209"/>
    </row>
    <row r="116" spans="1:26" s="55" customFormat="1" ht="15" customHeight="1" x14ac:dyDescent="0.2">
      <c r="A116" s="204"/>
      <c r="B116" s="310"/>
      <c r="C116" s="232"/>
      <c r="D116" s="232"/>
      <c r="E116" s="228"/>
      <c r="F116" s="228"/>
      <c r="G116" s="264"/>
      <c r="H116" s="247"/>
      <c r="I116" s="227"/>
      <c r="J116" s="247"/>
      <c r="K116" s="247"/>
      <c r="L116" s="247"/>
      <c r="M116" s="247"/>
      <c r="N116" s="247"/>
      <c r="O116" s="247"/>
      <c r="P116" s="247"/>
      <c r="Q116" s="247"/>
      <c r="R116" s="247"/>
      <c r="S116" s="247"/>
      <c r="T116" s="247"/>
      <c r="U116" s="209"/>
    </row>
    <row r="117" spans="1:26" s="55" customFormat="1" ht="15" customHeight="1" x14ac:dyDescent="0.2">
      <c r="A117" s="204"/>
      <c r="B117" s="310"/>
      <c r="C117" s="228"/>
      <c r="D117" s="232"/>
      <c r="E117" s="232"/>
      <c r="F117" s="232"/>
      <c r="G117" s="247"/>
      <c r="H117" s="247"/>
      <c r="I117" s="227"/>
      <c r="J117" s="247"/>
      <c r="K117" s="247"/>
      <c r="L117" s="247"/>
      <c r="M117" s="247"/>
      <c r="N117" s="247"/>
      <c r="O117" s="247"/>
      <c r="P117" s="247"/>
      <c r="Q117" s="247"/>
      <c r="R117" s="247"/>
      <c r="S117" s="247"/>
      <c r="T117" s="247"/>
      <c r="U117" s="209"/>
    </row>
    <row r="118" spans="1:26" s="55" customFormat="1" ht="15" customHeight="1" x14ac:dyDescent="0.2">
      <c r="A118" s="204"/>
      <c r="B118" s="310"/>
      <c r="C118" s="232"/>
      <c r="D118" s="232"/>
      <c r="E118" s="232"/>
      <c r="F118" s="232"/>
      <c r="G118" s="247"/>
      <c r="H118" s="247"/>
      <c r="I118" s="227"/>
      <c r="J118" s="247"/>
      <c r="K118" s="247"/>
      <c r="L118" s="247"/>
      <c r="M118" s="247"/>
      <c r="N118" s="247"/>
      <c r="O118" s="247"/>
      <c r="P118" s="247"/>
      <c r="Q118" s="247"/>
      <c r="R118" s="247"/>
      <c r="S118" s="247"/>
      <c r="T118" s="247"/>
      <c r="U118" s="209"/>
    </row>
    <row r="119" spans="1:26" s="311" customFormat="1" ht="15" customHeight="1" x14ac:dyDescent="0.2">
      <c r="A119" s="204"/>
      <c r="B119" s="310"/>
      <c r="C119" s="232"/>
      <c r="D119" s="232"/>
      <c r="E119" s="232"/>
      <c r="F119" s="232"/>
      <c r="G119" s="247"/>
      <c r="H119" s="247"/>
      <c r="I119" s="227"/>
      <c r="J119" s="309"/>
      <c r="K119" s="309"/>
      <c r="L119" s="309"/>
      <c r="M119" s="309"/>
      <c r="N119" s="309"/>
      <c r="O119" s="309"/>
      <c r="P119" s="309"/>
      <c r="Q119" s="309"/>
      <c r="R119" s="309"/>
      <c r="S119" s="309"/>
      <c r="T119" s="309"/>
      <c r="U119" s="204"/>
      <c r="X119" s="55"/>
      <c r="Z119" s="55"/>
    </row>
    <row r="120" spans="1:26" s="311" customFormat="1" ht="15" customHeight="1" x14ac:dyDescent="0.2">
      <c r="A120" s="204"/>
      <c r="B120" s="310"/>
      <c r="C120" s="232"/>
      <c r="D120" s="232"/>
      <c r="E120" s="232"/>
      <c r="F120" s="232"/>
      <c r="G120" s="247"/>
      <c r="H120" s="247"/>
      <c r="I120" s="227"/>
      <c r="J120" s="227"/>
      <c r="K120" s="227"/>
      <c r="L120" s="543"/>
      <c r="M120" s="227"/>
      <c r="N120" s="227"/>
      <c r="O120" s="227"/>
      <c r="P120" s="227"/>
      <c r="Q120" s="227"/>
      <c r="R120" s="227"/>
      <c r="S120" s="227"/>
      <c r="T120" s="227"/>
      <c r="U120" s="204"/>
      <c r="X120" s="55"/>
    </row>
    <row r="121" spans="1:26" s="311" customFormat="1" ht="15" customHeight="1" x14ac:dyDescent="0.15">
      <c r="A121" s="204"/>
      <c r="B121" s="310"/>
      <c r="C121" s="228"/>
      <c r="D121" s="232"/>
      <c r="E121" s="228"/>
      <c r="F121" s="228"/>
      <c r="G121" s="264"/>
      <c r="H121" s="543"/>
      <c r="I121" s="227"/>
      <c r="J121" s="227"/>
      <c r="K121" s="227"/>
      <c r="L121" s="543"/>
      <c r="M121" s="227"/>
      <c r="N121" s="227"/>
      <c r="O121" s="227"/>
      <c r="P121" s="227"/>
      <c r="Q121" s="227"/>
      <c r="R121" s="227"/>
      <c r="S121" s="227"/>
      <c r="T121" s="227"/>
      <c r="U121" s="204"/>
    </row>
    <row r="122" spans="1:26" s="311" customFormat="1" ht="15" customHeight="1" x14ac:dyDescent="0.2">
      <c r="A122" s="204"/>
      <c r="B122" s="312"/>
      <c r="C122" s="313"/>
      <c r="D122" s="244"/>
      <c r="E122" s="295"/>
      <c r="F122" s="295"/>
      <c r="G122" s="295"/>
      <c r="H122" s="295"/>
      <c r="I122" s="227"/>
      <c r="J122" s="227"/>
      <c r="K122" s="227"/>
      <c r="L122" s="543"/>
      <c r="M122" s="227"/>
      <c r="N122" s="227"/>
      <c r="O122" s="227"/>
      <c r="P122" s="227"/>
      <c r="Q122" s="227"/>
      <c r="R122" s="227"/>
      <c r="S122" s="227"/>
      <c r="T122" s="227"/>
      <c r="U122" s="204"/>
    </row>
    <row r="123" spans="1:26" s="311" customFormat="1" ht="15" customHeight="1" x14ac:dyDescent="0.2">
      <c r="A123" s="204"/>
      <c r="B123" s="312"/>
      <c r="C123" s="228"/>
      <c r="D123" s="244"/>
      <c r="E123" s="314"/>
      <c r="F123" s="315"/>
      <c r="G123" s="315"/>
      <c r="H123" s="315"/>
      <c r="I123" s="227"/>
      <c r="J123" s="227"/>
      <c r="K123" s="227"/>
      <c r="L123" s="543"/>
      <c r="M123" s="227"/>
      <c r="N123" s="227"/>
      <c r="O123" s="227"/>
      <c r="P123" s="227"/>
      <c r="Q123" s="227"/>
      <c r="R123" s="227"/>
      <c r="S123" s="227"/>
      <c r="T123" s="227"/>
      <c r="U123" s="204"/>
    </row>
    <row r="124" spans="1:26" s="311" customFormat="1" ht="15" customHeight="1" x14ac:dyDescent="0.2">
      <c r="A124" s="204"/>
      <c r="B124" s="316"/>
      <c r="C124" s="232"/>
      <c r="D124" s="543"/>
      <c r="E124" s="232"/>
      <c r="F124" s="227"/>
      <c r="G124" s="227"/>
      <c r="H124" s="227"/>
      <c r="I124" s="227"/>
      <c r="J124" s="227"/>
      <c r="K124" s="227"/>
      <c r="L124" s="543"/>
      <c r="M124" s="227"/>
      <c r="N124" s="227"/>
      <c r="O124" s="227"/>
      <c r="P124" s="227"/>
      <c r="Q124" s="227"/>
      <c r="R124" s="227"/>
      <c r="S124" s="227"/>
      <c r="T124" s="227"/>
      <c r="U124" s="204"/>
    </row>
    <row r="125" spans="1:26" s="311" customFormat="1" ht="15" customHeight="1" x14ac:dyDescent="0.2">
      <c r="A125" s="204"/>
      <c r="B125" s="316"/>
      <c r="C125" s="232"/>
      <c r="D125" s="543"/>
      <c r="E125" s="232"/>
      <c r="F125" s="227"/>
      <c r="G125" s="227"/>
      <c r="H125" s="227"/>
      <c r="I125" s="227"/>
      <c r="J125" s="227"/>
      <c r="K125" s="227"/>
      <c r="L125" s="543"/>
      <c r="M125" s="227"/>
      <c r="N125" s="227"/>
      <c r="O125" s="227"/>
      <c r="P125" s="227"/>
      <c r="Q125" s="227"/>
      <c r="R125" s="227"/>
      <c r="S125" s="227"/>
      <c r="T125" s="227"/>
      <c r="U125" s="204"/>
    </row>
    <row r="126" spans="1:26" s="311" customFormat="1" ht="15" customHeight="1" x14ac:dyDescent="0.2">
      <c r="A126" s="204"/>
      <c r="B126" s="316"/>
      <c r="C126" s="232"/>
      <c r="D126" s="543"/>
      <c r="E126" s="212"/>
      <c r="F126" s="247"/>
      <c r="G126" s="247"/>
      <c r="H126" s="247"/>
      <c r="I126" s="227"/>
      <c r="J126" s="227"/>
      <c r="K126" s="227"/>
      <c r="L126" s="543"/>
      <c r="M126" s="227"/>
      <c r="N126" s="227"/>
      <c r="O126" s="227"/>
      <c r="P126" s="227"/>
      <c r="Q126" s="227"/>
      <c r="R126" s="227"/>
      <c r="S126" s="227"/>
      <c r="T126" s="227"/>
      <c r="U126" s="204"/>
    </row>
    <row r="127" spans="1:26" s="311" customFormat="1" ht="15" customHeight="1" x14ac:dyDescent="0.2">
      <c r="A127" s="204"/>
      <c r="B127" s="316"/>
      <c r="C127" s="211"/>
      <c r="D127" s="232"/>
      <c r="E127" s="232"/>
      <c r="F127" s="227"/>
      <c r="G127" s="227"/>
      <c r="H127" s="227"/>
      <c r="I127" s="227"/>
      <c r="J127" s="227"/>
      <c r="K127" s="227"/>
      <c r="L127" s="543"/>
      <c r="M127" s="227"/>
      <c r="N127" s="227"/>
      <c r="O127" s="227"/>
      <c r="P127" s="227"/>
      <c r="Q127" s="227"/>
      <c r="R127" s="227"/>
      <c r="S127" s="227"/>
      <c r="T127" s="227"/>
      <c r="U127" s="204"/>
    </row>
    <row r="128" spans="1:26" s="311" customFormat="1" ht="15" customHeight="1" x14ac:dyDescent="0.2">
      <c r="A128" s="204"/>
      <c r="B128" s="316"/>
      <c r="C128" s="232"/>
      <c r="D128" s="543"/>
      <c r="E128" s="295"/>
      <c r="F128" s="247"/>
      <c r="G128" s="247"/>
      <c r="H128" s="296"/>
      <c r="I128" s="227"/>
      <c r="J128" s="227"/>
      <c r="K128" s="227"/>
      <c r="L128" s="543"/>
      <c r="M128" s="227"/>
      <c r="N128" s="227"/>
      <c r="O128" s="227"/>
      <c r="P128" s="227"/>
      <c r="Q128" s="227"/>
      <c r="R128" s="227"/>
      <c r="S128" s="227"/>
      <c r="T128" s="227"/>
      <c r="U128" s="204"/>
    </row>
    <row r="129" spans="1:26" s="311" customFormat="1" ht="15" customHeight="1" x14ac:dyDescent="0.2">
      <c r="A129" s="204"/>
      <c r="B129" s="316"/>
      <c r="C129" s="228"/>
      <c r="D129" s="543"/>
      <c r="E129" s="295"/>
      <c r="F129" s="317"/>
      <c r="G129" s="262"/>
      <c r="H129" s="318"/>
      <c r="I129" s="227"/>
      <c r="J129" s="227"/>
      <c r="K129" s="227"/>
      <c r="L129" s="543"/>
      <c r="M129" s="227"/>
      <c r="N129" s="227"/>
      <c r="O129" s="227"/>
      <c r="P129" s="227"/>
      <c r="Q129" s="227"/>
      <c r="R129" s="227"/>
      <c r="S129" s="227"/>
      <c r="T129" s="227"/>
      <c r="U129" s="204"/>
    </row>
    <row r="130" spans="1:26" s="311" customFormat="1" ht="15" customHeight="1" x14ac:dyDescent="0.2">
      <c r="A130" s="204"/>
      <c r="B130" s="316"/>
      <c r="C130" s="228"/>
      <c r="D130" s="543"/>
      <c r="E130" s="232"/>
      <c r="F130" s="227"/>
      <c r="G130" s="227"/>
      <c r="H130" s="318"/>
      <c r="I130" s="227"/>
      <c r="J130" s="227"/>
      <c r="K130" s="227"/>
      <c r="L130" s="543"/>
      <c r="M130" s="227"/>
      <c r="N130" s="227"/>
      <c r="O130" s="227"/>
      <c r="P130" s="227"/>
      <c r="Q130" s="227"/>
      <c r="R130" s="227"/>
      <c r="S130" s="227"/>
      <c r="T130" s="227"/>
      <c r="U130" s="204"/>
    </row>
    <row r="131" spans="1:26" s="311" customFormat="1" ht="15" customHeight="1" x14ac:dyDescent="0.15">
      <c r="A131" s="204"/>
      <c r="B131" s="310"/>
      <c r="C131" s="227"/>
      <c r="D131" s="227"/>
      <c r="E131" s="227"/>
      <c r="F131" s="227"/>
      <c r="G131" s="227"/>
      <c r="H131" s="227"/>
      <c r="I131" s="227"/>
      <c r="J131" s="227"/>
      <c r="K131" s="227"/>
      <c r="L131" s="211"/>
      <c r="M131" s="295"/>
      <c r="N131" s="295"/>
      <c r="O131" s="315"/>
      <c r="P131" s="315"/>
      <c r="Q131" s="315"/>
      <c r="R131" s="315"/>
      <c r="S131" s="315"/>
      <c r="T131" s="315"/>
      <c r="U131" s="204"/>
    </row>
    <row r="132" spans="1:26" s="311" customFormat="1" ht="15" customHeight="1" x14ac:dyDescent="0.15">
      <c r="A132" s="204"/>
      <c r="B132" s="310"/>
      <c r="C132" s="232"/>
      <c r="D132" s="227"/>
      <c r="E132" s="227"/>
      <c r="F132" s="227"/>
      <c r="G132" s="227"/>
      <c r="H132" s="227"/>
      <c r="I132" s="227"/>
      <c r="J132" s="227"/>
      <c r="K132" s="227"/>
      <c r="L132" s="226"/>
      <c r="M132" s="232"/>
      <c r="N132" s="295"/>
      <c r="O132" s="543"/>
      <c r="P132" s="227"/>
      <c r="Q132" s="227"/>
      <c r="R132" s="227"/>
      <c r="S132" s="227"/>
      <c r="T132" s="227"/>
      <c r="U132" s="204"/>
    </row>
    <row r="133" spans="1:26" s="55" customFormat="1" ht="15" customHeight="1" x14ac:dyDescent="0.2">
      <c r="A133" s="204"/>
      <c r="B133" s="310"/>
      <c r="C133" s="232"/>
      <c r="D133" s="227"/>
      <c r="E133" s="227"/>
      <c r="F133" s="227"/>
      <c r="G133" s="227"/>
      <c r="H133" s="227"/>
      <c r="I133" s="227"/>
      <c r="J133" s="227"/>
      <c r="K133" s="227"/>
      <c r="L133" s="232"/>
      <c r="M133" s="232"/>
      <c r="N133" s="232"/>
      <c r="O133" s="227"/>
      <c r="P133" s="227"/>
      <c r="Q133" s="227"/>
      <c r="R133" s="227"/>
      <c r="S133" s="227"/>
      <c r="T133" s="227"/>
      <c r="U133" s="209"/>
      <c r="X133" s="311"/>
      <c r="Z133" s="311"/>
    </row>
    <row r="134" spans="1:26" s="55" customFormat="1" ht="15.75" x14ac:dyDescent="0.25">
      <c r="A134" s="204"/>
      <c r="C134" s="319"/>
      <c r="D134" s="208"/>
      <c r="E134" s="208"/>
      <c r="F134" s="208"/>
      <c r="G134" s="208"/>
      <c r="H134" s="208"/>
      <c r="I134" s="208"/>
      <c r="J134" s="208"/>
      <c r="K134" s="208"/>
      <c r="L134" s="208"/>
      <c r="M134" s="208"/>
      <c r="N134" s="208"/>
      <c r="O134" s="208"/>
      <c r="P134" s="208"/>
      <c r="Q134" s="208"/>
      <c r="R134" s="208"/>
      <c r="S134" s="208"/>
      <c r="T134" s="208"/>
      <c r="U134" s="209"/>
      <c r="X134" s="311"/>
    </row>
    <row r="135" spans="1:26" s="55" customFormat="1" ht="15" customHeight="1" x14ac:dyDescent="0.25">
      <c r="A135" s="204"/>
      <c r="B135" s="320"/>
      <c r="C135" s="206"/>
      <c r="D135" s="206"/>
      <c r="E135" s="206"/>
      <c r="F135" s="207"/>
      <c r="G135" s="207"/>
      <c r="H135" s="207"/>
      <c r="I135" s="207"/>
      <c r="J135" s="208"/>
      <c r="K135" s="208"/>
      <c r="L135" s="208"/>
      <c r="M135" s="208"/>
      <c r="N135" s="208"/>
      <c r="O135" s="208"/>
      <c r="P135" s="208"/>
      <c r="Q135" s="208"/>
      <c r="R135" s="208"/>
      <c r="S135" s="208"/>
      <c r="T135" s="208"/>
      <c r="U135" s="209"/>
    </row>
    <row r="136" spans="1:26" s="55" customFormat="1" ht="19.5" x14ac:dyDescent="0.25">
      <c r="A136" s="204"/>
      <c r="B136" s="321"/>
      <c r="C136" s="211"/>
      <c r="D136" s="212"/>
      <c r="E136" s="212"/>
      <c r="F136" s="213"/>
      <c r="G136" s="212"/>
      <c r="H136" s="214"/>
      <c r="I136" s="215"/>
      <c r="J136" s="216"/>
      <c r="K136" s="217"/>
      <c r="L136" s="218"/>
      <c r="M136" s="208"/>
      <c r="N136" s="208"/>
      <c r="O136" s="208"/>
      <c r="P136" s="208"/>
      <c r="Q136" s="208"/>
      <c r="R136" s="208"/>
      <c r="S136" s="208"/>
      <c r="T136" s="208"/>
      <c r="U136" s="209"/>
    </row>
    <row r="137" spans="1:26" s="55" customFormat="1" ht="15" customHeight="1" x14ac:dyDescent="0.25">
      <c r="A137" s="204"/>
      <c r="B137" s="322"/>
      <c r="C137" s="207"/>
      <c r="D137" s="207"/>
      <c r="E137" s="207"/>
      <c r="F137" s="207"/>
      <c r="G137" s="207"/>
      <c r="H137" s="207"/>
      <c r="I137" s="207"/>
      <c r="J137" s="218"/>
      <c r="K137" s="217"/>
      <c r="L137" s="207"/>
      <c r="M137" s="208"/>
      <c r="N137" s="208"/>
      <c r="O137" s="208"/>
      <c r="P137" s="208"/>
      <c r="Q137" s="208"/>
      <c r="R137" s="208"/>
      <c r="S137" s="208"/>
      <c r="T137" s="208"/>
      <c r="U137" s="209"/>
    </row>
    <row r="138" spans="1:26" s="55" customFormat="1" ht="15" customHeight="1" x14ac:dyDescent="0.2">
      <c r="A138" s="204"/>
      <c r="B138" s="316"/>
      <c r="C138" s="228"/>
      <c r="D138" s="543"/>
      <c r="E138" s="227"/>
      <c r="F138" s="227"/>
      <c r="G138" s="227"/>
      <c r="H138" s="227"/>
      <c r="I138" s="226"/>
      <c r="J138" s="227"/>
      <c r="K138" s="228"/>
      <c r="L138" s="227"/>
      <c r="M138" s="227"/>
      <c r="N138" s="227"/>
      <c r="O138" s="227"/>
      <c r="P138" s="227"/>
      <c r="Q138" s="227"/>
      <c r="R138" s="227"/>
      <c r="S138" s="227"/>
      <c r="T138" s="227"/>
      <c r="U138" s="209"/>
    </row>
    <row r="139" spans="1:26" s="55" customFormat="1" ht="15" customHeight="1" x14ac:dyDescent="0.2">
      <c r="A139" s="204"/>
      <c r="B139" s="316"/>
      <c r="C139" s="232"/>
      <c r="D139" s="543"/>
      <c r="E139" s="227"/>
      <c r="F139" s="227"/>
      <c r="G139" s="227"/>
      <c r="H139" s="227"/>
      <c r="I139" s="232"/>
      <c r="J139" s="227"/>
      <c r="K139" s="232"/>
      <c r="L139" s="227"/>
      <c r="M139" s="227"/>
      <c r="N139" s="227"/>
      <c r="O139" s="234"/>
      <c r="P139" s="234"/>
      <c r="Q139" s="227"/>
      <c r="R139" s="227"/>
      <c r="S139" s="227"/>
      <c r="T139" s="227"/>
      <c r="U139" s="209"/>
    </row>
    <row r="140" spans="1:26" s="55" customFormat="1" ht="15" customHeight="1" x14ac:dyDescent="0.2">
      <c r="A140" s="204"/>
      <c r="B140" s="316"/>
      <c r="C140" s="211"/>
      <c r="D140" s="232"/>
      <c r="E140" s="232"/>
      <c r="F140" s="227"/>
      <c r="G140" s="227"/>
      <c r="H140" s="227"/>
      <c r="I140" s="211"/>
      <c r="J140" s="295"/>
      <c r="K140" s="212"/>
      <c r="L140" s="295"/>
      <c r="M140" s="211"/>
      <c r="N140" s="295"/>
      <c r="O140" s="244"/>
      <c r="P140" s="244"/>
      <c r="Q140" s="211"/>
      <c r="R140" s="295"/>
      <c r="S140" s="295"/>
      <c r="T140" s="315"/>
      <c r="U140" s="209"/>
    </row>
    <row r="141" spans="1:26" s="55" customFormat="1" ht="15" customHeight="1" x14ac:dyDescent="0.2">
      <c r="A141" s="204"/>
      <c r="B141" s="316"/>
      <c r="C141" s="226"/>
      <c r="D141" s="543"/>
      <c r="E141" s="232"/>
      <c r="F141" s="531"/>
      <c r="G141" s="247"/>
      <c r="H141" s="277"/>
      <c r="I141" s="323"/>
      <c r="J141" s="227"/>
      <c r="K141" s="227"/>
      <c r="L141" s="227"/>
      <c r="M141" s="324"/>
      <c r="N141" s="315"/>
      <c r="O141" s="325"/>
      <c r="P141" s="325"/>
      <c r="Q141" s="324"/>
      <c r="R141" s="315"/>
      <c r="S141" s="315"/>
      <c r="T141" s="315"/>
      <c r="U141" s="209"/>
    </row>
    <row r="142" spans="1:26" s="55" customFormat="1" ht="15" customHeight="1" x14ac:dyDescent="0.2">
      <c r="A142" s="204"/>
      <c r="B142" s="316"/>
      <c r="C142" s="226"/>
      <c r="D142" s="543"/>
      <c r="E142" s="232"/>
      <c r="F142" s="227"/>
      <c r="G142" s="227"/>
      <c r="H142" s="326"/>
      <c r="I142" s="327"/>
      <c r="J142" s="227"/>
      <c r="K142" s="227"/>
      <c r="L142" s="227"/>
      <c r="M142" s="227"/>
      <c r="N142" s="227"/>
      <c r="O142" s="234"/>
      <c r="P142" s="234"/>
      <c r="Q142" s="227"/>
      <c r="R142" s="227"/>
      <c r="S142" s="227"/>
      <c r="T142" s="227"/>
      <c r="U142" s="209"/>
    </row>
    <row r="143" spans="1:26" s="55" customFormat="1" ht="15" customHeight="1" x14ac:dyDescent="0.2">
      <c r="A143" s="204"/>
      <c r="B143" s="316"/>
      <c r="C143" s="228"/>
      <c r="D143" s="232"/>
      <c r="E143" s="543"/>
      <c r="F143" s="217"/>
      <c r="G143" s="247"/>
      <c r="H143" s="277"/>
      <c r="I143" s="232"/>
      <c r="J143" s="227"/>
      <c r="K143" s="227"/>
      <c r="L143" s="227"/>
      <c r="M143" s="227"/>
      <c r="N143" s="227"/>
      <c r="O143" s="234"/>
      <c r="P143" s="234"/>
      <c r="Q143" s="227"/>
      <c r="R143" s="227"/>
      <c r="S143" s="227"/>
      <c r="T143" s="227"/>
      <c r="U143" s="209"/>
    </row>
    <row r="144" spans="1:26" s="55" customFormat="1" ht="15" customHeight="1" x14ac:dyDescent="0.2">
      <c r="A144" s="204"/>
      <c r="B144" s="316"/>
      <c r="C144" s="228"/>
      <c r="D144" s="232"/>
      <c r="E144" s="232"/>
      <c r="F144" s="217"/>
      <c r="G144" s="279"/>
      <c r="H144" s="280"/>
      <c r="I144" s="232"/>
      <c r="J144" s="227"/>
      <c r="K144" s="232"/>
      <c r="L144" s="232"/>
      <c r="M144" s="227"/>
      <c r="N144" s="227"/>
      <c r="O144" s="234"/>
      <c r="P144" s="234"/>
      <c r="Q144" s="227"/>
      <c r="R144" s="227"/>
      <c r="S144" s="227"/>
      <c r="T144" s="227"/>
      <c r="U144" s="209"/>
    </row>
    <row r="145" spans="1:21" s="55" customFormat="1" ht="15" customHeight="1" x14ac:dyDescent="0.2">
      <c r="A145" s="204"/>
      <c r="B145" s="316"/>
      <c r="C145" s="228"/>
      <c r="D145" s="232"/>
      <c r="E145" s="232"/>
      <c r="F145" s="292"/>
      <c r="G145" s="328"/>
      <c r="H145" s="283"/>
      <c r="I145" s="234"/>
      <c r="J145" s="234"/>
      <c r="K145" s="232"/>
      <c r="L145" s="232"/>
      <c r="M145" s="232"/>
      <c r="N145" s="232"/>
      <c r="O145" s="232"/>
      <c r="P145" s="543"/>
      <c r="Q145" s="265"/>
      <c r="R145" s="265"/>
      <c r="S145" s="227"/>
      <c r="T145" s="543"/>
      <c r="U145" s="209"/>
    </row>
    <row r="146" spans="1:21" s="55" customFormat="1" ht="15" customHeight="1" x14ac:dyDescent="0.2">
      <c r="A146" s="204"/>
      <c r="B146" s="316"/>
      <c r="C146" s="226"/>
      <c r="D146" s="232"/>
      <c r="E146" s="232"/>
      <c r="F146" s="328"/>
      <c r="G146" s="328"/>
      <c r="H146" s="283"/>
      <c r="I146" s="543"/>
      <c r="J146" s="227"/>
      <c r="K146" s="232"/>
      <c r="L146" s="232"/>
      <c r="M146" s="232"/>
      <c r="N146" s="232"/>
      <c r="O146" s="232"/>
      <c r="P146" s="543"/>
      <c r="Q146" s="261"/>
      <c r="R146" s="262"/>
      <c r="S146" s="263"/>
      <c r="T146" s="543"/>
      <c r="U146" s="209"/>
    </row>
    <row r="147" spans="1:21" s="55" customFormat="1" ht="15" customHeight="1" x14ac:dyDescent="0.2">
      <c r="A147" s="204"/>
      <c r="B147" s="316"/>
      <c r="C147" s="226"/>
      <c r="D147" s="232"/>
      <c r="E147" s="232"/>
      <c r="F147" s="328"/>
      <c r="G147" s="328"/>
      <c r="H147" s="283"/>
      <c r="I147" s="543"/>
      <c r="J147" s="227"/>
      <c r="K147" s="232"/>
      <c r="L147" s="232"/>
      <c r="M147" s="232"/>
      <c r="N147" s="232"/>
      <c r="O147" s="232"/>
      <c r="P147" s="543"/>
      <c r="Q147" s="265"/>
      <c r="R147" s="265"/>
      <c r="S147" s="227"/>
      <c r="T147" s="543"/>
      <c r="U147" s="209"/>
    </row>
    <row r="148" spans="1:21" s="55" customFormat="1" ht="15" customHeight="1" x14ac:dyDescent="0.2">
      <c r="A148" s="204"/>
      <c r="B148" s="316"/>
      <c r="C148" s="211"/>
      <c r="D148" s="232"/>
      <c r="E148" s="232"/>
      <c r="F148" s="232"/>
      <c r="G148" s="232"/>
      <c r="H148" s="232"/>
      <c r="I148" s="258"/>
      <c r="J148" s="227"/>
      <c r="K148" s="232"/>
      <c r="L148" s="232"/>
      <c r="M148" s="232"/>
      <c r="N148" s="232"/>
      <c r="O148" s="232"/>
      <c r="P148" s="543"/>
      <c r="Q148" s="266"/>
      <c r="R148" s="266"/>
      <c r="S148" s="227"/>
      <c r="T148" s="543"/>
      <c r="U148" s="209"/>
    </row>
    <row r="149" spans="1:21" s="55" customFormat="1" ht="15" customHeight="1" x14ac:dyDescent="0.2">
      <c r="A149" s="204"/>
      <c r="B149" s="316"/>
      <c r="C149" s="226"/>
      <c r="D149" s="232"/>
      <c r="E149" s="232"/>
      <c r="F149" s="281"/>
      <c r="G149" s="328"/>
      <c r="H149" s="283"/>
      <c r="I149" s="543"/>
      <c r="J149" s="227"/>
      <c r="K149" s="232"/>
      <c r="L149" s="232"/>
      <c r="M149" s="232"/>
      <c r="N149" s="232"/>
      <c r="O149" s="232"/>
      <c r="P149" s="543"/>
      <c r="Q149" s="267"/>
      <c r="R149" s="267"/>
      <c r="S149" s="234"/>
      <c r="T149" s="543"/>
      <c r="U149" s="209"/>
    </row>
    <row r="150" spans="1:21" s="55" customFormat="1" ht="15" customHeight="1" x14ac:dyDescent="0.2">
      <c r="A150" s="204"/>
      <c r="B150" s="316"/>
      <c r="C150" s="232"/>
      <c r="D150" s="232"/>
      <c r="E150" s="232"/>
      <c r="F150" s="281"/>
      <c r="G150" s="328"/>
      <c r="H150" s="283"/>
      <c r="I150" s="543"/>
      <c r="J150" s="227"/>
      <c r="K150" s="232"/>
      <c r="L150" s="232"/>
      <c r="M150" s="232"/>
      <c r="N150" s="232"/>
      <c r="O150" s="232"/>
      <c r="P150" s="543"/>
      <c r="Q150" s="266"/>
      <c r="R150" s="266"/>
      <c r="S150" s="227"/>
      <c r="T150" s="543"/>
      <c r="U150" s="209"/>
    </row>
    <row r="151" spans="1:21" s="55" customFormat="1" ht="15" customHeight="1" x14ac:dyDescent="0.2">
      <c r="A151" s="204"/>
      <c r="B151" s="316"/>
      <c r="C151" s="232"/>
      <c r="D151" s="295"/>
      <c r="E151" s="232"/>
      <c r="F151" s="281"/>
      <c r="G151" s="328"/>
      <c r="H151" s="283"/>
      <c r="I151" s="258"/>
      <c r="J151" s="227"/>
      <c r="K151" s="232"/>
      <c r="L151" s="232"/>
      <c r="M151" s="232"/>
      <c r="N151" s="232"/>
      <c r="O151" s="232"/>
      <c r="P151" s="543"/>
      <c r="Q151" s="266"/>
      <c r="R151" s="266"/>
      <c r="S151" s="227"/>
      <c r="T151" s="543"/>
      <c r="U151" s="209"/>
    </row>
    <row r="152" spans="1:21" s="55" customFormat="1" ht="15" customHeight="1" x14ac:dyDescent="0.2">
      <c r="A152" s="204"/>
      <c r="B152" s="316"/>
      <c r="C152" s="228"/>
      <c r="D152" s="232"/>
      <c r="E152" s="232"/>
      <c r="F152" s="232"/>
      <c r="G152" s="232"/>
      <c r="H152" s="543"/>
      <c r="I152" s="227"/>
      <c r="J152" s="227"/>
      <c r="K152" s="232"/>
      <c r="L152" s="227"/>
      <c r="M152" s="232"/>
      <c r="N152" s="232"/>
      <c r="O152" s="232"/>
      <c r="P152" s="543"/>
      <c r="Q152" s="266"/>
      <c r="R152" s="266"/>
      <c r="S152" s="227"/>
      <c r="T152" s="543"/>
      <c r="U152" s="209"/>
    </row>
    <row r="153" spans="1:21" s="55" customFormat="1" ht="15" customHeight="1" x14ac:dyDescent="0.2">
      <c r="A153" s="204"/>
      <c r="B153" s="316"/>
      <c r="C153" s="211"/>
      <c r="D153" s="232"/>
      <c r="E153" s="232"/>
      <c r="F153" s="232"/>
      <c r="G153" s="232"/>
      <c r="H153" s="232"/>
      <c r="I153" s="227"/>
      <c r="J153" s="227"/>
      <c r="K153" s="211"/>
      <c r="L153" s="227"/>
      <c r="M153" s="227"/>
      <c r="N153" s="227"/>
      <c r="O153" s="227"/>
      <c r="P153" s="227"/>
      <c r="Q153" s="227"/>
      <c r="R153" s="227"/>
      <c r="S153" s="227"/>
      <c r="T153" s="227"/>
      <c r="U153" s="209"/>
    </row>
    <row r="154" spans="1:21" s="55" customFormat="1" ht="15" customHeight="1" x14ac:dyDescent="0.2">
      <c r="A154" s="204"/>
      <c r="B154" s="316"/>
      <c r="C154" s="228"/>
      <c r="D154" s="543"/>
      <c r="E154" s="228"/>
      <c r="F154" s="297"/>
      <c r="G154" s="543"/>
      <c r="H154" s="297"/>
      <c r="I154" s="543"/>
      <c r="J154" s="329"/>
      <c r="K154" s="299"/>
      <c r="L154" s="299"/>
      <c r="M154" s="227"/>
      <c r="N154" s="227"/>
      <c r="O154" s="227"/>
      <c r="P154" s="227"/>
      <c r="Q154" s="227"/>
      <c r="R154" s="227"/>
      <c r="S154" s="227"/>
      <c r="T154" s="227"/>
      <c r="U154" s="209"/>
    </row>
    <row r="155" spans="1:21" s="55" customFormat="1" ht="15" customHeight="1" x14ac:dyDescent="0.2">
      <c r="A155" s="204"/>
      <c r="B155" s="316"/>
      <c r="C155" s="226"/>
      <c r="D155" s="226"/>
      <c r="E155" s="297"/>
      <c r="F155" s="297"/>
      <c r="G155" s="297"/>
      <c r="H155" s="297"/>
      <c r="I155" s="299"/>
      <c r="J155" s="234"/>
      <c r="K155" s="226"/>
      <c r="L155" s="232"/>
      <c r="M155" s="227"/>
      <c r="N155" s="227"/>
      <c r="O155" s="227"/>
      <c r="P155" s="227"/>
      <c r="Q155" s="227"/>
      <c r="R155" s="227"/>
      <c r="S155" s="227"/>
      <c r="T155" s="227"/>
      <c r="U155" s="209"/>
    </row>
    <row r="156" spans="1:21" s="55" customFormat="1" ht="15" customHeight="1" x14ac:dyDescent="0.2">
      <c r="A156" s="204"/>
      <c r="B156" s="316"/>
      <c r="C156" s="228"/>
      <c r="D156" s="543"/>
      <c r="E156" s="228"/>
      <c r="F156" s="297"/>
      <c r="G156" s="297"/>
      <c r="H156" s="297"/>
      <c r="I156" s="299"/>
      <c r="J156" s="329"/>
      <c r="K156" s="226"/>
      <c r="L156" s="232"/>
      <c r="M156" s="232"/>
      <c r="N156" s="232"/>
      <c r="O156" s="232"/>
      <c r="P156" s="543"/>
      <c r="Q156" s="281"/>
      <c r="R156" s="281"/>
      <c r="S156" s="232"/>
      <c r="T156" s="228"/>
      <c r="U156" s="209"/>
    </row>
    <row r="157" spans="1:21" s="55" customFormat="1" ht="15" customHeight="1" x14ac:dyDescent="0.2">
      <c r="A157" s="204"/>
      <c r="B157" s="312"/>
      <c r="C157" s="226"/>
      <c r="D157" s="226"/>
      <c r="E157" s="297"/>
      <c r="F157" s="297"/>
      <c r="G157" s="295"/>
      <c r="H157" s="295"/>
      <c r="I157" s="227"/>
      <c r="J157" s="234"/>
      <c r="K157" s="227"/>
      <c r="L157" s="227"/>
      <c r="M157" s="232"/>
      <c r="N157" s="232"/>
      <c r="O157" s="232"/>
      <c r="P157" s="543"/>
      <c r="Q157" s="285"/>
      <c r="R157" s="285"/>
      <c r="S157" s="227"/>
      <c r="T157" s="234"/>
      <c r="U157" s="209"/>
    </row>
    <row r="158" spans="1:21" s="55" customFormat="1" ht="15" customHeight="1" x14ac:dyDescent="0.2">
      <c r="A158" s="204"/>
      <c r="B158" s="316"/>
      <c r="C158" s="228"/>
      <c r="D158" s="232"/>
      <c r="E158" s="232"/>
      <c r="F158" s="232"/>
      <c r="G158" s="232"/>
      <c r="H158" s="232"/>
      <c r="I158" s="232"/>
      <c r="J158" s="232"/>
      <c r="K158" s="232"/>
      <c r="L158" s="232"/>
      <c r="M158" s="232"/>
      <c r="N158" s="232"/>
      <c r="O158" s="232"/>
      <c r="P158" s="543"/>
      <c r="Q158" s="267"/>
      <c r="R158" s="267"/>
      <c r="S158" s="227"/>
      <c r="T158" s="543"/>
      <c r="U158" s="209"/>
    </row>
    <row r="159" spans="1:21" s="55" customFormat="1" ht="15" customHeight="1" x14ac:dyDescent="0.2">
      <c r="A159" s="204"/>
      <c r="B159" s="316"/>
      <c r="C159" s="211"/>
      <c r="D159" s="232"/>
      <c r="E159" s="232"/>
      <c r="F159" s="232"/>
      <c r="G159" s="232"/>
      <c r="H159" s="232"/>
      <c r="I159" s="232"/>
      <c r="J159" s="232"/>
      <c r="K159" s="232"/>
      <c r="L159" s="232"/>
      <c r="M159" s="232"/>
      <c r="N159" s="232"/>
      <c r="O159" s="232"/>
      <c r="P159" s="543"/>
      <c r="Q159" s="279"/>
      <c r="R159" s="279"/>
      <c r="S159" s="227"/>
      <c r="T159" s="543"/>
      <c r="U159" s="209"/>
    </row>
    <row r="160" spans="1:21" s="55" customFormat="1" ht="15" customHeight="1" x14ac:dyDescent="0.2">
      <c r="A160" s="204"/>
      <c r="B160" s="316"/>
      <c r="C160" s="226"/>
      <c r="D160" s="232"/>
      <c r="E160" s="232"/>
      <c r="F160" s="232"/>
      <c r="G160" s="232"/>
      <c r="H160" s="232"/>
      <c r="I160" s="247"/>
      <c r="J160" s="247"/>
      <c r="K160" s="247"/>
      <c r="L160" s="247"/>
      <c r="M160" s="232"/>
      <c r="N160" s="232"/>
      <c r="O160" s="232"/>
      <c r="P160" s="543"/>
      <c r="Q160" s="267"/>
      <c r="R160" s="267"/>
      <c r="S160" s="227"/>
      <c r="T160" s="258"/>
      <c r="U160" s="209"/>
    </row>
    <row r="161" spans="1:21" s="55" customFormat="1" ht="15" customHeight="1" x14ac:dyDescent="0.2">
      <c r="A161" s="204"/>
      <c r="B161" s="316"/>
      <c r="C161" s="232"/>
      <c r="D161" s="232"/>
      <c r="E161" s="232"/>
      <c r="F161" s="232"/>
      <c r="G161" s="232"/>
      <c r="H161" s="232"/>
      <c r="I161" s="247"/>
      <c r="J161" s="234"/>
      <c r="K161" s="247"/>
      <c r="L161" s="247"/>
      <c r="M161" s="232"/>
      <c r="N161" s="232"/>
      <c r="O161" s="232"/>
      <c r="P161" s="543"/>
      <c r="Q161" s="294"/>
      <c r="R161" s="294"/>
      <c r="S161" s="227"/>
      <c r="T161" s="228"/>
      <c r="U161" s="209"/>
    </row>
    <row r="162" spans="1:21" s="55" customFormat="1" ht="15" customHeight="1" x14ac:dyDescent="0.2">
      <c r="A162" s="204"/>
      <c r="B162" s="316"/>
      <c r="C162" s="232"/>
      <c r="D162" s="232"/>
      <c r="E162" s="228"/>
      <c r="F162" s="228"/>
      <c r="G162" s="228"/>
      <c r="H162" s="228"/>
      <c r="I162" s="247"/>
      <c r="J162" s="305"/>
      <c r="K162" s="247"/>
      <c r="L162" s="247"/>
      <c r="M162" s="232"/>
      <c r="N162" s="232"/>
      <c r="O162" s="232"/>
      <c r="P162" s="543"/>
      <c r="Q162" s="294"/>
      <c r="R162" s="294"/>
      <c r="S162" s="227"/>
      <c r="T162" s="258"/>
      <c r="U162" s="209"/>
    </row>
    <row r="163" spans="1:21" s="55" customFormat="1" ht="15" customHeight="1" x14ac:dyDescent="0.2">
      <c r="A163" s="204"/>
      <c r="B163" s="316"/>
      <c r="C163" s="232"/>
      <c r="D163" s="232"/>
      <c r="E163" s="232"/>
      <c r="F163" s="228"/>
      <c r="G163" s="228"/>
      <c r="H163" s="228"/>
      <c r="I163" s="247"/>
      <c r="J163" s="305"/>
      <c r="K163" s="247"/>
      <c r="L163" s="247"/>
      <c r="M163" s="232"/>
      <c r="N163" s="232"/>
      <c r="O163" s="232"/>
      <c r="P163" s="543"/>
      <c r="Q163" s="263"/>
      <c r="R163" s="294"/>
      <c r="S163" s="260"/>
      <c r="T163" s="296"/>
      <c r="U163" s="209"/>
    </row>
    <row r="164" spans="1:21" s="55" customFormat="1" ht="15" customHeight="1" x14ac:dyDescent="0.2">
      <c r="A164" s="204"/>
      <c r="B164" s="316"/>
      <c r="C164" s="232"/>
      <c r="D164" s="232"/>
      <c r="E164" s="232"/>
      <c r="F164" s="232"/>
      <c r="G164" s="232"/>
      <c r="H164" s="232"/>
      <c r="I164" s="247"/>
      <c r="J164" s="234"/>
      <c r="K164" s="247"/>
      <c r="L164" s="247"/>
      <c r="M164" s="227"/>
      <c r="N164" s="227"/>
      <c r="O164" s="227"/>
      <c r="P164" s="543"/>
      <c r="Q164" s="294"/>
      <c r="R164" s="227"/>
      <c r="S164" s="227"/>
      <c r="T164" s="296"/>
      <c r="U164" s="209"/>
    </row>
    <row r="165" spans="1:21" s="55" customFormat="1" ht="15" customHeight="1" x14ac:dyDescent="0.2">
      <c r="A165" s="204"/>
      <c r="B165" s="316"/>
      <c r="C165" s="232"/>
      <c r="D165" s="232"/>
      <c r="E165" s="232"/>
      <c r="F165" s="232"/>
      <c r="G165" s="232"/>
      <c r="H165" s="232"/>
      <c r="I165" s="247"/>
      <c r="J165" s="305"/>
      <c r="K165" s="247"/>
      <c r="L165" s="247"/>
      <c r="M165" s="227"/>
      <c r="N165" s="227"/>
      <c r="O165" s="227"/>
      <c r="P165" s="227"/>
      <c r="Q165" s="227"/>
      <c r="R165" s="227"/>
      <c r="S165" s="227"/>
      <c r="T165" s="227"/>
      <c r="U165" s="209"/>
    </row>
    <row r="166" spans="1:21" s="55" customFormat="1" ht="15" customHeight="1" x14ac:dyDescent="0.2">
      <c r="A166" s="204"/>
      <c r="B166" s="316"/>
      <c r="C166" s="211"/>
      <c r="D166" s="232"/>
      <c r="E166" s="232"/>
      <c r="F166" s="232"/>
      <c r="G166" s="232"/>
      <c r="H166" s="232"/>
      <c r="I166" s="304"/>
      <c r="J166" s="247"/>
      <c r="K166" s="247"/>
      <c r="L166" s="247"/>
      <c r="M166" s="299"/>
      <c r="N166" s="299"/>
      <c r="O166" s="300"/>
      <c r="P166" s="299"/>
      <c r="Q166" s="299"/>
      <c r="R166" s="299"/>
      <c r="S166" s="300"/>
      <c r="T166" s="299"/>
      <c r="U166" s="209"/>
    </row>
    <row r="167" spans="1:21" s="55" customFormat="1" ht="15" customHeight="1" x14ac:dyDescent="0.2">
      <c r="A167" s="204"/>
      <c r="B167" s="316"/>
      <c r="C167" s="232"/>
      <c r="D167" s="232"/>
      <c r="E167" s="232"/>
      <c r="F167" s="232"/>
      <c r="G167" s="232"/>
      <c r="H167" s="232"/>
      <c r="I167" s="531"/>
      <c r="J167" s="247"/>
      <c r="K167" s="247"/>
      <c r="L167" s="247"/>
      <c r="M167" s="232"/>
      <c r="N167" s="543"/>
      <c r="O167" s="299"/>
      <c r="P167" s="247"/>
      <c r="Q167" s="227"/>
      <c r="R167" s="227"/>
      <c r="S167" s="227"/>
      <c r="T167" s="227"/>
      <c r="U167" s="209"/>
    </row>
    <row r="168" spans="1:21" s="55" customFormat="1" ht="15" customHeight="1" x14ac:dyDescent="0.2">
      <c r="A168" s="204"/>
      <c r="B168" s="316"/>
      <c r="C168" s="330"/>
      <c r="D168" s="232"/>
      <c r="E168" s="232"/>
      <c r="F168" s="331"/>
      <c r="G168" s="232"/>
      <c r="H168" s="232"/>
      <c r="I168" s="332"/>
      <c r="J168" s="330"/>
      <c r="K168" s="331"/>
      <c r="L168" s="332"/>
      <c r="M168" s="232"/>
      <c r="N168" s="543"/>
      <c r="O168" s="302"/>
      <c r="P168" s="227"/>
      <c r="Q168" s="243"/>
      <c r="R168" s="243"/>
      <c r="S168" s="260"/>
      <c r="T168" s="227"/>
      <c r="U168" s="209"/>
    </row>
    <row r="169" spans="1:21" s="55" customFormat="1" ht="15" customHeight="1" x14ac:dyDescent="0.2">
      <c r="A169" s="204"/>
      <c r="B169" s="316"/>
      <c r="C169" s="226"/>
      <c r="D169" s="543"/>
      <c r="E169" s="247"/>
      <c r="F169" s="333"/>
      <c r="G169" s="334"/>
      <c r="H169" s="335"/>
      <c r="I169" s="543"/>
      <c r="J169" s="228"/>
      <c r="K169" s="228"/>
      <c r="L169" s="543"/>
      <c r="M169" s="227"/>
      <c r="N169" s="227"/>
      <c r="O169" s="227"/>
      <c r="P169" s="227"/>
      <c r="Q169" s="227"/>
      <c r="R169" s="227"/>
      <c r="S169" s="227"/>
      <c r="T169" s="227"/>
      <c r="U169" s="209"/>
    </row>
    <row r="170" spans="1:21" s="55" customFormat="1" ht="15" customHeight="1" x14ac:dyDescent="0.2">
      <c r="A170" s="204"/>
      <c r="B170" s="316"/>
      <c r="C170" s="226"/>
      <c r="D170" s="543"/>
      <c r="E170" s="247"/>
      <c r="F170" s="333"/>
      <c r="G170" s="334"/>
      <c r="H170" s="335"/>
      <c r="I170" s="543"/>
      <c r="J170" s="232"/>
      <c r="K170" s="232"/>
      <c r="L170" s="543"/>
      <c r="M170" s="250"/>
      <c r="N170" s="232"/>
      <c r="O170" s="232"/>
      <c r="P170" s="247"/>
      <c r="Q170" s="247"/>
      <c r="R170" s="247"/>
      <c r="S170" s="247"/>
      <c r="T170" s="247"/>
      <c r="U170" s="209"/>
    </row>
    <row r="171" spans="1:21" s="55" customFormat="1" ht="15" customHeight="1" x14ac:dyDescent="0.2">
      <c r="A171" s="204"/>
      <c r="B171" s="316"/>
      <c r="C171" s="232"/>
      <c r="D171" s="543"/>
      <c r="E171" s="247"/>
      <c r="F171" s="335"/>
      <c r="G171" s="334"/>
      <c r="H171" s="335"/>
      <c r="I171" s="543"/>
      <c r="J171" s="232"/>
      <c r="K171" s="232"/>
      <c r="L171" s="543"/>
      <c r="M171" s="250"/>
      <c r="N171" s="232"/>
      <c r="O171" s="232"/>
      <c r="P171" s="247"/>
      <c r="Q171" s="247"/>
      <c r="R171" s="247"/>
      <c r="S171" s="247"/>
      <c r="T171" s="247"/>
      <c r="U171" s="209"/>
    </row>
    <row r="172" spans="1:21" s="55" customFormat="1" ht="15" customHeight="1" x14ac:dyDescent="0.2">
      <c r="A172" s="204"/>
      <c r="B172" s="316"/>
      <c r="C172" s="232"/>
      <c r="D172" s="543"/>
      <c r="E172" s="247"/>
      <c r="F172" s="335"/>
      <c r="G172" s="334"/>
      <c r="H172" s="335"/>
      <c r="I172" s="543"/>
      <c r="J172" s="232"/>
      <c r="K172" s="232"/>
      <c r="L172" s="543"/>
      <c r="M172" s="247"/>
      <c r="N172" s="247"/>
      <c r="O172" s="247"/>
      <c r="P172" s="247"/>
      <c r="Q172" s="247"/>
      <c r="R172" s="247"/>
      <c r="S172" s="247"/>
      <c r="T172" s="247"/>
      <c r="U172" s="209"/>
    </row>
    <row r="173" spans="1:21" s="55" customFormat="1" ht="15" customHeight="1" x14ac:dyDescent="0.2">
      <c r="A173" s="204"/>
      <c r="B173" s="316"/>
      <c r="C173" s="232"/>
      <c r="D173" s="543"/>
      <c r="E173" s="247"/>
      <c r="F173" s="335"/>
      <c r="G173" s="334"/>
      <c r="H173" s="335"/>
      <c r="I173" s="543"/>
      <c r="J173" s="232"/>
      <c r="K173" s="232"/>
      <c r="L173" s="543"/>
      <c r="M173" s="247"/>
      <c r="N173" s="247"/>
      <c r="O173" s="247"/>
      <c r="P173" s="247"/>
      <c r="Q173" s="247"/>
      <c r="R173" s="247"/>
      <c r="S173" s="247"/>
      <c r="T173" s="247"/>
      <c r="U173" s="209"/>
    </row>
    <row r="174" spans="1:21" s="55" customFormat="1" ht="15" customHeight="1" x14ac:dyDescent="0.2">
      <c r="A174" s="204"/>
      <c r="B174" s="316"/>
      <c r="C174" s="232"/>
      <c r="D174" s="543"/>
      <c r="E174" s="247"/>
      <c r="F174" s="335"/>
      <c r="G174" s="334"/>
      <c r="H174" s="335"/>
      <c r="I174" s="543"/>
      <c r="J174" s="232"/>
      <c r="K174" s="232"/>
      <c r="L174" s="543"/>
      <c r="M174" s="247"/>
      <c r="N174" s="247"/>
      <c r="O174" s="247"/>
      <c r="P174" s="247"/>
      <c r="Q174" s="247"/>
      <c r="R174" s="247"/>
      <c r="S174" s="247"/>
      <c r="T174" s="247"/>
      <c r="U174" s="209"/>
    </row>
    <row r="175" spans="1:21" s="55" customFormat="1" ht="15" customHeight="1" x14ac:dyDescent="0.2">
      <c r="A175" s="204"/>
      <c r="B175" s="316"/>
      <c r="C175" s="232"/>
      <c r="D175" s="232"/>
      <c r="E175" s="232"/>
      <c r="F175" s="232"/>
      <c r="G175" s="232"/>
      <c r="H175" s="543"/>
      <c r="I175" s="247"/>
      <c r="J175" s="305"/>
      <c r="K175" s="247"/>
      <c r="L175" s="247"/>
      <c r="M175" s="247"/>
      <c r="N175" s="247"/>
      <c r="O175" s="247"/>
      <c r="P175" s="247"/>
      <c r="Q175" s="247"/>
      <c r="R175" s="247"/>
      <c r="S175" s="247"/>
      <c r="T175" s="247"/>
      <c r="U175" s="209"/>
    </row>
    <row r="176" spans="1:21" s="55" customFormat="1" ht="15" customHeight="1" x14ac:dyDescent="0.2">
      <c r="A176" s="204"/>
      <c r="B176" s="316"/>
      <c r="C176" s="226"/>
      <c r="D176" s="226"/>
      <c r="E176" s="232"/>
      <c r="F176" s="232"/>
      <c r="G176" s="232"/>
      <c r="H176" s="232"/>
      <c r="I176" s="247"/>
      <c r="J176" s="234"/>
      <c r="K176" s="247"/>
      <c r="L176" s="247"/>
      <c r="M176" s="247"/>
      <c r="N176" s="247"/>
      <c r="O176" s="247"/>
      <c r="P176" s="247"/>
      <c r="Q176" s="247"/>
      <c r="R176" s="247"/>
      <c r="S176" s="247"/>
      <c r="T176" s="247"/>
      <c r="U176" s="209"/>
    </row>
    <row r="177" spans="1:21" s="55" customFormat="1" ht="15" customHeight="1" x14ac:dyDescent="0.2">
      <c r="A177" s="204"/>
      <c r="B177" s="316"/>
      <c r="C177" s="232"/>
      <c r="D177" s="232"/>
      <c r="E177" s="232"/>
      <c r="F177" s="232"/>
      <c r="G177" s="232"/>
      <c r="H177" s="232"/>
      <c r="I177" s="247"/>
      <c r="J177" s="305"/>
      <c r="K177" s="247"/>
      <c r="L177" s="247"/>
      <c r="M177" s="247"/>
      <c r="N177" s="247"/>
      <c r="O177" s="247"/>
      <c r="P177" s="247"/>
      <c r="Q177" s="247"/>
      <c r="R177" s="247"/>
      <c r="S177" s="247"/>
      <c r="T177" s="247"/>
      <c r="U177" s="209"/>
    </row>
    <row r="178" spans="1:21" s="55" customFormat="1" ht="15" customHeight="1" x14ac:dyDescent="0.2">
      <c r="A178" s="204"/>
      <c r="B178" s="316"/>
      <c r="C178" s="232"/>
      <c r="D178" s="232"/>
      <c r="E178" s="232"/>
      <c r="F178" s="232"/>
      <c r="G178" s="232"/>
      <c r="H178" s="232"/>
      <c r="I178" s="304"/>
      <c r="J178" s="247"/>
      <c r="K178" s="247"/>
      <c r="L178" s="247"/>
      <c r="M178" s="247"/>
      <c r="N178" s="247"/>
      <c r="O178" s="247"/>
      <c r="P178" s="247"/>
      <c r="Q178" s="247"/>
      <c r="R178" s="247"/>
      <c r="S178" s="247"/>
      <c r="T178" s="247"/>
      <c r="U178" s="209"/>
    </row>
    <row r="179" spans="1:21" s="55" customFormat="1" ht="15" customHeight="1" x14ac:dyDescent="0.2">
      <c r="A179" s="204"/>
      <c r="B179" s="336"/>
      <c r="C179" s="228"/>
      <c r="D179" s="307"/>
      <c r="E179" s="307"/>
      <c r="F179" s="307"/>
      <c r="G179" s="307"/>
      <c r="H179" s="307"/>
      <c r="I179" s="531"/>
      <c r="J179" s="247"/>
      <c r="K179" s="247"/>
      <c r="L179" s="247"/>
      <c r="M179" s="247"/>
      <c r="N179" s="247"/>
      <c r="O179" s="247"/>
      <c r="P179" s="247"/>
      <c r="Q179" s="247"/>
      <c r="R179" s="247"/>
      <c r="S179" s="247"/>
      <c r="T179" s="247"/>
      <c r="U179" s="209"/>
    </row>
    <row r="180" spans="1:21" s="55" customFormat="1" ht="15.75" customHeight="1" x14ac:dyDescent="0.2">
      <c r="A180" s="204"/>
      <c r="B180" s="316"/>
      <c r="C180" s="212"/>
      <c r="D180" s="232"/>
      <c r="E180" s="232"/>
      <c r="F180" s="232"/>
      <c r="G180" s="232"/>
      <c r="H180" s="232"/>
      <c r="I180" s="331"/>
      <c r="J180" s="330"/>
      <c r="K180" s="331"/>
      <c r="L180" s="332"/>
      <c r="M180" s="247"/>
      <c r="N180" s="247"/>
      <c r="O180" s="247"/>
      <c r="P180" s="247"/>
      <c r="Q180" s="247"/>
      <c r="R180" s="247"/>
      <c r="S180" s="247"/>
      <c r="T180" s="247"/>
      <c r="U180" s="209"/>
    </row>
    <row r="181" spans="1:21" s="55" customFormat="1" ht="15" customHeight="1" x14ac:dyDescent="0.2">
      <c r="A181" s="204"/>
      <c r="B181" s="337"/>
      <c r="C181" s="228"/>
      <c r="D181" s="232"/>
      <c r="E181" s="228"/>
      <c r="F181" s="228"/>
      <c r="G181" s="228"/>
      <c r="H181" s="232"/>
      <c r="I181" s="543"/>
      <c r="J181" s="232"/>
      <c r="K181" s="232"/>
      <c r="L181" s="543"/>
      <c r="M181" s="247"/>
      <c r="N181" s="247"/>
      <c r="O181" s="247"/>
      <c r="P181" s="247"/>
      <c r="Q181" s="247"/>
      <c r="R181" s="247"/>
      <c r="S181" s="247"/>
      <c r="T181" s="247"/>
      <c r="U181" s="209"/>
    </row>
    <row r="182" spans="1:21" s="55" customFormat="1" ht="15" customHeight="1" x14ac:dyDescent="0.2">
      <c r="A182" s="204"/>
      <c r="B182" s="337"/>
      <c r="C182" s="228"/>
      <c r="D182" s="232"/>
      <c r="E182" s="228"/>
      <c r="F182" s="228"/>
      <c r="G182" s="228"/>
      <c r="H182" s="232"/>
      <c r="I182" s="543"/>
      <c r="J182" s="232"/>
      <c r="K182" s="232"/>
      <c r="L182" s="543"/>
      <c r="M182" s="247"/>
      <c r="N182" s="247"/>
      <c r="O182" s="247"/>
      <c r="P182" s="247"/>
      <c r="Q182" s="247"/>
      <c r="R182" s="247"/>
      <c r="S182" s="247"/>
      <c r="T182" s="247"/>
      <c r="U182" s="209"/>
    </row>
    <row r="183" spans="1:21" s="55" customFormat="1" ht="15" customHeight="1" x14ac:dyDescent="0.2">
      <c r="A183" s="204"/>
      <c r="B183" s="337"/>
      <c r="C183" s="232"/>
      <c r="D183" s="232"/>
      <c r="E183" s="232"/>
      <c r="F183" s="228"/>
      <c r="G183" s="228"/>
      <c r="H183" s="232"/>
      <c r="I183" s="543"/>
      <c r="J183" s="232"/>
      <c r="K183" s="232"/>
      <c r="L183" s="543"/>
      <c r="M183" s="247"/>
      <c r="N183" s="247"/>
      <c r="O183" s="247"/>
      <c r="P183" s="247"/>
      <c r="Q183" s="247"/>
      <c r="R183" s="247"/>
      <c r="S183" s="247"/>
      <c r="T183" s="247"/>
      <c r="U183" s="209"/>
    </row>
    <row r="184" spans="1:21" s="55" customFormat="1" ht="15" customHeight="1" x14ac:dyDescent="0.2">
      <c r="A184" s="204"/>
      <c r="B184" s="337"/>
      <c r="C184" s="232"/>
      <c r="D184" s="232"/>
      <c r="E184" s="228"/>
      <c r="F184" s="232"/>
      <c r="G184" s="232"/>
      <c r="H184" s="232"/>
      <c r="I184" s="543"/>
      <c r="J184" s="232"/>
      <c r="K184" s="232"/>
      <c r="L184" s="543"/>
      <c r="M184" s="247"/>
      <c r="N184" s="247"/>
      <c r="O184" s="247"/>
      <c r="P184" s="247"/>
      <c r="Q184" s="247"/>
      <c r="R184" s="247"/>
      <c r="S184" s="247"/>
      <c r="T184" s="247"/>
      <c r="U184" s="209"/>
    </row>
    <row r="185" spans="1:21" s="55" customFormat="1" ht="15" customHeight="1" x14ac:dyDescent="0.2">
      <c r="A185" s="204"/>
      <c r="B185" s="337"/>
      <c r="C185" s="232"/>
      <c r="D185" s="232"/>
      <c r="E185" s="232"/>
      <c r="F185" s="228"/>
      <c r="G185" s="228"/>
      <c r="H185" s="232"/>
      <c r="I185" s="543"/>
      <c r="J185" s="232"/>
      <c r="K185" s="232"/>
      <c r="L185" s="543"/>
      <c r="M185" s="247"/>
      <c r="N185" s="247"/>
      <c r="O185" s="247"/>
      <c r="P185" s="247"/>
      <c r="Q185" s="247"/>
      <c r="R185" s="247"/>
      <c r="S185" s="247"/>
      <c r="T185" s="247"/>
      <c r="U185" s="209"/>
    </row>
    <row r="186" spans="1:21" s="55" customFormat="1" ht="15" customHeight="1" x14ac:dyDescent="0.2">
      <c r="A186" s="204"/>
      <c r="B186" s="337"/>
      <c r="C186" s="232"/>
      <c r="D186" s="232"/>
      <c r="E186" s="232"/>
      <c r="F186" s="228"/>
      <c r="G186" s="228"/>
      <c r="H186" s="232"/>
      <c r="I186" s="543"/>
      <c r="J186" s="232"/>
      <c r="K186" s="232"/>
      <c r="L186" s="543"/>
      <c r="M186" s="247"/>
      <c r="N186" s="247"/>
      <c r="O186" s="247"/>
      <c r="P186" s="247"/>
      <c r="Q186" s="247"/>
      <c r="R186" s="247"/>
      <c r="S186" s="247"/>
      <c r="T186" s="247"/>
      <c r="U186" s="209"/>
    </row>
    <row r="187" spans="1:21" s="55" customFormat="1" ht="15" customHeight="1" x14ac:dyDescent="0.2">
      <c r="A187" s="204"/>
      <c r="B187" s="337"/>
      <c r="C187" s="232"/>
      <c r="D187" s="232"/>
      <c r="E187" s="228"/>
      <c r="F187" s="232"/>
      <c r="G187" s="232"/>
      <c r="H187" s="232"/>
      <c r="I187" s="531"/>
      <c r="J187" s="247"/>
      <c r="K187" s="247"/>
      <c r="L187" s="247"/>
      <c r="M187" s="247"/>
      <c r="N187" s="247"/>
      <c r="O187" s="247"/>
      <c r="P187" s="247"/>
      <c r="Q187" s="247"/>
      <c r="R187" s="247"/>
      <c r="S187" s="247"/>
      <c r="T187" s="247"/>
      <c r="U187" s="209"/>
    </row>
    <row r="188" spans="1:21" s="55" customFormat="1" ht="15" customHeight="1" x14ac:dyDescent="0.2">
      <c r="A188" s="204"/>
      <c r="B188" s="337"/>
      <c r="C188" s="226"/>
      <c r="D188" s="232"/>
      <c r="E188" s="232"/>
      <c r="F188" s="232"/>
      <c r="G188" s="232"/>
      <c r="H188" s="232"/>
      <c r="I188" s="531"/>
      <c r="J188" s="247"/>
      <c r="K188" s="247"/>
      <c r="L188" s="247"/>
      <c r="M188" s="247"/>
      <c r="N188" s="247"/>
      <c r="O188" s="247"/>
      <c r="P188" s="247"/>
      <c r="Q188" s="247"/>
      <c r="R188" s="247"/>
      <c r="S188" s="247"/>
      <c r="T188" s="247"/>
      <c r="U188" s="209"/>
    </row>
    <row r="189" spans="1:21" s="55" customFormat="1" ht="15" customHeight="1" x14ac:dyDescent="0.2">
      <c r="A189" s="204"/>
      <c r="B189" s="316"/>
      <c r="C189" s="232"/>
      <c r="D189" s="232"/>
      <c r="E189" s="232"/>
      <c r="F189" s="232"/>
      <c r="G189" s="232"/>
      <c r="H189" s="232"/>
      <c r="I189" s="531"/>
      <c r="J189" s="247"/>
      <c r="K189" s="247"/>
      <c r="L189" s="247"/>
      <c r="M189" s="247"/>
      <c r="N189" s="247"/>
      <c r="O189" s="247"/>
      <c r="P189" s="247"/>
      <c r="Q189" s="247"/>
      <c r="R189" s="247"/>
      <c r="S189" s="247"/>
      <c r="T189" s="247"/>
      <c r="U189" s="209"/>
    </row>
    <row r="190" spans="1:21" s="55" customFormat="1" ht="15" customHeight="1" x14ac:dyDescent="0.2">
      <c r="A190" s="204"/>
      <c r="B190" s="316"/>
      <c r="C190" s="232"/>
      <c r="D190" s="232"/>
      <c r="E190" s="232"/>
      <c r="F190" s="232"/>
      <c r="G190" s="232"/>
      <c r="H190" s="232"/>
      <c r="I190" s="531"/>
      <c r="J190" s="247"/>
      <c r="K190" s="247"/>
      <c r="L190" s="247"/>
      <c r="M190" s="247"/>
      <c r="N190" s="247"/>
      <c r="O190" s="247"/>
      <c r="P190" s="247"/>
      <c r="Q190" s="247"/>
      <c r="R190" s="247"/>
      <c r="S190" s="247"/>
      <c r="T190" s="247"/>
      <c r="U190" s="209"/>
    </row>
    <row r="191" spans="1:21" s="55" customFormat="1" ht="15" customHeight="1" x14ac:dyDescent="0.2">
      <c r="A191" s="204"/>
      <c r="B191" s="336"/>
      <c r="C191" s="228"/>
      <c r="D191" s="307"/>
      <c r="E191" s="307"/>
      <c r="F191" s="307"/>
      <c r="G191" s="307"/>
      <c r="H191" s="307"/>
      <c r="I191" s="309"/>
      <c r="J191" s="309"/>
      <c r="K191" s="309"/>
      <c r="L191" s="309"/>
      <c r="M191" s="309"/>
      <c r="N191" s="309"/>
      <c r="O191" s="309"/>
      <c r="P191" s="309"/>
      <c r="Q191" s="309"/>
      <c r="R191" s="309"/>
      <c r="S191" s="309"/>
      <c r="T191" s="309"/>
      <c r="U191" s="209"/>
    </row>
    <row r="192" spans="1:21" s="55" customFormat="1" ht="15" customHeight="1" x14ac:dyDescent="0.2">
      <c r="A192" s="204"/>
      <c r="B192" s="316"/>
      <c r="C192" s="211"/>
      <c r="D192" s="232"/>
      <c r="E192" s="232"/>
      <c r="F192" s="232"/>
      <c r="G192" s="232"/>
      <c r="H192" s="232"/>
      <c r="I192" s="227"/>
      <c r="J192" s="227"/>
      <c r="K192" s="227"/>
      <c r="L192" s="543"/>
      <c r="M192" s="227"/>
      <c r="N192" s="227"/>
      <c r="O192" s="227"/>
      <c r="P192" s="227"/>
      <c r="Q192" s="227"/>
      <c r="R192" s="227"/>
      <c r="S192" s="227"/>
      <c r="T192" s="227"/>
      <c r="U192" s="209"/>
    </row>
    <row r="193" spans="1:21" s="55" customFormat="1" ht="15" customHeight="1" x14ac:dyDescent="0.2">
      <c r="A193" s="204"/>
      <c r="B193" s="337"/>
      <c r="C193" s="226"/>
      <c r="D193" s="232"/>
      <c r="E193" s="228"/>
      <c r="F193" s="228"/>
      <c r="G193" s="228"/>
      <c r="H193" s="232"/>
      <c r="I193" s="227"/>
      <c r="J193" s="227"/>
      <c r="K193" s="227"/>
      <c r="L193" s="543"/>
      <c r="M193" s="227"/>
      <c r="N193" s="227"/>
      <c r="O193" s="227"/>
      <c r="P193" s="227"/>
      <c r="Q193" s="227"/>
      <c r="R193" s="227"/>
      <c r="S193" s="227"/>
      <c r="T193" s="227"/>
      <c r="U193" s="209"/>
    </row>
    <row r="194" spans="1:21" s="55" customFormat="1" ht="15" customHeight="1" x14ac:dyDescent="0.2">
      <c r="A194" s="204"/>
      <c r="B194" s="337"/>
      <c r="C194" s="228"/>
      <c r="D194" s="232"/>
      <c r="E194" s="228"/>
      <c r="F194" s="228"/>
      <c r="G194" s="228"/>
      <c r="H194" s="232"/>
      <c r="I194" s="227"/>
      <c r="J194" s="227"/>
      <c r="K194" s="227"/>
      <c r="L194" s="543"/>
      <c r="M194" s="227"/>
      <c r="N194" s="227"/>
      <c r="O194" s="227"/>
      <c r="P194" s="227"/>
      <c r="Q194" s="227"/>
      <c r="R194" s="227"/>
      <c r="S194" s="227"/>
      <c r="T194" s="227"/>
      <c r="U194" s="209"/>
    </row>
    <row r="195" spans="1:21" s="55" customFormat="1" ht="15" customHeight="1" x14ac:dyDescent="0.2">
      <c r="A195" s="204"/>
      <c r="B195" s="337"/>
      <c r="C195" s="228"/>
      <c r="D195" s="232"/>
      <c r="E195" s="228"/>
      <c r="F195" s="228"/>
      <c r="G195" s="228"/>
      <c r="H195" s="232"/>
      <c r="I195" s="227"/>
      <c r="J195" s="227"/>
      <c r="K195" s="227"/>
      <c r="L195" s="543"/>
      <c r="M195" s="227"/>
      <c r="N195" s="227"/>
      <c r="O195" s="227"/>
      <c r="P195" s="227"/>
      <c r="Q195" s="227"/>
      <c r="R195" s="227"/>
      <c r="S195" s="227"/>
      <c r="T195" s="227"/>
      <c r="U195" s="209"/>
    </row>
    <row r="196" spans="1:21" s="55" customFormat="1" ht="15" customHeight="1" x14ac:dyDescent="0.2">
      <c r="A196" s="204"/>
      <c r="B196" s="337"/>
      <c r="C196" s="226"/>
      <c r="D196" s="232"/>
      <c r="E196" s="228"/>
      <c r="F196" s="228"/>
      <c r="G196" s="228"/>
      <c r="H196" s="232"/>
      <c r="I196" s="227"/>
      <c r="J196" s="227"/>
      <c r="K196" s="227"/>
      <c r="L196" s="543"/>
      <c r="M196" s="227"/>
      <c r="N196" s="227"/>
      <c r="O196" s="227"/>
      <c r="P196" s="227"/>
      <c r="Q196" s="227"/>
      <c r="R196" s="227"/>
      <c r="S196" s="227"/>
      <c r="T196" s="227"/>
      <c r="U196" s="209"/>
    </row>
    <row r="197" spans="1:21" s="55" customFormat="1" ht="15" customHeight="1" x14ac:dyDescent="0.2">
      <c r="A197" s="204"/>
      <c r="B197" s="337"/>
      <c r="C197" s="232"/>
      <c r="D197" s="232"/>
      <c r="E197" s="232"/>
      <c r="F197" s="232"/>
      <c r="G197" s="232"/>
      <c r="H197" s="232"/>
      <c r="I197" s="227"/>
      <c r="J197" s="227"/>
      <c r="K197" s="227"/>
      <c r="L197" s="543"/>
      <c r="M197" s="227"/>
      <c r="N197" s="227"/>
      <c r="O197" s="227"/>
      <c r="P197" s="227"/>
      <c r="Q197" s="227"/>
      <c r="R197" s="227"/>
      <c r="S197" s="227"/>
      <c r="T197" s="227"/>
      <c r="U197" s="209"/>
    </row>
    <row r="198" spans="1:21" s="55" customFormat="1" ht="15" customHeight="1" x14ac:dyDescent="0.2">
      <c r="A198" s="204"/>
      <c r="B198" s="337"/>
      <c r="C198" s="232"/>
      <c r="D198" s="232"/>
      <c r="E198" s="232"/>
      <c r="F198" s="228"/>
      <c r="G198" s="228"/>
      <c r="H198" s="232"/>
      <c r="I198" s="227"/>
      <c r="J198" s="227"/>
      <c r="K198" s="227"/>
      <c r="L198" s="543"/>
      <c r="M198" s="227"/>
      <c r="N198" s="227"/>
      <c r="O198" s="227"/>
      <c r="P198" s="227"/>
      <c r="Q198" s="227"/>
      <c r="R198" s="227"/>
      <c r="S198" s="227"/>
      <c r="T198" s="227"/>
      <c r="U198" s="209"/>
    </row>
    <row r="199" spans="1:21" s="55" customFormat="1" ht="15" customHeight="1" x14ac:dyDescent="0.2">
      <c r="A199" s="204"/>
      <c r="B199" s="337"/>
      <c r="C199" s="226"/>
      <c r="D199" s="232"/>
      <c r="E199" s="228"/>
      <c r="F199" s="232"/>
      <c r="G199" s="232"/>
      <c r="H199" s="232"/>
      <c r="I199" s="227"/>
      <c r="J199" s="227"/>
      <c r="K199" s="227"/>
      <c r="L199" s="543"/>
      <c r="M199" s="227"/>
      <c r="N199" s="227"/>
      <c r="O199" s="227"/>
      <c r="P199" s="227"/>
      <c r="Q199" s="227"/>
      <c r="R199" s="227"/>
      <c r="S199" s="227"/>
      <c r="T199" s="227"/>
      <c r="U199" s="209"/>
    </row>
    <row r="200" spans="1:21" s="55" customFormat="1" ht="15" customHeight="1" x14ac:dyDescent="0.2">
      <c r="A200" s="204"/>
      <c r="B200" s="337"/>
      <c r="C200" s="226"/>
      <c r="D200" s="232"/>
      <c r="E200" s="232"/>
      <c r="F200" s="232"/>
      <c r="G200" s="232"/>
      <c r="H200" s="232"/>
      <c r="I200" s="227"/>
      <c r="J200" s="227"/>
      <c r="K200" s="227"/>
      <c r="L200" s="543"/>
      <c r="M200" s="227"/>
      <c r="N200" s="227"/>
      <c r="O200" s="227"/>
      <c r="P200" s="227"/>
      <c r="Q200" s="227"/>
      <c r="R200" s="227"/>
      <c r="S200" s="227"/>
      <c r="T200" s="227"/>
      <c r="U200" s="209"/>
    </row>
    <row r="201" spans="1:21" s="55" customFormat="1" ht="15" customHeight="1" x14ac:dyDescent="0.2">
      <c r="A201" s="204"/>
      <c r="B201" s="338"/>
      <c r="C201" s="227"/>
      <c r="D201" s="227"/>
      <c r="E201" s="227"/>
      <c r="F201" s="227"/>
      <c r="G201" s="227"/>
      <c r="H201" s="227"/>
      <c r="I201" s="227"/>
      <c r="J201" s="227"/>
      <c r="K201" s="227"/>
      <c r="L201" s="211"/>
      <c r="M201" s="295"/>
      <c r="N201" s="295"/>
      <c r="O201" s="315"/>
      <c r="P201" s="315"/>
      <c r="Q201" s="315"/>
      <c r="R201" s="315"/>
      <c r="S201" s="315"/>
      <c r="T201" s="315"/>
      <c r="U201" s="209"/>
    </row>
    <row r="202" spans="1:21" s="55" customFormat="1" ht="15" customHeight="1" x14ac:dyDescent="0.2">
      <c r="A202" s="204"/>
      <c r="B202" s="310"/>
      <c r="C202" s="232"/>
      <c r="D202" s="227"/>
      <c r="E202" s="227"/>
      <c r="F202" s="227"/>
      <c r="G202" s="227"/>
      <c r="H202" s="227"/>
      <c r="I202" s="227"/>
      <c r="J202" s="227"/>
      <c r="K202" s="227"/>
      <c r="L202" s="226"/>
      <c r="M202" s="232"/>
      <c r="N202" s="295"/>
      <c r="O202" s="543"/>
      <c r="P202" s="227"/>
      <c r="Q202" s="227"/>
      <c r="R202" s="227"/>
      <c r="S202" s="227"/>
      <c r="T202" s="227"/>
      <c r="U202" s="209"/>
    </row>
    <row r="203" spans="1:21" s="55" customFormat="1" ht="15" customHeight="1" x14ac:dyDescent="0.2">
      <c r="A203" s="204"/>
      <c r="B203" s="310"/>
      <c r="C203" s="232"/>
      <c r="D203" s="227"/>
      <c r="E203" s="227"/>
      <c r="F203" s="227"/>
      <c r="G203" s="227"/>
      <c r="H203" s="227"/>
      <c r="I203" s="227"/>
      <c r="J203" s="227"/>
      <c r="K203" s="227"/>
      <c r="L203" s="232"/>
      <c r="M203" s="232"/>
      <c r="N203" s="232"/>
      <c r="O203" s="227"/>
      <c r="P203" s="227"/>
      <c r="Q203" s="227"/>
      <c r="R203" s="227"/>
      <c r="S203" s="227"/>
      <c r="T203" s="227"/>
      <c r="U203" s="209"/>
    </row>
    <row r="204" spans="1:21" s="55" customFormat="1" ht="15.75" x14ac:dyDescent="0.25">
      <c r="A204" s="209"/>
      <c r="C204" s="319"/>
      <c r="D204" s="208"/>
      <c r="E204" s="208"/>
      <c r="F204" s="208"/>
      <c r="G204" s="208"/>
      <c r="H204" s="208"/>
      <c r="I204" s="208"/>
      <c r="J204" s="208"/>
      <c r="K204" s="208"/>
      <c r="L204" s="208"/>
      <c r="M204" s="208"/>
      <c r="N204" s="208"/>
      <c r="O204" s="208"/>
      <c r="P204" s="208"/>
      <c r="Q204" s="208"/>
      <c r="R204" s="208"/>
      <c r="S204" s="208"/>
      <c r="T204" s="208"/>
      <c r="U204" s="209"/>
    </row>
    <row r="205" spans="1:21" s="55" customFormat="1" x14ac:dyDescent="0.2">
      <c r="A205" s="209"/>
      <c r="U205" s="209"/>
    </row>
    <row r="206" spans="1:21" s="55" customFormat="1" x14ac:dyDescent="0.2">
      <c r="A206" s="209"/>
      <c r="U206" s="209"/>
    </row>
    <row r="207" spans="1:21" s="55" customFormat="1" x14ac:dyDescent="0.2">
      <c r="A207" s="209"/>
      <c r="U207" s="209"/>
    </row>
    <row r="208" spans="1:21" s="55" customFormat="1" x14ac:dyDescent="0.2">
      <c r="A208" s="209"/>
      <c r="U208" s="209"/>
    </row>
    <row r="209" spans="1:21" s="55" customFormat="1" x14ac:dyDescent="0.2">
      <c r="A209" s="209"/>
      <c r="U209" s="209"/>
    </row>
    <row r="210" spans="1:21" s="55" customFormat="1" x14ac:dyDescent="0.2">
      <c r="A210" s="209"/>
      <c r="U210" s="209"/>
    </row>
    <row r="211" spans="1:21" s="55" customFormat="1" x14ac:dyDescent="0.2">
      <c r="A211" s="209"/>
      <c r="U211" s="209"/>
    </row>
    <row r="212" spans="1:21" s="55" customFormat="1" x14ac:dyDescent="0.2">
      <c r="A212" s="209"/>
      <c r="U212" s="209"/>
    </row>
    <row r="213" spans="1:21" s="55" customFormat="1" x14ac:dyDescent="0.2">
      <c r="A213" s="209"/>
      <c r="U213" s="209"/>
    </row>
    <row r="214" spans="1:21" s="55" customFormat="1" x14ac:dyDescent="0.2">
      <c r="A214" s="209"/>
      <c r="U214" s="209"/>
    </row>
    <row r="215" spans="1:21" s="55" customFormat="1" x14ac:dyDescent="0.2">
      <c r="A215" s="209"/>
      <c r="U215" s="209"/>
    </row>
    <row r="216" spans="1:21" s="55" customFormat="1" x14ac:dyDescent="0.2">
      <c r="A216" s="209"/>
      <c r="U216" s="209"/>
    </row>
    <row r="217" spans="1:21" s="55" customFormat="1" x14ac:dyDescent="0.2">
      <c r="A217" s="209"/>
      <c r="U217" s="209"/>
    </row>
    <row r="218" spans="1:21" s="55" customFormat="1" x14ac:dyDescent="0.2">
      <c r="A218" s="209"/>
      <c r="U218" s="209"/>
    </row>
    <row r="219" spans="1:21" s="55" customFormat="1" x14ac:dyDescent="0.2">
      <c r="A219" s="209"/>
      <c r="U219" s="209"/>
    </row>
    <row r="220" spans="1:21" s="55" customFormat="1" x14ac:dyDescent="0.2">
      <c r="A220" s="209"/>
      <c r="U220" s="209"/>
    </row>
    <row r="221" spans="1:21" s="55" customFormat="1" x14ac:dyDescent="0.2">
      <c r="A221" s="209"/>
      <c r="U221" s="209"/>
    </row>
    <row r="222" spans="1:21" s="55" customFormat="1" x14ac:dyDescent="0.2">
      <c r="A222" s="209"/>
      <c r="U222" s="209"/>
    </row>
    <row r="223" spans="1:21" s="55" customFormat="1" x14ac:dyDescent="0.2">
      <c r="A223" s="209"/>
      <c r="U223" s="209"/>
    </row>
    <row r="224" spans="1:21" s="55" customFormat="1" x14ac:dyDescent="0.2">
      <c r="A224" s="209"/>
      <c r="U224" s="209"/>
    </row>
    <row r="225" spans="1:21" s="55" customFormat="1" x14ac:dyDescent="0.2">
      <c r="A225" s="209"/>
      <c r="U225" s="209"/>
    </row>
    <row r="226" spans="1:21" s="55" customFormat="1" x14ac:dyDescent="0.2">
      <c r="A226" s="209"/>
      <c r="U226" s="209"/>
    </row>
    <row r="227" spans="1:21" s="55" customFormat="1" x14ac:dyDescent="0.2">
      <c r="A227" s="209"/>
      <c r="U227" s="209"/>
    </row>
    <row r="228" spans="1:21" s="55" customFormat="1" x14ac:dyDescent="0.2">
      <c r="A228" s="209"/>
      <c r="U228" s="209"/>
    </row>
    <row r="229" spans="1:21" s="55" customFormat="1" x14ac:dyDescent="0.2">
      <c r="A229" s="209"/>
      <c r="U229" s="209"/>
    </row>
    <row r="230" spans="1:21" s="55" customFormat="1" x14ac:dyDescent="0.2">
      <c r="A230" s="209"/>
      <c r="U230" s="209"/>
    </row>
    <row r="231" spans="1:21" s="55" customFormat="1" x14ac:dyDescent="0.2">
      <c r="A231" s="209"/>
      <c r="U231" s="209"/>
    </row>
    <row r="232" spans="1:21" s="55" customFormat="1" x14ac:dyDescent="0.2">
      <c r="A232" s="209"/>
      <c r="U232" s="209"/>
    </row>
    <row r="233" spans="1:21" s="55" customFormat="1" x14ac:dyDescent="0.2">
      <c r="A233" s="209"/>
      <c r="U233" s="209"/>
    </row>
    <row r="234" spans="1:21" s="55" customFormat="1" x14ac:dyDescent="0.2">
      <c r="A234" s="209"/>
      <c r="U234" s="209"/>
    </row>
    <row r="235" spans="1:21" s="55" customFormat="1" x14ac:dyDescent="0.2">
      <c r="A235" s="209"/>
      <c r="U235" s="209"/>
    </row>
    <row r="236" spans="1:21" s="55" customFormat="1" x14ac:dyDescent="0.2">
      <c r="A236" s="209"/>
      <c r="U236" s="209"/>
    </row>
    <row r="237" spans="1:21" s="55" customFormat="1" x14ac:dyDescent="0.2">
      <c r="A237" s="209"/>
      <c r="U237" s="209"/>
    </row>
    <row r="238" spans="1:21" s="55" customFormat="1" x14ac:dyDescent="0.2">
      <c r="A238" s="209"/>
      <c r="U238" s="209"/>
    </row>
    <row r="239" spans="1:21" s="55" customFormat="1" x14ac:dyDescent="0.2">
      <c r="A239" s="209"/>
      <c r="U239" s="209"/>
    </row>
    <row r="240" spans="1:21" s="55" customFormat="1" x14ac:dyDescent="0.2">
      <c r="A240" s="209"/>
      <c r="U240" s="209"/>
    </row>
    <row r="241" spans="1:21" s="55" customFormat="1" x14ac:dyDescent="0.2">
      <c r="A241" s="209"/>
      <c r="U241" s="209"/>
    </row>
    <row r="242" spans="1:21" s="55" customFormat="1" x14ac:dyDescent="0.2">
      <c r="A242" s="209"/>
      <c r="U242" s="209"/>
    </row>
    <row r="243" spans="1:21" s="55" customFormat="1" x14ac:dyDescent="0.2">
      <c r="A243" s="209"/>
      <c r="U243" s="209"/>
    </row>
    <row r="244" spans="1:21" s="55" customFormat="1" x14ac:dyDescent="0.2">
      <c r="A244" s="209"/>
      <c r="U244" s="209"/>
    </row>
    <row r="245" spans="1:21" s="55" customFormat="1" x14ac:dyDescent="0.2">
      <c r="A245" s="209"/>
      <c r="U245" s="209"/>
    </row>
    <row r="246" spans="1:21" s="55" customFormat="1" x14ac:dyDescent="0.2">
      <c r="A246" s="209"/>
      <c r="U246" s="209"/>
    </row>
    <row r="247" spans="1:21" s="55" customFormat="1" x14ac:dyDescent="0.2">
      <c r="A247" s="209"/>
      <c r="U247" s="209"/>
    </row>
    <row r="248" spans="1:21" s="55" customFormat="1" x14ac:dyDescent="0.2">
      <c r="A248" s="209"/>
      <c r="U248" s="209"/>
    </row>
    <row r="249" spans="1:21" s="55" customFormat="1" x14ac:dyDescent="0.2">
      <c r="A249" s="209"/>
      <c r="U249" s="209"/>
    </row>
    <row r="250" spans="1:21" s="55" customFormat="1" x14ac:dyDescent="0.2">
      <c r="A250" s="209"/>
      <c r="U250" s="209"/>
    </row>
    <row r="251" spans="1:21" s="55" customFormat="1" x14ac:dyDescent="0.2">
      <c r="A251" s="209"/>
      <c r="U251" s="209"/>
    </row>
    <row r="252" spans="1:21" s="55" customFormat="1" x14ac:dyDescent="0.2">
      <c r="A252" s="209"/>
      <c r="U252" s="209"/>
    </row>
    <row r="253" spans="1:21" s="55" customFormat="1" x14ac:dyDescent="0.2">
      <c r="A253" s="209"/>
      <c r="U253" s="209"/>
    </row>
    <row r="254" spans="1:21" s="55" customFormat="1" x14ac:dyDescent="0.2">
      <c r="A254" s="209"/>
      <c r="U254" s="209"/>
    </row>
    <row r="255" spans="1:21" s="55" customFormat="1" x14ac:dyDescent="0.2">
      <c r="A255" s="209"/>
      <c r="U255" s="209"/>
    </row>
    <row r="256" spans="1:21" s="55" customFormat="1" x14ac:dyDescent="0.2">
      <c r="A256" s="209"/>
      <c r="U256" s="209"/>
    </row>
    <row r="257" spans="1:21" s="55" customFormat="1" x14ac:dyDescent="0.2">
      <c r="A257" s="209"/>
      <c r="U257" s="209"/>
    </row>
    <row r="258" spans="1:21" s="55" customFormat="1" x14ac:dyDescent="0.2">
      <c r="A258" s="209"/>
      <c r="U258" s="209"/>
    </row>
    <row r="259" spans="1:21" s="55" customFormat="1" x14ac:dyDescent="0.2">
      <c r="A259" s="209"/>
      <c r="U259" s="209"/>
    </row>
    <row r="260" spans="1:21" s="55" customFormat="1" x14ac:dyDescent="0.2">
      <c r="A260" s="209"/>
      <c r="U260" s="209"/>
    </row>
    <row r="261" spans="1:21" s="55" customFormat="1" x14ac:dyDescent="0.2">
      <c r="A261" s="209"/>
      <c r="U261" s="209"/>
    </row>
    <row r="262" spans="1:21" s="55" customFormat="1" x14ac:dyDescent="0.2">
      <c r="A262" s="209"/>
      <c r="U262" s="209"/>
    </row>
    <row r="263" spans="1:21" s="55" customFormat="1" x14ac:dyDescent="0.2">
      <c r="A263" s="209"/>
      <c r="U263" s="209"/>
    </row>
    <row r="264" spans="1:21" s="55" customFormat="1" x14ac:dyDescent="0.2">
      <c r="A264" s="209"/>
      <c r="U264" s="209"/>
    </row>
    <row r="265" spans="1:21" s="55" customFormat="1" x14ac:dyDescent="0.2">
      <c r="A265" s="209"/>
      <c r="U265" s="209"/>
    </row>
    <row r="266" spans="1:21" s="55" customFormat="1" x14ac:dyDescent="0.2">
      <c r="A266" s="209"/>
      <c r="U266" s="209"/>
    </row>
    <row r="267" spans="1:21" s="55" customFormat="1" x14ac:dyDescent="0.2">
      <c r="A267" s="209"/>
      <c r="U267" s="209"/>
    </row>
    <row r="268" spans="1:21" s="55" customFormat="1" x14ac:dyDescent="0.2">
      <c r="A268" s="209"/>
      <c r="U268" s="209"/>
    </row>
    <row r="269" spans="1:21" s="55" customFormat="1" x14ac:dyDescent="0.2">
      <c r="A269" s="209"/>
      <c r="U269" s="209"/>
    </row>
    <row r="270" spans="1:21" s="55" customFormat="1" x14ac:dyDescent="0.2">
      <c r="A270" s="209"/>
      <c r="U270" s="209"/>
    </row>
    <row r="271" spans="1:21" s="55" customFormat="1" x14ac:dyDescent="0.2">
      <c r="A271" s="209"/>
      <c r="U271" s="209"/>
    </row>
    <row r="272" spans="1:21" s="55" customFormat="1" x14ac:dyDescent="0.2">
      <c r="A272" s="209"/>
      <c r="U272" s="209"/>
    </row>
    <row r="273" spans="1:21" s="55" customFormat="1" x14ac:dyDescent="0.2">
      <c r="A273" s="209"/>
      <c r="U273" s="209"/>
    </row>
    <row r="274" spans="1:21" s="55" customFormat="1" x14ac:dyDescent="0.2">
      <c r="A274" s="209"/>
      <c r="U274" s="209"/>
    </row>
    <row r="275" spans="1:21" s="55" customFormat="1" x14ac:dyDescent="0.2">
      <c r="A275" s="209"/>
      <c r="U275" s="209"/>
    </row>
    <row r="276" spans="1:21" s="55" customFormat="1" x14ac:dyDescent="0.2">
      <c r="A276" s="209"/>
      <c r="U276" s="209"/>
    </row>
    <row r="277" spans="1:21" s="55" customFormat="1" x14ac:dyDescent="0.2">
      <c r="A277" s="209"/>
      <c r="U277" s="209"/>
    </row>
    <row r="278" spans="1:21" s="55" customFormat="1" x14ac:dyDescent="0.2">
      <c r="A278" s="209"/>
      <c r="U278" s="209"/>
    </row>
    <row r="279" spans="1:21" s="55" customFormat="1" x14ac:dyDescent="0.2">
      <c r="A279" s="209"/>
      <c r="U279" s="209"/>
    </row>
    <row r="280" spans="1:21" s="55" customFormat="1" x14ac:dyDescent="0.2">
      <c r="A280" s="209"/>
      <c r="U280" s="209"/>
    </row>
    <row r="281" spans="1:21" s="55" customFormat="1" x14ac:dyDescent="0.2">
      <c r="A281" s="209"/>
      <c r="U281" s="209"/>
    </row>
    <row r="282" spans="1:21" s="55" customFormat="1" x14ac:dyDescent="0.2">
      <c r="A282" s="209"/>
      <c r="U282" s="209"/>
    </row>
    <row r="283" spans="1:21" s="55" customFormat="1" x14ac:dyDescent="0.2">
      <c r="A283" s="209"/>
      <c r="U283" s="209"/>
    </row>
    <row r="284" spans="1:21" s="55" customFormat="1" x14ac:dyDescent="0.2">
      <c r="A284" s="209"/>
      <c r="U284" s="209"/>
    </row>
    <row r="285" spans="1:21" s="55" customFormat="1" x14ac:dyDescent="0.2">
      <c r="A285" s="209"/>
      <c r="U285" s="209"/>
    </row>
    <row r="286" spans="1:21" s="55" customFormat="1" x14ac:dyDescent="0.2">
      <c r="A286" s="209"/>
      <c r="U286" s="209"/>
    </row>
    <row r="287" spans="1:21" s="55" customFormat="1" x14ac:dyDescent="0.2">
      <c r="A287" s="209"/>
      <c r="U287" s="209"/>
    </row>
    <row r="288" spans="1:21" s="55" customFormat="1" x14ac:dyDescent="0.2">
      <c r="A288" s="209"/>
      <c r="U288" s="209"/>
    </row>
    <row r="289" spans="1:21" s="55" customFormat="1" x14ac:dyDescent="0.2">
      <c r="A289" s="209"/>
      <c r="U289" s="209"/>
    </row>
    <row r="290" spans="1:21" s="55" customFormat="1" x14ac:dyDescent="0.2">
      <c r="A290" s="209"/>
      <c r="U290" s="209"/>
    </row>
    <row r="291" spans="1:21" s="55" customFormat="1" x14ac:dyDescent="0.2">
      <c r="A291" s="209"/>
      <c r="U291" s="209"/>
    </row>
    <row r="292" spans="1:21" s="55" customFormat="1" x14ac:dyDescent="0.2">
      <c r="A292" s="209"/>
      <c r="U292" s="209"/>
    </row>
    <row r="293" spans="1:21" s="55" customFormat="1" x14ac:dyDescent="0.2">
      <c r="A293" s="209"/>
      <c r="U293" s="209"/>
    </row>
    <row r="294" spans="1:21" s="55" customFormat="1" x14ac:dyDescent="0.2">
      <c r="A294" s="209"/>
      <c r="U294" s="209"/>
    </row>
    <row r="295" spans="1:21" s="55" customFormat="1" x14ac:dyDescent="0.2">
      <c r="A295" s="209"/>
      <c r="U295" s="209"/>
    </row>
    <row r="296" spans="1:21" s="55" customFormat="1" x14ac:dyDescent="0.2">
      <c r="A296" s="209"/>
      <c r="U296" s="209"/>
    </row>
    <row r="297" spans="1:21" s="55" customFormat="1" x14ac:dyDescent="0.2">
      <c r="A297" s="209"/>
      <c r="U297" s="209"/>
    </row>
    <row r="298" spans="1:21" s="55" customFormat="1" x14ac:dyDescent="0.2">
      <c r="A298" s="209"/>
      <c r="U298" s="209"/>
    </row>
    <row r="299" spans="1:21" s="55" customFormat="1" x14ac:dyDescent="0.2">
      <c r="A299" s="209"/>
      <c r="U299" s="209"/>
    </row>
    <row r="300" spans="1:21" s="55" customFormat="1" x14ac:dyDescent="0.2">
      <c r="A300" s="209"/>
      <c r="U300" s="209"/>
    </row>
    <row r="301" spans="1:21" s="55" customFormat="1" x14ac:dyDescent="0.2">
      <c r="A301" s="209"/>
      <c r="U301" s="209"/>
    </row>
    <row r="302" spans="1:21" s="55" customFormat="1" x14ac:dyDescent="0.2">
      <c r="A302" s="209"/>
      <c r="U302" s="209"/>
    </row>
    <row r="303" spans="1:21" s="55" customFormat="1" x14ac:dyDescent="0.2">
      <c r="A303" s="209"/>
      <c r="U303" s="209"/>
    </row>
    <row r="304" spans="1:21" s="55" customFormat="1" x14ac:dyDescent="0.2">
      <c r="A304" s="209"/>
      <c r="U304" s="209"/>
    </row>
    <row r="305" spans="1:21" s="55" customFormat="1" x14ac:dyDescent="0.2">
      <c r="A305" s="209"/>
      <c r="U305" s="209"/>
    </row>
    <row r="306" spans="1:21" s="55" customFormat="1" x14ac:dyDescent="0.2">
      <c r="A306" s="209"/>
      <c r="U306" s="209"/>
    </row>
    <row r="307" spans="1:21" s="55" customFormat="1" x14ac:dyDescent="0.2">
      <c r="A307" s="209"/>
      <c r="U307" s="209"/>
    </row>
    <row r="308" spans="1:21" s="55" customFormat="1" x14ac:dyDescent="0.2">
      <c r="A308" s="209"/>
      <c r="U308" s="209"/>
    </row>
    <row r="309" spans="1:21" s="55" customFormat="1" x14ac:dyDescent="0.2">
      <c r="A309" s="209"/>
      <c r="U309" s="209"/>
    </row>
    <row r="310" spans="1:21" s="55" customFormat="1" x14ac:dyDescent="0.2">
      <c r="A310" s="209"/>
      <c r="U310" s="209"/>
    </row>
    <row r="311" spans="1:21" s="55" customFormat="1" x14ac:dyDescent="0.2">
      <c r="A311" s="209"/>
      <c r="U311" s="209"/>
    </row>
    <row r="312" spans="1:21" s="55" customFormat="1" x14ac:dyDescent="0.2">
      <c r="A312" s="209"/>
      <c r="U312" s="209"/>
    </row>
    <row r="313" spans="1:21" s="55" customFormat="1" x14ac:dyDescent="0.2">
      <c r="A313" s="209"/>
      <c r="U313" s="209"/>
    </row>
    <row r="314" spans="1:21" s="55" customFormat="1" x14ac:dyDescent="0.2">
      <c r="A314" s="209"/>
      <c r="U314" s="209"/>
    </row>
    <row r="315" spans="1:21" s="55" customFormat="1" x14ac:dyDescent="0.2">
      <c r="A315" s="209"/>
      <c r="U315" s="209"/>
    </row>
    <row r="316" spans="1:21" s="55" customFormat="1" x14ac:dyDescent="0.2">
      <c r="A316" s="209"/>
      <c r="U316" s="209"/>
    </row>
    <row r="317" spans="1:21" s="55" customFormat="1" x14ac:dyDescent="0.2">
      <c r="A317" s="209"/>
      <c r="U317" s="209"/>
    </row>
    <row r="318" spans="1:21" s="55" customFormat="1" x14ac:dyDescent="0.2">
      <c r="A318" s="209"/>
      <c r="U318" s="209"/>
    </row>
    <row r="319" spans="1:21" s="55" customFormat="1" x14ac:dyDescent="0.2">
      <c r="A319" s="209"/>
      <c r="U319" s="209"/>
    </row>
    <row r="320" spans="1:21" s="55" customFormat="1" x14ac:dyDescent="0.2">
      <c r="A320" s="209"/>
      <c r="U320" s="209"/>
    </row>
    <row r="321" spans="1:21" s="55" customFormat="1" x14ac:dyDescent="0.2">
      <c r="A321" s="209"/>
      <c r="U321" s="209"/>
    </row>
    <row r="322" spans="1:21" s="55" customFormat="1" x14ac:dyDescent="0.2">
      <c r="A322" s="209"/>
      <c r="U322" s="209"/>
    </row>
    <row r="323" spans="1:21" s="55" customFormat="1" x14ac:dyDescent="0.2">
      <c r="A323" s="209"/>
      <c r="U323" s="209"/>
    </row>
    <row r="324" spans="1:21" s="55" customFormat="1" x14ac:dyDescent="0.2">
      <c r="A324" s="209"/>
      <c r="U324" s="209"/>
    </row>
    <row r="325" spans="1:21" s="55" customFormat="1" x14ac:dyDescent="0.2">
      <c r="A325" s="209"/>
      <c r="U325" s="209"/>
    </row>
    <row r="326" spans="1:21" s="55" customFormat="1" x14ac:dyDescent="0.2">
      <c r="A326" s="209"/>
      <c r="U326" s="209"/>
    </row>
    <row r="327" spans="1:21" s="55" customFormat="1" x14ac:dyDescent="0.2">
      <c r="A327" s="209"/>
      <c r="U327" s="209"/>
    </row>
    <row r="328" spans="1:21" s="55" customFormat="1" x14ac:dyDescent="0.2">
      <c r="A328" s="209"/>
      <c r="U328" s="209"/>
    </row>
    <row r="329" spans="1:21" s="55" customFormat="1" x14ac:dyDescent="0.2">
      <c r="A329" s="209"/>
      <c r="U329" s="209"/>
    </row>
    <row r="330" spans="1:21" s="55" customFormat="1" x14ac:dyDescent="0.2">
      <c r="A330" s="209"/>
      <c r="U330" s="209"/>
    </row>
    <row r="331" spans="1:21" s="55" customFormat="1" x14ac:dyDescent="0.2">
      <c r="A331" s="209"/>
      <c r="U331" s="209"/>
    </row>
    <row r="332" spans="1:21" s="55" customFormat="1" x14ac:dyDescent="0.2">
      <c r="A332" s="209"/>
      <c r="U332" s="209"/>
    </row>
    <row r="333" spans="1:21" s="55" customFormat="1" x14ac:dyDescent="0.2">
      <c r="A333" s="209"/>
      <c r="U333" s="209"/>
    </row>
    <row r="334" spans="1:21" s="55" customFormat="1" x14ac:dyDescent="0.2">
      <c r="A334" s="209"/>
      <c r="U334" s="209"/>
    </row>
    <row r="335" spans="1:21" s="55" customFormat="1" x14ac:dyDescent="0.2">
      <c r="A335" s="209"/>
      <c r="U335" s="209"/>
    </row>
    <row r="336" spans="1:21" s="55" customFormat="1" x14ac:dyDescent="0.2">
      <c r="A336" s="209"/>
      <c r="U336" s="209"/>
    </row>
    <row r="337" spans="1:21" s="55" customFormat="1" x14ac:dyDescent="0.2">
      <c r="A337" s="209"/>
      <c r="U337" s="209"/>
    </row>
    <row r="338" spans="1:21" s="55" customFormat="1" x14ac:dyDescent="0.2">
      <c r="A338" s="209"/>
      <c r="U338" s="209"/>
    </row>
    <row r="339" spans="1:21" s="55" customFormat="1" x14ac:dyDescent="0.2">
      <c r="A339" s="209"/>
      <c r="U339" s="209"/>
    </row>
    <row r="340" spans="1:21" s="55" customFormat="1" x14ac:dyDescent="0.2">
      <c r="A340" s="209"/>
      <c r="U340" s="209"/>
    </row>
    <row r="341" spans="1:21" s="55" customFormat="1" x14ac:dyDescent="0.2">
      <c r="A341" s="209"/>
      <c r="U341" s="209"/>
    </row>
    <row r="342" spans="1:21" s="55" customFormat="1" x14ac:dyDescent="0.2">
      <c r="A342" s="209"/>
      <c r="U342" s="209"/>
    </row>
    <row r="343" spans="1:21" s="55" customFormat="1" x14ac:dyDescent="0.2">
      <c r="A343" s="209"/>
      <c r="U343" s="209"/>
    </row>
    <row r="344" spans="1:21" s="55" customFormat="1" x14ac:dyDescent="0.2">
      <c r="A344" s="209"/>
      <c r="U344" s="209"/>
    </row>
    <row r="345" spans="1:21" s="55" customFormat="1" x14ac:dyDescent="0.2">
      <c r="A345" s="209"/>
      <c r="U345" s="209"/>
    </row>
    <row r="346" spans="1:21" s="55" customFormat="1" x14ac:dyDescent="0.2">
      <c r="A346" s="209"/>
      <c r="U346" s="209"/>
    </row>
    <row r="347" spans="1:21" s="55" customFormat="1" x14ac:dyDescent="0.2">
      <c r="A347" s="209"/>
      <c r="U347" s="209"/>
    </row>
    <row r="348" spans="1:21" s="55" customFormat="1" x14ac:dyDescent="0.2">
      <c r="A348" s="209"/>
      <c r="U348" s="209"/>
    </row>
    <row r="349" spans="1:21" s="55" customFormat="1" x14ac:dyDescent="0.2">
      <c r="A349" s="209"/>
      <c r="U349" s="209"/>
    </row>
    <row r="350" spans="1:21" s="55" customFormat="1" x14ac:dyDescent="0.2">
      <c r="A350" s="209"/>
      <c r="U350" s="209"/>
    </row>
    <row r="351" spans="1:21" s="55" customFormat="1" x14ac:dyDescent="0.2">
      <c r="A351" s="209"/>
      <c r="U351" s="209"/>
    </row>
    <row r="352" spans="1:21" s="55" customFormat="1" x14ac:dyDescent="0.2">
      <c r="A352" s="209"/>
      <c r="U352" s="209"/>
    </row>
    <row r="353" spans="1:21" s="55" customFormat="1" x14ac:dyDescent="0.2">
      <c r="A353" s="209"/>
      <c r="U353" s="209"/>
    </row>
    <row r="354" spans="1:21" s="55" customFormat="1" x14ac:dyDescent="0.2">
      <c r="A354" s="209"/>
      <c r="U354" s="209"/>
    </row>
    <row r="355" spans="1:21" s="55" customFormat="1" x14ac:dyDescent="0.2">
      <c r="A355" s="209"/>
      <c r="U355" s="209"/>
    </row>
    <row r="356" spans="1:21" s="55" customFormat="1" x14ac:dyDescent="0.2">
      <c r="A356" s="209"/>
      <c r="U356" s="209"/>
    </row>
    <row r="357" spans="1:21" s="55" customFormat="1" x14ac:dyDescent="0.2">
      <c r="A357" s="209"/>
      <c r="U357" s="209"/>
    </row>
    <row r="358" spans="1:21" s="55" customFormat="1" x14ac:dyDescent="0.2">
      <c r="A358" s="209"/>
      <c r="U358" s="209"/>
    </row>
    <row r="359" spans="1:21" s="55" customFormat="1" x14ac:dyDescent="0.2">
      <c r="A359" s="209"/>
      <c r="U359" s="209"/>
    </row>
    <row r="360" spans="1:21" s="55" customFormat="1" x14ac:dyDescent="0.2">
      <c r="A360" s="209"/>
      <c r="U360" s="209"/>
    </row>
    <row r="361" spans="1:21" s="55" customFormat="1" x14ac:dyDescent="0.2">
      <c r="A361" s="209"/>
      <c r="U361" s="209"/>
    </row>
    <row r="362" spans="1:21" s="55" customFormat="1" x14ac:dyDescent="0.2">
      <c r="A362" s="209"/>
      <c r="U362" s="209"/>
    </row>
    <row r="363" spans="1:21" s="55" customFormat="1" x14ac:dyDescent="0.2">
      <c r="A363" s="209"/>
      <c r="U363" s="209"/>
    </row>
    <row r="364" spans="1:21" s="55" customFormat="1" x14ac:dyDescent="0.2">
      <c r="A364" s="209"/>
      <c r="U364" s="209"/>
    </row>
    <row r="365" spans="1:21" s="55" customFormat="1" x14ac:dyDescent="0.2">
      <c r="A365" s="209"/>
      <c r="U365" s="209"/>
    </row>
    <row r="366" spans="1:21" s="55" customFormat="1" x14ac:dyDescent="0.2">
      <c r="A366" s="209"/>
      <c r="U366" s="209"/>
    </row>
    <row r="367" spans="1:21" s="55" customFormat="1" x14ac:dyDescent="0.2">
      <c r="A367" s="209"/>
      <c r="U367" s="209"/>
    </row>
    <row r="368" spans="1:21" s="55" customFormat="1" x14ac:dyDescent="0.2">
      <c r="A368" s="209"/>
      <c r="U368" s="209"/>
    </row>
    <row r="369" spans="1:21" s="55" customFormat="1" x14ac:dyDescent="0.2">
      <c r="A369" s="209"/>
      <c r="U369" s="209"/>
    </row>
    <row r="370" spans="1:21" s="55" customFormat="1" x14ac:dyDescent="0.2">
      <c r="A370" s="209"/>
      <c r="U370" s="209"/>
    </row>
    <row r="371" spans="1:21" s="55" customFormat="1" x14ac:dyDescent="0.2">
      <c r="A371" s="209"/>
      <c r="U371" s="209"/>
    </row>
    <row r="372" spans="1:21" s="55" customFormat="1" x14ac:dyDescent="0.2">
      <c r="A372" s="209"/>
      <c r="U372" s="209"/>
    </row>
    <row r="373" spans="1:21" s="55" customFormat="1" x14ac:dyDescent="0.2">
      <c r="A373" s="209"/>
      <c r="U373" s="209"/>
    </row>
    <row r="374" spans="1:21" s="55" customFormat="1" x14ac:dyDescent="0.2">
      <c r="A374" s="209"/>
      <c r="U374" s="209"/>
    </row>
    <row r="375" spans="1:21" s="55" customFormat="1" x14ac:dyDescent="0.2">
      <c r="A375" s="209"/>
      <c r="U375" s="209"/>
    </row>
    <row r="376" spans="1:21" s="55" customFormat="1" x14ac:dyDescent="0.2">
      <c r="A376" s="209"/>
      <c r="U376" s="209"/>
    </row>
    <row r="377" spans="1:21" s="55" customFormat="1" x14ac:dyDescent="0.2">
      <c r="A377" s="209"/>
      <c r="U377" s="209"/>
    </row>
    <row r="378" spans="1:21" s="55" customFormat="1" x14ac:dyDescent="0.2">
      <c r="A378" s="209"/>
      <c r="U378" s="209"/>
    </row>
    <row r="379" spans="1:21" s="55" customFormat="1" x14ac:dyDescent="0.2">
      <c r="A379" s="209"/>
      <c r="U379" s="209"/>
    </row>
    <row r="380" spans="1:21" s="55" customFormat="1" x14ac:dyDescent="0.2">
      <c r="A380" s="209"/>
      <c r="U380" s="209"/>
    </row>
    <row r="381" spans="1:21" s="55" customFormat="1" x14ac:dyDescent="0.2">
      <c r="A381" s="209"/>
      <c r="U381" s="209"/>
    </row>
    <row r="382" spans="1:21" s="55" customFormat="1" x14ac:dyDescent="0.2">
      <c r="A382" s="209"/>
      <c r="U382" s="209"/>
    </row>
    <row r="383" spans="1:21" s="55" customFormat="1" x14ac:dyDescent="0.2">
      <c r="A383" s="209"/>
      <c r="U383" s="209"/>
    </row>
    <row r="384" spans="1:21" s="55" customFormat="1" x14ac:dyDescent="0.2">
      <c r="A384" s="209"/>
      <c r="U384" s="209"/>
    </row>
    <row r="385" spans="1:21" s="55" customFormat="1" x14ac:dyDescent="0.2">
      <c r="A385" s="209"/>
      <c r="U385" s="209"/>
    </row>
    <row r="386" spans="1:21" s="55" customFormat="1" x14ac:dyDescent="0.2">
      <c r="A386" s="209"/>
      <c r="U386" s="209"/>
    </row>
    <row r="387" spans="1:21" s="55" customFormat="1" x14ac:dyDescent="0.2">
      <c r="A387" s="209"/>
      <c r="U387" s="209"/>
    </row>
    <row r="388" spans="1:21" s="55" customFormat="1" x14ac:dyDescent="0.2">
      <c r="A388" s="209"/>
      <c r="U388" s="209"/>
    </row>
    <row r="389" spans="1:21" s="55" customFormat="1" x14ac:dyDescent="0.2">
      <c r="A389" s="209"/>
      <c r="U389" s="209"/>
    </row>
    <row r="390" spans="1:21" s="55" customFormat="1" x14ac:dyDescent="0.2">
      <c r="A390" s="209"/>
      <c r="U390" s="209"/>
    </row>
    <row r="391" spans="1:21" s="55" customFormat="1" x14ac:dyDescent="0.2">
      <c r="A391" s="209"/>
      <c r="U391" s="209"/>
    </row>
    <row r="392" spans="1:21" s="55" customFormat="1" x14ac:dyDescent="0.2">
      <c r="A392" s="209"/>
      <c r="U392" s="209"/>
    </row>
    <row r="393" spans="1:21" s="55" customFormat="1" x14ac:dyDescent="0.2">
      <c r="A393" s="209"/>
      <c r="U393" s="209"/>
    </row>
    <row r="394" spans="1:21" s="55" customFormat="1" x14ac:dyDescent="0.2">
      <c r="A394" s="209"/>
      <c r="U394" s="209"/>
    </row>
    <row r="395" spans="1:21" s="55" customFormat="1" x14ac:dyDescent="0.2">
      <c r="A395" s="209"/>
      <c r="U395" s="209"/>
    </row>
    <row r="396" spans="1:21" s="55" customFormat="1" x14ac:dyDescent="0.2">
      <c r="A396" s="209"/>
      <c r="U396" s="209"/>
    </row>
    <row r="397" spans="1:21" s="55" customFormat="1" x14ac:dyDescent="0.2">
      <c r="A397" s="209"/>
      <c r="U397" s="209"/>
    </row>
    <row r="398" spans="1:21" s="55" customFormat="1" x14ac:dyDescent="0.2">
      <c r="A398" s="209"/>
      <c r="U398" s="209"/>
    </row>
    <row r="399" spans="1:21" s="55" customFormat="1" x14ac:dyDescent="0.2">
      <c r="A399" s="209"/>
      <c r="U399" s="209"/>
    </row>
    <row r="400" spans="1:21" s="55" customFormat="1" x14ac:dyDescent="0.2">
      <c r="A400" s="209"/>
      <c r="U400" s="209"/>
    </row>
    <row r="401" spans="1:21" s="55" customFormat="1" x14ac:dyDescent="0.2">
      <c r="A401" s="209"/>
      <c r="U401" s="209"/>
    </row>
    <row r="402" spans="1:21" s="55" customFormat="1" x14ac:dyDescent="0.2">
      <c r="A402" s="209"/>
      <c r="U402" s="209"/>
    </row>
    <row r="403" spans="1:21" s="55" customFormat="1" x14ac:dyDescent="0.2">
      <c r="A403" s="209"/>
      <c r="U403" s="209"/>
    </row>
    <row r="404" spans="1:21" s="55" customFormat="1" x14ac:dyDescent="0.2">
      <c r="A404" s="209"/>
      <c r="U404" s="209"/>
    </row>
    <row r="405" spans="1:21" s="55" customFormat="1" x14ac:dyDescent="0.2">
      <c r="A405" s="209"/>
      <c r="U405" s="209"/>
    </row>
    <row r="406" spans="1:21" s="55" customFormat="1" x14ac:dyDescent="0.2">
      <c r="A406" s="209"/>
      <c r="U406" s="209"/>
    </row>
    <row r="407" spans="1:21" s="55" customFormat="1" x14ac:dyDescent="0.2">
      <c r="A407" s="209"/>
      <c r="U407" s="209"/>
    </row>
    <row r="408" spans="1:21" s="55" customFormat="1" x14ac:dyDescent="0.2">
      <c r="A408" s="209"/>
      <c r="U408" s="209"/>
    </row>
    <row r="409" spans="1:21" s="55" customFormat="1" x14ac:dyDescent="0.2">
      <c r="A409" s="209"/>
      <c r="U409" s="209"/>
    </row>
    <row r="410" spans="1:21" s="55" customFormat="1" x14ac:dyDescent="0.2">
      <c r="A410" s="209"/>
      <c r="U410" s="209"/>
    </row>
    <row r="411" spans="1:21" s="55" customFormat="1" x14ac:dyDescent="0.2">
      <c r="A411" s="209"/>
      <c r="U411" s="209"/>
    </row>
    <row r="412" spans="1:21" s="55" customFormat="1" x14ac:dyDescent="0.2">
      <c r="A412" s="209"/>
      <c r="U412" s="209"/>
    </row>
    <row r="413" spans="1:21" s="55" customFormat="1" x14ac:dyDescent="0.2">
      <c r="A413" s="209"/>
      <c r="U413" s="209"/>
    </row>
    <row r="414" spans="1:21" s="55" customFormat="1" x14ac:dyDescent="0.2">
      <c r="A414" s="209"/>
      <c r="U414" s="209"/>
    </row>
    <row r="415" spans="1:21" s="55" customFormat="1" x14ac:dyDescent="0.2">
      <c r="A415" s="209"/>
      <c r="U415" s="209"/>
    </row>
    <row r="416" spans="1:21" s="55" customFormat="1" x14ac:dyDescent="0.2">
      <c r="A416" s="209"/>
      <c r="U416" s="209"/>
    </row>
    <row r="417" spans="1:21" s="55" customFormat="1" x14ac:dyDescent="0.2">
      <c r="A417" s="209"/>
      <c r="U417" s="209"/>
    </row>
    <row r="418" spans="1:21" s="55" customFormat="1" x14ac:dyDescent="0.2">
      <c r="A418" s="209"/>
      <c r="U418" s="209"/>
    </row>
    <row r="419" spans="1:21" s="55" customFormat="1" x14ac:dyDescent="0.2">
      <c r="A419" s="209"/>
      <c r="U419" s="209"/>
    </row>
    <row r="420" spans="1:21" s="55" customFormat="1" x14ac:dyDescent="0.2">
      <c r="A420" s="209"/>
      <c r="U420" s="209"/>
    </row>
    <row r="421" spans="1:21" s="55" customFormat="1" x14ac:dyDescent="0.2">
      <c r="A421" s="209"/>
      <c r="U421" s="209"/>
    </row>
    <row r="422" spans="1:21" s="55" customFormat="1" x14ac:dyDescent="0.2">
      <c r="A422" s="209"/>
      <c r="U422" s="209"/>
    </row>
    <row r="423" spans="1:21" s="55" customFormat="1" x14ac:dyDescent="0.2">
      <c r="A423" s="209"/>
      <c r="U423" s="209"/>
    </row>
    <row r="424" spans="1:21" s="55" customFormat="1" x14ac:dyDescent="0.2">
      <c r="A424" s="209"/>
      <c r="U424" s="209"/>
    </row>
    <row r="425" spans="1:21" s="55" customFormat="1" x14ac:dyDescent="0.2">
      <c r="A425" s="209"/>
      <c r="U425" s="209"/>
    </row>
    <row r="426" spans="1:21" s="55" customFormat="1" x14ac:dyDescent="0.2">
      <c r="A426" s="209"/>
      <c r="U426" s="209"/>
    </row>
    <row r="427" spans="1:21" s="55" customFormat="1" x14ac:dyDescent="0.2">
      <c r="A427" s="209"/>
      <c r="U427" s="209"/>
    </row>
    <row r="428" spans="1:21" s="55" customFormat="1" x14ac:dyDescent="0.2">
      <c r="A428" s="209"/>
      <c r="U428" s="209"/>
    </row>
    <row r="429" spans="1:21" s="55" customFormat="1" x14ac:dyDescent="0.2">
      <c r="A429" s="209"/>
      <c r="U429" s="209"/>
    </row>
    <row r="430" spans="1:21" s="55" customFormat="1" x14ac:dyDescent="0.2">
      <c r="A430" s="209"/>
      <c r="U430" s="209"/>
    </row>
    <row r="431" spans="1:21" s="55" customFormat="1" x14ac:dyDescent="0.2">
      <c r="A431" s="209"/>
      <c r="U431" s="209"/>
    </row>
    <row r="432" spans="1:21" s="55" customFormat="1" x14ac:dyDescent="0.2">
      <c r="A432" s="209"/>
      <c r="U432" s="209"/>
    </row>
    <row r="433" spans="1:21" s="55" customFormat="1" x14ac:dyDescent="0.2">
      <c r="A433" s="209"/>
      <c r="U433" s="209"/>
    </row>
    <row r="434" spans="1:21" s="55" customFormat="1" x14ac:dyDescent="0.2">
      <c r="A434" s="209"/>
      <c r="U434" s="209"/>
    </row>
    <row r="435" spans="1:21" s="55" customFormat="1" x14ac:dyDescent="0.2">
      <c r="A435" s="209"/>
      <c r="U435" s="209"/>
    </row>
    <row r="436" spans="1:21" s="55" customFormat="1" x14ac:dyDescent="0.2">
      <c r="A436" s="209"/>
      <c r="U436" s="209"/>
    </row>
    <row r="437" spans="1:21" s="55" customFormat="1" x14ac:dyDescent="0.2">
      <c r="A437" s="209"/>
      <c r="U437" s="209"/>
    </row>
    <row r="438" spans="1:21" s="55" customFormat="1" x14ac:dyDescent="0.2">
      <c r="A438" s="209"/>
      <c r="U438" s="209"/>
    </row>
    <row r="439" spans="1:21" s="55" customFormat="1" x14ac:dyDescent="0.2">
      <c r="A439" s="209"/>
      <c r="U439" s="209"/>
    </row>
    <row r="440" spans="1:21" s="55" customFormat="1" x14ac:dyDescent="0.2">
      <c r="A440" s="209"/>
      <c r="U440" s="209"/>
    </row>
    <row r="441" spans="1:21" s="55" customFormat="1" x14ac:dyDescent="0.2">
      <c r="A441" s="209"/>
      <c r="U441" s="209"/>
    </row>
    <row r="442" spans="1:21" s="55" customFormat="1" x14ac:dyDescent="0.2">
      <c r="A442" s="209"/>
      <c r="U442" s="209"/>
    </row>
    <row r="443" spans="1:21" s="55" customFormat="1" x14ac:dyDescent="0.2">
      <c r="A443" s="209"/>
      <c r="U443" s="209"/>
    </row>
    <row r="444" spans="1:21" s="55" customFormat="1" x14ac:dyDescent="0.2">
      <c r="A444" s="209"/>
      <c r="U444" s="209"/>
    </row>
    <row r="445" spans="1:21" s="55" customFormat="1" x14ac:dyDescent="0.2">
      <c r="A445" s="209"/>
      <c r="U445" s="209"/>
    </row>
    <row r="446" spans="1:21" s="55" customFormat="1" x14ac:dyDescent="0.2">
      <c r="A446" s="209"/>
      <c r="U446" s="209"/>
    </row>
    <row r="447" spans="1:21" s="55" customFormat="1" x14ac:dyDescent="0.2">
      <c r="A447" s="209"/>
      <c r="U447" s="209"/>
    </row>
    <row r="448" spans="1:21" s="55" customFormat="1" x14ac:dyDescent="0.2">
      <c r="A448" s="209"/>
      <c r="U448" s="209"/>
    </row>
    <row r="449" spans="1:21" s="55" customFormat="1" x14ac:dyDescent="0.2">
      <c r="A449" s="209"/>
      <c r="U449" s="209"/>
    </row>
    <row r="450" spans="1:21" s="55" customFormat="1" x14ac:dyDescent="0.2">
      <c r="A450" s="209"/>
      <c r="U450" s="209"/>
    </row>
    <row r="451" spans="1:21" s="55" customFormat="1" x14ac:dyDescent="0.2">
      <c r="A451" s="209"/>
      <c r="U451" s="209"/>
    </row>
    <row r="452" spans="1:21" s="55" customFormat="1" x14ac:dyDescent="0.2">
      <c r="A452" s="209"/>
      <c r="U452" s="209"/>
    </row>
    <row r="453" spans="1:21" s="55" customFormat="1" x14ac:dyDescent="0.2">
      <c r="A453" s="209"/>
      <c r="U453" s="209"/>
    </row>
    <row r="454" spans="1:21" s="55" customFormat="1" x14ac:dyDescent="0.2">
      <c r="A454" s="209"/>
      <c r="U454" s="209"/>
    </row>
    <row r="455" spans="1:21" s="55" customFormat="1" x14ac:dyDescent="0.2">
      <c r="A455" s="209"/>
      <c r="U455" s="209"/>
    </row>
    <row r="456" spans="1:21" s="55" customFormat="1" x14ac:dyDescent="0.2">
      <c r="A456" s="209"/>
      <c r="U456" s="209"/>
    </row>
    <row r="457" spans="1:21" s="55" customFormat="1" x14ac:dyDescent="0.2">
      <c r="A457" s="209"/>
      <c r="U457" s="209"/>
    </row>
    <row r="458" spans="1:21" s="55" customFormat="1" x14ac:dyDescent="0.2">
      <c r="A458" s="209"/>
      <c r="U458" s="209"/>
    </row>
    <row r="459" spans="1:21" s="55" customFormat="1" x14ac:dyDescent="0.2">
      <c r="A459" s="209"/>
      <c r="U459" s="209"/>
    </row>
    <row r="460" spans="1:21" s="55" customFormat="1" x14ac:dyDescent="0.2">
      <c r="A460" s="209"/>
      <c r="U460" s="209"/>
    </row>
    <row r="461" spans="1:21" s="55" customFormat="1" x14ac:dyDescent="0.2">
      <c r="A461" s="209"/>
      <c r="U461" s="209"/>
    </row>
    <row r="462" spans="1:21" s="55" customFormat="1" x14ac:dyDescent="0.2">
      <c r="A462" s="209"/>
      <c r="U462" s="209"/>
    </row>
    <row r="463" spans="1:21" s="55" customFormat="1" x14ac:dyDescent="0.2">
      <c r="A463" s="209"/>
      <c r="U463" s="209"/>
    </row>
    <row r="464" spans="1:21" s="55" customFormat="1" x14ac:dyDescent="0.2">
      <c r="A464" s="209"/>
      <c r="U464" s="209"/>
    </row>
    <row r="465" spans="1:21" s="55" customFormat="1" x14ac:dyDescent="0.2">
      <c r="A465" s="209"/>
      <c r="U465" s="209"/>
    </row>
    <row r="466" spans="1:21" s="55" customFormat="1" x14ac:dyDescent="0.2">
      <c r="A466" s="209"/>
      <c r="U466" s="209"/>
    </row>
    <row r="467" spans="1:21" s="55" customFormat="1" x14ac:dyDescent="0.2">
      <c r="A467" s="209"/>
      <c r="U467" s="209"/>
    </row>
    <row r="468" spans="1:21" s="55" customFormat="1" x14ac:dyDescent="0.2">
      <c r="A468" s="209"/>
      <c r="U468" s="209"/>
    </row>
    <row r="469" spans="1:21" s="55" customFormat="1" x14ac:dyDescent="0.2">
      <c r="A469" s="209"/>
      <c r="U469" s="209"/>
    </row>
    <row r="470" spans="1:21" s="55" customFormat="1" x14ac:dyDescent="0.2">
      <c r="A470" s="209"/>
      <c r="U470" s="209"/>
    </row>
    <row r="471" spans="1:21" s="55" customFormat="1" x14ac:dyDescent="0.2">
      <c r="A471" s="209"/>
      <c r="U471" s="209"/>
    </row>
    <row r="472" spans="1:21" s="55" customFormat="1" x14ac:dyDescent="0.2">
      <c r="A472" s="209"/>
      <c r="U472" s="209"/>
    </row>
    <row r="473" spans="1:21" s="55" customFormat="1" x14ac:dyDescent="0.2">
      <c r="A473" s="209"/>
      <c r="U473" s="209"/>
    </row>
    <row r="474" spans="1:21" s="55" customFormat="1" x14ac:dyDescent="0.2">
      <c r="A474" s="209"/>
      <c r="U474" s="209"/>
    </row>
    <row r="475" spans="1:21" s="55" customFormat="1" x14ac:dyDescent="0.2">
      <c r="A475" s="209"/>
      <c r="U475" s="209"/>
    </row>
    <row r="476" spans="1:21" s="55" customFormat="1" x14ac:dyDescent="0.2">
      <c r="A476" s="209"/>
      <c r="U476" s="209"/>
    </row>
    <row r="477" spans="1:21" s="55" customFormat="1" x14ac:dyDescent="0.2">
      <c r="A477" s="209"/>
      <c r="U477" s="209"/>
    </row>
    <row r="478" spans="1:21" s="55" customFormat="1" x14ac:dyDescent="0.2">
      <c r="A478" s="209"/>
      <c r="U478" s="209"/>
    </row>
    <row r="479" spans="1:21" s="55" customFormat="1" x14ac:dyDescent="0.2">
      <c r="A479" s="209"/>
      <c r="U479" s="209"/>
    </row>
    <row r="480" spans="1:21" s="55" customFormat="1" x14ac:dyDescent="0.2">
      <c r="A480" s="209"/>
      <c r="U480" s="209"/>
    </row>
    <row r="481" spans="1:21" s="55" customFormat="1" x14ac:dyDescent="0.2">
      <c r="A481" s="209"/>
      <c r="U481" s="209"/>
    </row>
    <row r="482" spans="1:21" s="55" customFormat="1" x14ac:dyDescent="0.2">
      <c r="A482" s="209"/>
      <c r="U482" s="209"/>
    </row>
    <row r="483" spans="1:21" s="55" customFormat="1" x14ac:dyDescent="0.2">
      <c r="A483" s="209"/>
      <c r="U483" s="209"/>
    </row>
    <row r="484" spans="1:21" s="55" customFormat="1" x14ac:dyDescent="0.2">
      <c r="A484" s="209"/>
      <c r="U484" s="209"/>
    </row>
    <row r="485" spans="1:21" s="55" customFormat="1" x14ac:dyDescent="0.2">
      <c r="A485" s="209"/>
      <c r="U485" s="209"/>
    </row>
    <row r="486" spans="1:21" s="55" customFormat="1" x14ac:dyDescent="0.2">
      <c r="A486" s="209"/>
      <c r="U486" s="209"/>
    </row>
    <row r="487" spans="1:21" s="55" customFormat="1" x14ac:dyDescent="0.2">
      <c r="A487" s="209"/>
      <c r="U487" s="209"/>
    </row>
    <row r="488" spans="1:21" s="55" customFormat="1" x14ac:dyDescent="0.2">
      <c r="A488" s="209"/>
      <c r="U488" s="209"/>
    </row>
    <row r="489" spans="1:21" s="55" customFormat="1" x14ac:dyDescent="0.2">
      <c r="A489" s="209"/>
      <c r="U489" s="209"/>
    </row>
    <row r="490" spans="1:21" s="55" customFormat="1" x14ac:dyDescent="0.2">
      <c r="A490" s="209"/>
      <c r="U490" s="209"/>
    </row>
    <row r="491" spans="1:21" s="55" customFormat="1" x14ac:dyDescent="0.2">
      <c r="A491" s="209"/>
      <c r="U491" s="209"/>
    </row>
    <row r="492" spans="1:21" s="55" customFormat="1" x14ac:dyDescent="0.2">
      <c r="A492" s="209"/>
      <c r="U492" s="209"/>
    </row>
    <row r="493" spans="1:21" s="55" customFormat="1" x14ac:dyDescent="0.2">
      <c r="A493" s="209"/>
      <c r="U493" s="209"/>
    </row>
    <row r="494" spans="1:21" s="55" customFormat="1" x14ac:dyDescent="0.2">
      <c r="A494" s="209"/>
      <c r="U494" s="209"/>
    </row>
    <row r="495" spans="1:21" s="55" customFormat="1" x14ac:dyDescent="0.2">
      <c r="A495" s="209"/>
      <c r="U495" s="209"/>
    </row>
    <row r="496" spans="1:21" s="55" customFormat="1" x14ac:dyDescent="0.2">
      <c r="A496" s="209"/>
      <c r="U496" s="209"/>
    </row>
    <row r="497" spans="1:21" s="55" customFormat="1" x14ac:dyDescent="0.2">
      <c r="A497" s="209"/>
      <c r="U497" s="209"/>
    </row>
    <row r="498" spans="1:21" s="55" customFormat="1" x14ac:dyDescent="0.2">
      <c r="A498" s="209"/>
      <c r="U498" s="209"/>
    </row>
    <row r="499" spans="1:21" s="55" customFormat="1" x14ac:dyDescent="0.2">
      <c r="A499" s="209"/>
      <c r="U499" s="209"/>
    </row>
    <row r="500" spans="1:21" s="55" customFormat="1" x14ac:dyDescent="0.2">
      <c r="A500" s="209"/>
      <c r="U500" s="209"/>
    </row>
    <row r="501" spans="1:21" s="55" customFormat="1" x14ac:dyDescent="0.2">
      <c r="A501" s="209"/>
      <c r="U501" s="209"/>
    </row>
    <row r="502" spans="1:21" s="55" customFormat="1" x14ac:dyDescent="0.2">
      <c r="A502" s="209"/>
      <c r="U502" s="209"/>
    </row>
    <row r="503" spans="1:21" s="55" customFormat="1" x14ac:dyDescent="0.2">
      <c r="A503" s="209"/>
      <c r="U503" s="209"/>
    </row>
    <row r="504" spans="1:21" s="55" customFormat="1" x14ac:dyDescent="0.2">
      <c r="A504" s="209"/>
      <c r="U504" s="209"/>
    </row>
    <row r="505" spans="1:21" s="55" customFormat="1" x14ac:dyDescent="0.2">
      <c r="A505" s="209"/>
      <c r="U505" s="209"/>
    </row>
    <row r="506" spans="1:21" s="55" customFormat="1" x14ac:dyDescent="0.2">
      <c r="A506" s="209"/>
      <c r="U506" s="209"/>
    </row>
    <row r="507" spans="1:21" s="55" customFormat="1" x14ac:dyDescent="0.2">
      <c r="A507" s="209"/>
      <c r="U507" s="209"/>
    </row>
    <row r="508" spans="1:21" s="55" customFormat="1" x14ac:dyDescent="0.2">
      <c r="A508" s="209"/>
      <c r="U508" s="209"/>
    </row>
    <row r="509" spans="1:21" s="55" customFormat="1" x14ac:dyDescent="0.2">
      <c r="A509" s="209"/>
      <c r="U509" s="209"/>
    </row>
    <row r="510" spans="1:21" s="55" customFormat="1" x14ac:dyDescent="0.2">
      <c r="A510" s="209"/>
      <c r="U510" s="209"/>
    </row>
    <row r="511" spans="1:21" s="55" customFormat="1" x14ac:dyDescent="0.2">
      <c r="A511" s="209"/>
      <c r="U511" s="209"/>
    </row>
    <row r="512" spans="1:21" s="55" customFormat="1" x14ac:dyDescent="0.2">
      <c r="A512" s="209"/>
      <c r="U512" s="209"/>
    </row>
    <row r="513" spans="1:26" s="55" customFormat="1" x14ac:dyDescent="0.2">
      <c r="A513" s="209"/>
      <c r="U513" s="209"/>
    </row>
    <row r="514" spans="1:26" s="55" customFormat="1" x14ac:dyDescent="0.2">
      <c r="A514" s="209"/>
      <c r="U514" s="209"/>
    </row>
    <row r="515" spans="1:26" s="55" customFormat="1" x14ac:dyDescent="0.2">
      <c r="A515" s="209"/>
      <c r="U515" s="209"/>
    </row>
    <row r="516" spans="1:26" s="55" customFormat="1" x14ac:dyDescent="0.2">
      <c r="A516" s="209"/>
      <c r="U516" s="209"/>
    </row>
    <row r="517" spans="1:26" x14ac:dyDescent="0.2">
      <c r="A517" s="209"/>
      <c r="B517" s="55"/>
      <c r="C517" s="55"/>
      <c r="D517" s="55"/>
      <c r="E517" s="55"/>
      <c r="F517" s="55"/>
      <c r="G517" s="55"/>
      <c r="H517" s="55"/>
      <c r="I517" s="55"/>
      <c r="J517" s="55"/>
      <c r="K517" s="55"/>
      <c r="L517" s="55"/>
      <c r="M517" s="55"/>
      <c r="N517" s="55"/>
      <c r="O517" s="55"/>
      <c r="P517" s="55"/>
      <c r="Q517" s="55"/>
      <c r="R517" s="55"/>
      <c r="S517" s="55"/>
      <c r="T517" s="55"/>
      <c r="X517" s="55"/>
      <c r="Z517" s="55"/>
    </row>
    <row r="518" spans="1:26" x14ac:dyDescent="0.2">
      <c r="X518" s="55"/>
    </row>
  </sheetData>
  <mergeCells count="130">
    <mergeCell ref="K1:T1"/>
    <mergeCell ref="U1:U3"/>
    <mergeCell ref="G2:I2"/>
    <mergeCell ref="L2:S2"/>
    <mergeCell ref="F3:I3"/>
    <mergeCell ref="L3:S3"/>
    <mergeCell ref="E6:I6"/>
    <mergeCell ref="K6:M6"/>
    <mergeCell ref="O6:T6"/>
    <mergeCell ref="B7:T7"/>
    <mergeCell ref="E8:I8"/>
    <mergeCell ref="K8:Q8"/>
    <mergeCell ref="E4:I4"/>
    <mergeCell ref="K4:M4"/>
    <mergeCell ref="O4:T4"/>
    <mergeCell ref="E5:I5"/>
    <mergeCell ref="K5:M5"/>
    <mergeCell ref="O5:T5"/>
    <mergeCell ref="E9:H9"/>
    <mergeCell ref="K9:Q9"/>
    <mergeCell ref="C10:C11"/>
    <mergeCell ref="E10:F10"/>
    <mergeCell ref="H10:I10"/>
    <mergeCell ref="K10:Q10"/>
    <mergeCell ref="E11:F11"/>
    <mergeCell ref="H11:I11"/>
    <mergeCell ref="K11:Q11"/>
    <mergeCell ref="E15:H15"/>
    <mergeCell ref="K15:Q15"/>
    <mergeCell ref="E16:H16"/>
    <mergeCell ref="K16:Q16"/>
    <mergeCell ref="E17:H17"/>
    <mergeCell ref="K17:T17"/>
    <mergeCell ref="E12:H12"/>
    <mergeCell ref="K12:Q12"/>
    <mergeCell ref="E13:H13"/>
    <mergeCell ref="K13:Q13"/>
    <mergeCell ref="E14:H14"/>
    <mergeCell ref="K14:Q14"/>
    <mergeCell ref="C22:E23"/>
    <mergeCell ref="K22:Q23"/>
    <mergeCell ref="R22:R23"/>
    <mergeCell ref="S22:S23"/>
    <mergeCell ref="T22:T23"/>
    <mergeCell ref="C24:F24"/>
    <mergeCell ref="K24:Q24"/>
    <mergeCell ref="E18:H18"/>
    <mergeCell ref="K18:T19"/>
    <mergeCell ref="E19:I19"/>
    <mergeCell ref="B20:T20"/>
    <mergeCell ref="C21:F21"/>
    <mergeCell ref="K21:Q21"/>
    <mergeCell ref="C28:I28"/>
    <mergeCell ref="J28:T28"/>
    <mergeCell ref="C29:F29"/>
    <mergeCell ref="K29:Q29"/>
    <mergeCell ref="C30:F30"/>
    <mergeCell ref="K30:O30"/>
    <mergeCell ref="Q30:T30"/>
    <mergeCell ref="C25:F25"/>
    <mergeCell ref="K25:Q25"/>
    <mergeCell ref="C26:F26"/>
    <mergeCell ref="K26:Q26"/>
    <mergeCell ref="C27:F27"/>
    <mergeCell ref="K27:Q27"/>
    <mergeCell ref="C33:I33"/>
    <mergeCell ref="C34:I34"/>
    <mergeCell ref="K34:T34"/>
    <mergeCell ref="C35:I35"/>
    <mergeCell ref="J35:R35"/>
    <mergeCell ref="S35:T35"/>
    <mergeCell ref="C31:F31"/>
    <mergeCell ref="H31:I31"/>
    <mergeCell ref="K31:O31"/>
    <mergeCell ref="Q31:T31"/>
    <mergeCell ref="E32:I32"/>
    <mergeCell ref="K32:O32"/>
    <mergeCell ref="Q32:T32"/>
    <mergeCell ref="C39:F39"/>
    <mergeCell ref="K39:Q39"/>
    <mergeCell ref="C40:F40"/>
    <mergeCell ref="P40:Q40"/>
    <mergeCell ref="C41:F41"/>
    <mergeCell ref="P41:Q41"/>
    <mergeCell ref="C36:F36"/>
    <mergeCell ref="K36:Q36"/>
    <mergeCell ref="C37:F37"/>
    <mergeCell ref="K37:Q37"/>
    <mergeCell ref="C38:F38"/>
    <mergeCell ref="J38:T38"/>
    <mergeCell ref="C49:S49"/>
    <mergeCell ref="C50:S50"/>
    <mergeCell ref="C51:S51"/>
    <mergeCell ref="C52:S52"/>
    <mergeCell ref="C53:S53"/>
    <mergeCell ref="C54:S54"/>
    <mergeCell ref="C43:Q43"/>
    <mergeCell ref="C44:Q44"/>
    <mergeCell ref="C45:Q45"/>
    <mergeCell ref="C46:Q46"/>
    <mergeCell ref="C47:S47"/>
    <mergeCell ref="C48:S48"/>
    <mergeCell ref="R57:S58"/>
    <mergeCell ref="T57:T58"/>
    <mergeCell ref="E58:E59"/>
    <mergeCell ref="F58:K59"/>
    <mergeCell ref="M59:N59"/>
    <mergeCell ref="P59:Q59"/>
    <mergeCell ref="R59:S59"/>
    <mergeCell ref="C55:T55"/>
    <mergeCell ref="E56:E57"/>
    <mergeCell ref="F56:K57"/>
    <mergeCell ref="M56:N56"/>
    <mergeCell ref="P56:Q56"/>
    <mergeCell ref="R56:S56"/>
    <mergeCell ref="L57:L58"/>
    <mergeCell ref="M57:N58"/>
    <mergeCell ref="O57:O58"/>
    <mergeCell ref="P57:Q58"/>
    <mergeCell ref="E63:K63"/>
    <mergeCell ref="L63:M63"/>
    <mergeCell ref="O63:S63"/>
    <mergeCell ref="E60:E61"/>
    <mergeCell ref="F60:K61"/>
    <mergeCell ref="M60:N60"/>
    <mergeCell ref="P60:Q60"/>
    <mergeCell ref="R60:S60"/>
    <mergeCell ref="E62:K62"/>
    <mergeCell ref="L62:M62"/>
    <mergeCell ref="O62:S62"/>
  </mergeCells>
  <phoneticPr fontId="44" type="noConversion"/>
  <conditionalFormatting sqref="S43:S46 H21 S25:S26 S29 T36:T37 S33 H25:H27 L3:S3 S21 K36:Q37">
    <cfRule type="cellIs" dxfId="60" priority="3" stopIfTrue="1" operator="equal">
      <formula>""</formula>
    </cfRule>
  </conditionalFormatting>
  <conditionalFormatting sqref="J2:K2">
    <cfRule type="cellIs" dxfId="59" priority="4" stopIfTrue="1" operator="equal">
      <formula>"0-P-0000/A/B/C"</formula>
    </cfRule>
  </conditionalFormatting>
  <conditionalFormatting sqref="E13:H13 O4:T6 S27 E4:I4 S11 S13:S16">
    <cfRule type="cellIs" dxfId="58" priority="5" stopIfTrue="1" operator="equal">
      <formula>0</formula>
    </cfRule>
  </conditionalFormatting>
  <conditionalFormatting sqref="H36:H41">
    <cfRule type="cellIs" dxfId="57" priority="6" stopIfTrue="1" operator="equal">
      <formula>0</formula>
    </cfRule>
  </conditionalFormatting>
  <conditionalFormatting sqref="H22:H24 S22:S24">
    <cfRule type="cellIs" dxfId="56" priority="7" stopIfTrue="1" operator="equal">
      <formula>0.001</formula>
    </cfRule>
  </conditionalFormatting>
  <conditionalFormatting sqref="G2:I2">
    <cfRule type="cellIs" dxfId="55" priority="8" stopIfTrue="1" operator="equal">
      <formula>0</formula>
    </cfRule>
  </conditionalFormatting>
  <conditionalFormatting sqref="E15:H18 H31:I31 S35:T35 E10:F10 H10:I10 G10:G11">
    <cfRule type="cellIs" dxfId="54" priority="9" stopIfTrue="1" operator="equal">
      <formula>"?"</formula>
    </cfRule>
  </conditionalFormatting>
  <conditionalFormatting sqref="E19:I19 Q30:T32">
    <cfRule type="cellIs" dxfId="53" priority="10" stopIfTrue="1" operator="equal">
      <formula>"?"</formula>
    </cfRule>
  </conditionalFormatting>
  <conditionalFormatting sqref="L2:S2">
    <cfRule type="cellIs" dxfId="52" priority="11" stopIfTrue="1" operator="equal">
      <formula>"Issue Status ?"</formula>
    </cfRule>
  </conditionalFormatting>
  <conditionalFormatting sqref="H11:I11">
    <cfRule type="cellIs" dxfId="51" priority="12" stopIfTrue="1" operator="equal">
      <formula>"Dissolved gas?"</formula>
    </cfRule>
  </conditionalFormatting>
  <conditionalFormatting sqref="E11:F11">
    <cfRule type="cellIs" dxfId="50" priority="13" stopIfTrue="1" operator="equal">
      <formula>"Hazardous?"</formula>
    </cfRule>
  </conditionalFormatting>
  <conditionalFormatting sqref="F3:H3">
    <cfRule type="cellIs" dxfId="49" priority="14" stopIfTrue="1" operator="equal">
      <formula>$O$68</formula>
    </cfRule>
  </conditionalFormatting>
  <conditionalFormatting sqref="O62:Q62">
    <cfRule type="cellIs" dxfId="48" priority="1" stopIfTrue="1" operator="equal">
      <formula>""</formula>
    </cfRule>
  </conditionalFormatting>
  <conditionalFormatting sqref="E62:K63 O63:Q63">
    <cfRule type="cellIs" dxfId="47" priority="2" stopIfTrue="1" operator="equal">
      <formula>0</formula>
    </cfRule>
  </conditionalFormatting>
  <dataValidations count="18">
    <dataValidation type="list" allowBlank="1" showErrorMessage="1" errorTitle="Issue status" error="Select only choices from drop down list" promptTitle="Issue Status" prompt="Select from drop down list" sqref="L2:S2 JH2:JO2 TD2:TK2 ACZ2:ADG2 AMV2:ANC2 AWR2:AWY2 BGN2:BGU2 BQJ2:BQQ2 CAF2:CAM2 CKB2:CKI2 CTX2:CUE2 DDT2:DEA2 DNP2:DNW2 DXL2:DXS2 EHH2:EHO2 ERD2:ERK2 FAZ2:FBG2 FKV2:FLC2 FUR2:FUY2 GEN2:GEU2 GOJ2:GOQ2 GYF2:GYM2 HIB2:HII2 HRX2:HSE2 IBT2:ICA2 ILP2:ILW2 IVL2:IVS2 JFH2:JFO2 JPD2:JPK2 JYZ2:JZG2 KIV2:KJC2 KSR2:KSY2 LCN2:LCU2 LMJ2:LMQ2 LWF2:LWM2 MGB2:MGI2 MPX2:MQE2 MZT2:NAA2 NJP2:NJW2 NTL2:NTS2 ODH2:ODO2 OND2:ONK2 OWZ2:OXG2 PGV2:PHC2 PQR2:PQY2 QAN2:QAU2 QKJ2:QKQ2 QUF2:QUM2 REB2:REI2 RNX2:ROE2 RXT2:RYA2 SHP2:SHW2 SRL2:SRS2 TBH2:TBO2 TLD2:TLK2 TUZ2:TVG2 UEV2:UFC2 UOR2:UOY2 UYN2:UYU2 VIJ2:VIQ2 VSF2:VSM2 WCB2:WCI2 WLX2:WME2 WVT2:WWA2 L65538:S65538 JH65538:JO65538 TD65538:TK65538 ACZ65538:ADG65538 AMV65538:ANC65538 AWR65538:AWY65538 BGN65538:BGU65538 BQJ65538:BQQ65538 CAF65538:CAM65538 CKB65538:CKI65538 CTX65538:CUE65538 DDT65538:DEA65538 DNP65538:DNW65538 DXL65538:DXS65538 EHH65538:EHO65538 ERD65538:ERK65538 FAZ65538:FBG65538 FKV65538:FLC65538 FUR65538:FUY65538 GEN65538:GEU65538 GOJ65538:GOQ65538 GYF65538:GYM65538 HIB65538:HII65538 HRX65538:HSE65538 IBT65538:ICA65538 ILP65538:ILW65538 IVL65538:IVS65538 JFH65538:JFO65538 JPD65538:JPK65538 JYZ65538:JZG65538 KIV65538:KJC65538 KSR65538:KSY65538 LCN65538:LCU65538 LMJ65538:LMQ65538 LWF65538:LWM65538 MGB65538:MGI65538 MPX65538:MQE65538 MZT65538:NAA65538 NJP65538:NJW65538 NTL65538:NTS65538 ODH65538:ODO65538 OND65538:ONK65538 OWZ65538:OXG65538 PGV65538:PHC65538 PQR65538:PQY65538 QAN65538:QAU65538 QKJ65538:QKQ65538 QUF65538:QUM65538 REB65538:REI65538 RNX65538:ROE65538 RXT65538:RYA65538 SHP65538:SHW65538 SRL65538:SRS65538 TBH65538:TBO65538 TLD65538:TLK65538 TUZ65538:TVG65538 UEV65538:UFC65538 UOR65538:UOY65538 UYN65538:UYU65538 VIJ65538:VIQ65538 VSF65538:VSM65538 WCB65538:WCI65538 WLX65538:WME65538 WVT65538:WWA65538 L131074:S131074 JH131074:JO131074 TD131074:TK131074 ACZ131074:ADG131074 AMV131074:ANC131074 AWR131074:AWY131074 BGN131074:BGU131074 BQJ131074:BQQ131074 CAF131074:CAM131074 CKB131074:CKI131074 CTX131074:CUE131074 DDT131074:DEA131074 DNP131074:DNW131074 DXL131074:DXS131074 EHH131074:EHO131074 ERD131074:ERK131074 FAZ131074:FBG131074 FKV131074:FLC131074 FUR131074:FUY131074 GEN131074:GEU131074 GOJ131074:GOQ131074 GYF131074:GYM131074 HIB131074:HII131074 HRX131074:HSE131074 IBT131074:ICA131074 ILP131074:ILW131074 IVL131074:IVS131074 JFH131074:JFO131074 JPD131074:JPK131074 JYZ131074:JZG131074 KIV131074:KJC131074 KSR131074:KSY131074 LCN131074:LCU131074 LMJ131074:LMQ131074 LWF131074:LWM131074 MGB131074:MGI131074 MPX131074:MQE131074 MZT131074:NAA131074 NJP131074:NJW131074 NTL131074:NTS131074 ODH131074:ODO131074 OND131074:ONK131074 OWZ131074:OXG131074 PGV131074:PHC131074 PQR131074:PQY131074 QAN131074:QAU131074 QKJ131074:QKQ131074 QUF131074:QUM131074 REB131074:REI131074 RNX131074:ROE131074 RXT131074:RYA131074 SHP131074:SHW131074 SRL131074:SRS131074 TBH131074:TBO131074 TLD131074:TLK131074 TUZ131074:TVG131074 UEV131074:UFC131074 UOR131074:UOY131074 UYN131074:UYU131074 VIJ131074:VIQ131074 VSF131074:VSM131074 WCB131074:WCI131074 WLX131074:WME131074 WVT131074:WWA131074 L196610:S196610 JH196610:JO196610 TD196610:TK196610 ACZ196610:ADG196610 AMV196610:ANC196610 AWR196610:AWY196610 BGN196610:BGU196610 BQJ196610:BQQ196610 CAF196610:CAM196610 CKB196610:CKI196610 CTX196610:CUE196610 DDT196610:DEA196610 DNP196610:DNW196610 DXL196610:DXS196610 EHH196610:EHO196610 ERD196610:ERK196610 FAZ196610:FBG196610 FKV196610:FLC196610 FUR196610:FUY196610 GEN196610:GEU196610 GOJ196610:GOQ196610 GYF196610:GYM196610 HIB196610:HII196610 HRX196610:HSE196610 IBT196610:ICA196610 ILP196610:ILW196610 IVL196610:IVS196610 JFH196610:JFO196610 JPD196610:JPK196610 JYZ196610:JZG196610 KIV196610:KJC196610 KSR196610:KSY196610 LCN196610:LCU196610 LMJ196610:LMQ196610 LWF196610:LWM196610 MGB196610:MGI196610 MPX196610:MQE196610 MZT196610:NAA196610 NJP196610:NJW196610 NTL196610:NTS196610 ODH196610:ODO196610 OND196610:ONK196610 OWZ196610:OXG196610 PGV196610:PHC196610 PQR196610:PQY196610 QAN196610:QAU196610 QKJ196610:QKQ196610 QUF196610:QUM196610 REB196610:REI196610 RNX196610:ROE196610 RXT196610:RYA196610 SHP196610:SHW196610 SRL196610:SRS196610 TBH196610:TBO196610 TLD196610:TLK196610 TUZ196610:TVG196610 UEV196610:UFC196610 UOR196610:UOY196610 UYN196610:UYU196610 VIJ196610:VIQ196610 VSF196610:VSM196610 WCB196610:WCI196610 WLX196610:WME196610 WVT196610:WWA196610 L262146:S262146 JH262146:JO262146 TD262146:TK262146 ACZ262146:ADG262146 AMV262146:ANC262146 AWR262146:AWY262146 BGN262146:BGU262146 BQJ262146:BQQ262146 CAF262146:CAM262146 CKB262146:CKI262146 CTX262146:CUE262146 DDT262146:DEA262146 DNP262146:DNW262146 DXL262146:DXS262146 EHH262146:EHO262146 ERD262146:ERK262146 FAZ262146:FBG262146 FKV262146:FLC262146 FUR262146:FUY262146 GEN262146:GEU262146 GOJ262146:GOQ262146 GYF262146:GYM262146 HIB262146:HII262146 HRX262146:HSE262146 IBT262146:ICA262146 ILP262146:ILW262146 IVL262146:IVS262146 JFH262146:JFO262146 JPD262146:JPK262146 JYZ262146:JZG262146 KIV262146:KJC262146 KSR262146:KSY262146 LCN262146:LCU262146 LMJ262146:LMQ262146 LWF262146:LWM262146 MGB262146:MGI262146 MPX262146:MQE262146 MZT262146:NAA262146 NJP262146:NJW262146 NTL262146:NTS262146 ODH262146:ODO262146 OND262146:ONK262146 OWZ262146:OXG262146 PGV262146:PHC262146 PQR262146:PQY262146 QAN262146:QAU262146 QKJ262146:QKQ262146 QUF262146:QUM262146 REB262146:REI262146 RNX262146:ROE262146 RXT262146:RYA262146 SHP262146:SHW262146 SRL262146:SRS262146 TBH262146:TBO262146 TLD262146:TLK262146 TUZ262146:TVG262146 UEV262146:UFC262146 UOR262146:UOY262146 UYN262146:UYU262146 VIJ262146:VIQ262146 VSF262146:VSM262146 WCB262146:WCI262146 WLX262146:WME262146 WVT262146:WWA262146 L327682:S327682 JH327682:JO327682 TD327682:TK327682 ACZ327682:ADG327682 AMV327682:ANC327682 AWR327682:AWY327682 BGN327682:BGU327682 BQJ327682:BQQ327682 CAF327682:CAM327682 CKB327682:CKI327682 CTX327682:CUE327682 DDT327682:DEA327682 DNP327682:DNW327682 DXL327682:DXS327682 EHH327682:EHO327682 ERD327682:ERK327682 FAZ327682:FBG327682 FKV327682:FLC327682 FUR327682:FUY327682 GEN327682:GEU327682 GOJ327682:GOQ327682 GYF327682:GYM327682 HIB327682:HII327682 HRX327682:HSE327682 IBT327682:ICA327682 ILP327682:ILW327682 IVL327682:IVS327682 JFH327682:JFO327682 JPD327682:JPK327682 JYZ327682:JZG327682 KIV327682:KJC327682 KSR327682:KSY327682 LCN327682:LCU327682 LMJ327682:LMQ327682 LWF327682:LWM327682 MGB327682:MGI327682 MPX327682:MQE327682 MZT327682:NAA327682 NJP327682:NJW327682 NTL327682:NTS327682 ODH327682:ODO327682 OND327682:ONK327682 OWZ327682:OXG327682 PGV327682:PHC327682 PQR327682:PQY327682 QAN327682:QAU327682 QKJ327682:QKQ327682 QUF327682:QUM327682 REB327682:REI327682 RNX327682:ROE327682 RXT327682:RYA327682 SHP327682:SHW327682 SRL327682:SRS327682 TBH327682:TBO327682 TLD327682:TLK327682 TUZ327682:TVG327682 UEV327682:UFC327682 UOR327682:UOY327682 UYN327682:UYU327682 VIJ327682:VIQ327682 VSF327682:VSM327682 WCB327682:WCI327682 WLX327682:WME327682 WVT327682:WWA327682 L393218:S393218 JH393218:JO393218 TD393218:TK393218 ACZ393218:ADG393218 AMV393218:ANC393218 AWR393218:AWY393218 BGN393218:BGU393218 BQJ393218:BQQ393218 CAF393218:CAM393218 CKB393218:CKI393218 CTX393218:CUE393218 DDT393218:DEA393218 DNP393218:DNW393218 DXL393218:DXS393218 EHH393218:EHO393218 ERD393218:ERK393218 FAZ393218:FBG393218 FKV393218:FLC393218 FUR393218:FUY393218 GEN393218:GEU393218 GOJ393218:GOQ393218 GYF393218:GYM393218 HIB393218:HII393218 HRX393218:HSE393218 IBT393218:ICA393218 ILP393218:ILW393218 IVL393218:IVS393218 JFH393218:JFO393218 JPD393218:JPK393218 JYZ393218:JZG393218 KIV393218:KJC393218 KSR393218:KSY393218 LCN393218:LCU393218 LMJ393218:LMQ393218 LWF393218:LWM393218 MGB393218:MGI393218 MPX393218:MQE393218 MZT393218:NAA393218 NJP393218:NJW393218 NTL393218:NTS393218 ODH393218:ODO393218 OND393218:ONK393218 OWZ393218:OXG393218 PGV393218:PHC393218 PQR393218:PQY393218 QAN393218:QAU393218 QKJ393218:QKQ393218 QUF393218:QUM393218 REB393218:REI393218 RNX393218:ROE393218 RXT393218:RYA393218 SHP393218:SHW393218 SRL393218:SRS393218 TBH393218:TBO393218 TLD393218:TLK393218 TUZ393218:TVG393218 UEV393218:UFC393218 UOR393218:UOY393218 UYN393218:UYU393218 VIJ393218:VIQ393218 VSF393218:VSM393218 WCB393218:WCI393218 WLX393218:WME393218 WVT393218:WWA393218 L458754:S458754 JH458754:JO458754 TD458754:TK458754 ACZ458754:ADG458754 AMV458754:ANC458754 AWR458754:AWY458754 BGN458754:BGU458754 BQJ458754:BQQ458754 CAF458754:CAM458754 CKB458754:CKI458754 CTX458754:CUE458754 DDT458754:DEA458754 DNP458754:DNW458754 DXL458754:DXS458754 EHH458754:EHO458754 ERD458754:ERK458754 FAZ458754:FBG458754 FKV458754:FLC458754 FUR458754:FUY458754 GEN458754:GEU458754 GOJ458754:GOQ458754 GYF458754:GYM458754 HIB458754:HII458754 HRX458754:HSE458754 IBT458754:ICA458754 ILP458754:ILW458754 IVL458754:IVS458754 JFH458754:JFO458754 JPD458754:JPK458754 JYZ458754:JZG458754 KIV458754:KJC458754 KSR458754:KSY458754 LCN458754:LCU458754 LMJ458754:LMQ458754 LWF458754:LWM458754 MGB458754:MGI458754 MPX458754:MQE458754 MZT458754:NAA458754 NJP458754:NJW458754 NTL458754:NTS458754 ODH458754:ODO458754 OND458754:ONK458754 OWZ458754:OXG458754 PGV458754:PHC458754 PQR458754:PQY458754 QAN458754:QAU458754 QKJ458754:QKQ458754 QUF458754:QUM458754 REB458754:REI458754 RNX458754:ROE458754 RXT458754:RYA458754 SHP458754:SHW458754 SRL458754:SRS458754 TBH458754:TBO458754 TLD458754:TLK458754 TUZ458754:TVG458754 UEV458754:UFC458754 UOR458754:UOY458754 UYN458754:UYU458754 VIJ458754:VIQ458754 VSF458754:VSM458754 WCB458754:WCI458754 WLX458754:WME458754 WVT458754:WWA458754 L524290:S524290 JH524290:JO524290 TD524290:TK524290 ACZ524290:ADG524290 AMV524290:ANC524290 AWR524290:AWY524290 BGN524290:BGU524290 BQJ524290:BQQ524290 CAF524290:CAM524290 CKB524290:CKI524290 CTX524290:CUE524290 DDT524290:DEA524290 DNP524290:DNW524290 DXL524290:DXS524290 EHH524290:EHO524290 ERD524290:ERK524290 FAZ524290:FBG524290 FKV524290:FLC524290 FUR524290:FUY524290 GEN524290:GEU524290 GOJ524290:GOQ524290 GYF524290:GYM524290 HIB524290:HII524290 HRX524290:HSE524290 IBT524290:ICA524290 ILP524290:ILW524290 IVL524290:IVS524290 JFH524290:JFO524290 JPD524290:JPK524290 JYZ524290:JZG524290 KIV524290:KJC524290 KSR524290:KSY524290 LCN524290:LCU524290 LMJ524290:LMQ524290 LWF524290:LWM524290 MGB524290:MGI524290 MPX524290:MQE524290 MZT524290:NAA524290 NJP524290:NJW524290 NTL524290:NTS524290 ODH524290:ODO524290 OND524290:ONK524290 OWZ524290:OXG524290 PGV524290:PHC524290 PQR524290:PQY524290 QAN524290:QAU524290 QKJ524290:QKQ524290 QUF524290:QUM524290 REB524290:REI524290 RNX524290:ROE524290 RXT524290:RYA524290 SHP524290:SHW524290 SRL524290:SRS524290 TBH524290:TBO524290 TLD524290:TLK524290 TUZ524290:TVG524290 UEV524290:UFC524290 UOR524290:UOY524290 UYN524290:UYU524290 VIJ524290:VIQ524290 VSF524290:VSM524290 WCB524290:WCI524290 WLX524290:WME524290 WVT524290:WWA524290 L589826:S589826 JH589826:JO589826 TD589826:TK589826 ACZ589826:ADG589826 AMV589826:ANC589826 AWR589826:AWY589826 BGN589826:BGU589826 BQJ589826:BQQ589826 CAF589826:CAM589826 CKB589826:CKI589826 CTX589826:CUE589826 DDT589826:DEA589826 DNP589826:DNW589826 DXL589826:DXS589826 EHH589826:EHO589826 ERD589826:ERK589826 FAZ589826:FBG589826 FKV589826:FLC589826 FUR589826:FUY589826 GEN589826:GEU589826 GOJ589826:GOQ589826 GYF589826:GYM589826 HIB589826:HII589826 HRX589826:HSE589826 IBT589826:ICA589826 ILP589826:ILW589826 IVL589826:IVS589826 JFH589826:JFO589826 JPD589826:JPK589826 JYZ589826:JZG589826 KIV589826:KJC589826 KSR589826:KSY589826 LCN589826:LCU589826 LMJ589826:LMQ589826 LWF589826:LWM589826 MGB589826:MGI589826 MPX589826:MQE589826 MZT589826:NAA589826 NJP589826:NJW589826 NTL589826:NTS589826 ODH589826:ODO589826 OND589826:ONK589826 OWZ589826:OXG589826 PGV589826:PHC589826 PQR589826:PQY589826 QAN589826:QAU589826 QKJ589826:QKQ589826 QUF589826:QUM589826 REB589826:REI589826 RNX589826:ROE589826 RXT589826:RYA589826 SHP589826:SHW589826 SRL589826:SRS589826 TBH589826:TBO589826 TLD589826:TLK589826 TUZ589826:TVG589826 UEV589826:UFC589826 UOR589826:UOY589826 UYN589826:UYU589826 VIJ589826:VIQ589826 VSF589826:VSM589826 WCB589826:WCI589826 WLX589826:WME589826 WVT589826:WWA589826 L655362:S655362 JH655362:JO655362 TD655362:TK655362 ACZ655362:ADG655362 AMV655362:ANC655362 AWR655362:AWY655362 BGN655362:BGU655362 BQJ655362:BQQ655362 CAF655362:CAM655362 CKB655362:CKI655362 CTX655362:CUE655362 DDT655362:DEA655362 DNP655362:DNW655362 DXL655362:DXS655362 EHH655362:EHO655362 ERD655362:ERK655362 FAZ655362:FBG655362 FKV655362:FLC655362 FUR655362:FUY655362 GEN655362:GEU655362 GOJ655362:GOQ655362 GYF655362:GYM655362 HIB655362:HII655362 HRX655362:HSE655362 IBT655362:ICA655362 ILP655362:ILW655362 IVL655362:IVS655362 JFH655362:JFO655362 JPD655362:JPK655362 JYZ655362:JZG655362 KIV655362:KJC655362 KSR655362:KSY655362 LCN655362:LCU655362 LMJ655362:LMQ655362 LWF655362:LWM655362 MGB655362:MGI655362 MPX655362:MQE655362 MZT655362:NAA655362 NJP655362:NJW655362 NTL655362:NTS655362 ODH655362:ODO655362 OND655362:ONK655362 OWZ655362:OXG655362 PGV655362:PHC655362 PQR655362:PQY655362 QAN655362:QAU655362 QKJ655362:QKQ655362 QUF655362:QUM655362 REB655362:REI655362 RNX655362:ROE655362 RXT655362:RYA655362 SHP655362:SHW655362 SRL655362:SRS655362 TBH655362:TBO655362 TLD655362:TLK655362 TUZ655362:TVG655362 UEV655362:UFC655362 UOR655362:UOY655362 UYN655362:UYU655362 VIJ655362:VIQ655362 VSF655362:VSM655362 WCB655362:WCI655362 WLX655362:WME655362 WVT655362:WWA655362 L720898:S720898 JH720898:JO720898 TD720898:TK720898 ACZ720898:ADG720898 AMV720898:ANC720898 AWR720898:AWY720898 BGN720898:BGU720898 BQJ720898:BQQ720898 CAF720898:CAM720898 CKB720898:CKI720898 CTX720898:CUE720898 DDT720898:DEA720898 DNP720898:DNW720898 DXL720898:DXS720898 EHH720898:EHO720898 ERD720898:ERK720898 FAZ720898:FBG720898 FKV720898:FLC720898 FUR720898:FUY720898 GEN720898:GEU720898 GOJ720898:GOQ720898 GYF720898:GYM720898 HIB720898:HII720898 HRX720898:HSE720898 IBT720898:ICA720898 ILP720898:ILW720898 IVL720898:IVS720898 JFH720898:JFO720898 JPD720898:JPK720898 JYZ720898:JZG720898 KIV720898:KJC720898 KSR720898:KSY720898 LCN720898:LCU720898 LMJ720898:LMQ720898 LWF720898:LWM720898 MGB720898:MGI720898 MPX720898:MQE720898 MZT720898:NAA720898 NJP720898:NJW720898 NTL720898:NTS720898 ODH720898:ODO720898 OND720898:ONK720898 OWZ720898:OXG720898 PGV720898:PHC720898 PQR720898:PQY720898 QAN720898:QAU720898 QKJ720898:QKQ720898 QUF720898:QUM720898 REB720898:REI720898 RNX720898:ROE720898 RXT720898:RYA720898 SHP720898:SHW720898 SRL720898:SRS720898 TBH720898:TBO720898 TLD720898:TLK720898 TUZ720898:TVG720898 UEV720898:UFC720898 UOR720898:UOY720898 UYN720898:UYU720898 VIJ720898:VIQ720898 VSF720898:VSM720898 WCB720898:WCI720898 WLX720898:WME720898 WVT720898:WWA720898 L786434:S786434 JH786434:JO786434 TD786434:TK786434 ACZ786434:ADG786434 AMV786434:ANC786434 AWR786434:AWY786434 BGN786434:BGU786434 BQJ786434:BQQ786434 CAF786434:CAM786434 CKB786434:CKI786434 CTX786434:CUE786434 DDT786434:DEA786434 DNP786434:DNW786434 DXL786434:DXS786434 EHH786434:EHO786434 ERD786434:ERK786434 FAZ786434:FBG786434 FKV786434:FLC786434 FUR786434:FUY786434 GEN786434:GEU786434 GOJ786434:GOQ786434 GYF786434:GYM786434 HIB786434:HII786434 HRX786434:HSE786434 IBT786434:ICA786434 ILP786434:ILW786434 IVL786434:IVS786434 JFH786434:JFO786434 JPD786434:JPK786434 JYZ786434:JZG786434 KIV786434:KJC786434 KSR786434:KSY786434 LCN786434:LCU786434 LMJ786434:LMQ786434 LWF786434:LWM786434 MGB786434:MGI786434 MPX786434:MQE786434 MZT786434:NAA786434 NJP786434:NJW786434 NTL786434:NTS786434 ODH786434:ODO786434 OND786434:ONK786434 OWZ786434:OXG786434 PGV786434:PHC786434 PQR786434:PQY786434 QAN786434:QAU786434 QKJ786434:QKQ786434 QUF786434:QUM786434 REB786434:REI786434 RNX786434:ROE786434 RXT786434:RYA786434 SHP786434:SHW786434 SRL786434:SRS786434 TBH786434:TBO786434 TLD786434:TLK786434 TUZ786434:TVG786434 UEV786434:UFC786434 UOR786434:UOY786434 UYN786434:UYU786434 VIJ786434:VIQ786434 VSF786434:VSM786434 WCB786434:WCI786434 WLX786434:WME786434 WVT786434:WWA786434 L851970:S851970 JH851970:JO851970 TD851970:TK851970 ACZ851970:ADG851970 AMV851970:ANC851970 AWR851970:AWY851970 BGN851970:BGU851970 BQJ851970:BQQ851970 CAF851970:CAM851970 CKB851970:CKI851970 CTX851970:CUE851970 DDT851970:DEA851970 DNP851970:DNW851970 DXL851970:DXS851970 EHH851970:EHO851970 ERD851970:ERK851970 FAZ851970:FBG851970 FKV851970:FLC851970 FUR851970:FUY851970 GEN851970:GEU851970 GOJ851970:GOQ851970 GYF851970:GYM851970 HIB851970:HII851970 HRX851970:HSE851970 IBT851970:ICA851970 ILP851970:ILW851970 IVL851970:IVS851970 JFH851970:JFO851970 JPD851970:JPK851970 JYZ851970:JZG851970 KIV851970:KJC851970 KSR851970:KSY851970 LCN851970:LCU851970 LMJ851970:LMQ851970 LWF851970:LWM851970 MGB851970:MGI851970 MPX851970:MQE851970 MZT851970:NAA851970 NJP851970:NJW851970 NTL851970:NTS851970 ODH851970:ODO851970 OND851970:ONK851970 OWZ851970:OXG851970 PGV851970:PHC851970 PQR851970:PQY851970 QAN851970:QAU851970 QKJ851970:QKQ851970 QUF851970:QUM851970 REB851970:REI851970 RNX851970:ROE851970 RXT851970:RYA851970 SHP851970:SHW851970 SRL851970:SRS851970 TBH851970:TBO851970 TLD851970:TLK851970 TUZ851970:TVG851970 UEV851970:UFC851970 UOR851970:UOY851970 UYN851970:UYU851970 VIJ851970:VIQ851970 VSF851970:VSM851970 WCB851970:WCI851970 WLX851970:WME851970 WVT851970:WWA851970 L917506:S917506 JH917506:JO917506 TD917506:TK917506 ACZ917506:ADG917506 AMV917506:ANC917506 AWR917506:AWY917506 BGN917506:BGU917506 BQJ917506:BQQ917506 CAF917506:CAM917506 CKB917506:CKI917506 CTX917506:CUE917506 DDT917506:DEA917506 DNP917506:DNW917506 DXL917506:DXS917506 EHH917506:EHO917506 ERD917506:ERK917506 FAZ917506:FBG917506 FKV917506:FLC917506 FUR917506:FUY917506 GEN917506:GEU917506 GOJ917506:GOQ917506 GYF917506:GYM917506 HIB917506:HII917506 HRX917506:HSE917506 IBT917506:ICA917506 ILP917506:ILW917506 IVL917506:IVS917506 JFH917506:JFO917506 JPD917506:JPK917506 JYZ917506:JZG917506 KIV917506:KJC917506 KSR917506:KSY917506 LCN917506:LCU917506 LMJ917506:LMQ917506 LWF917506:LWM917506 MGB917506:MGI917506 MPX917506:MQE917506 MZT917506:NAA917506 NJP917506:NJW917506 NTL917506:NTS917506 ODH917506:ODO917506 OND917506:ONK917506 OWZ917506:OXG917506 PGV917506:PHC917506 PQR917506:PQY917506 QAN917506:QAU917506 QKJ917506:QKQ917506 QUF917506:QUM917506 REB917506:REI917506 RNX917506:ROE917506 RXT917506:RYA917506 SHP917506:SHW917506 SRL917506:SRS917506 TBH917506:TBO917506 TLD917506:TLK917506 TUZ917506:TVG917506 UEV917506:UFC917506 UOR917506:UOY917506 UYN917506:UYU917506 VIJ917506:VIQ917506 VSF917506:VSM917506 WCB917506:WCI917506 WLX917506:WME917506 WVT917506:WWA917506 L983042:S983042 JH983042:JO983042 TD983042:TK983042 ACZ983042:ADG983042 AMV983042:ANC983042 AWR983042:AWY983042 BGN983042:BGU983042 BQJ983042:BQQ983042 CAF983042:CAM983042 CKB983042:CKI983042 CTX983042:CUE983042 DDT983042:DEA983042 DNP983042:DNW983042 DXL983042:DXS983042 EHH983042:EHO983042 ERD983042:ERK983042 FAZ983042:FBG983042 FKV983042:FLC983042 FUR983042:FUY983042 GEN983042:GEU983042 GOJ983042:GOQ983042 GYF983042:GYM983042 HIB983042:HII983042 HRX983042:HSE983042 IBT983042:ICA983042 ILP983042:ILW983042 IVL983042:IVS983042 JFH983042:JFO983042 JPD983042:JPK983042 JYZ983042:JZG983042 KIV983042:KJC983042 KSR983042:KSY983042 LCN983042:LCU983042 LMJ983042:LMQ983042 LWF983042:LWM983042 MGB983042:MGI983042 MPX983042:MQE983042 MZT983042:NAA983042 NJP983042:NJW983042 NTL983042:NTS983042 ODH983042:ODO983042 OND983042:ONK983042 OWZ983042:OXG983042 PGV983042:PHC983042 PQR983042:PQY983042 QAN983042:QAU983042 QKJ983042:QKQ983042 QUF983042:QUM983042 REB983042:REI983042 RNX983042:ROE983042 RXT983042:RYA983042 SHP983042:SHW983042 SRL983042:SRS983042 TBH983042:TBO983042 TLD983042:TLK983042 TUZ983042:TVG983042 UEV983042:UFC983042 UOR983042:UOY983042 UYN983042:UYU983042 VIJ983042:VIQ983042 VSF983042:VSM983042 WCB983042:WCI983042 WLX983042:WME983042 WVT983042:WWA983042">
      <formula1>$X$2:$X$6</formula1>
    </dataValidation>
    <dataValidation errorStyle="warning" allowBlank="1" errorTitle="Service Type" promptTitle="Service Type" prompt="Select service from drop down list"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dataValidation type="list" allowBlank="1" sqref="E15:H15 JA15:JD15 SW15:SZ15 ACS15:ACV15 AMO15:AMR15 AWK15:AWN15 BGG15:BGJ15 BQC15:BQF15 BZY15:CAB15 CJU15:CJX15 CTQ15:CTT15 DDM15:DDP15 DNI15:DNL15 DXE15:DXH15 EHA15:EHD15 EQW15:EQZ15 FAS15:FAV15 FKO15:FKR15 FUK15:FUN15 GEG15:GEJ15 GOC15:GOF15 GXY15:GYB15 HHU15:HHX15 HRQ15:HRT15 IBM15:IBP15 ILI15:ILL15 IVE15:IVH15 JFA15:JFD15 JOW15:JOZ15 JYS15:JYV15 KIO15:KIR15 KSK15:KSN15 LCG15:LCJ15 LMC15:LMF15 LVY15:LWB15 MFU15:MFX15 MPQ15:MPT15 MZM15:MZP15 NJI15:NJL15 NTE15:NTH15 ODA15:ODD15 OMW15:OMZ15 OWS15:OWV15 PGO15:PGR15 PQK15:PQN15 QAG15:QAJ15 QKC15:QKF15 QTY15:QUB15 RDU15:RDX15 RNQ15:RNT15 RXM15:RXP15 SHI15:SHL15 SRE15:SRH15 TBA15:TBD15 TKW15:TKZ15 TUS15:TUV15 UEO15:UER15 UOK15:UON15 UYG15:UYJ15 VIC15:VIF15 VRY15:VSB15 WBU15:WBX15 WLQ15:WLT15 WVM15:WVP15 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formula1>$Z$3:$Z$5</formula1>
    </dataValidation>
    <dataValidation type="list" allowBlank="1" sqref="E16:H16 JA16:JD16 SW16:SZ16 ACS16:ACV16 AMO16:AMR16 AWK16:AWN16 BGG16:BGJ16 BQC16:BQF16 BZY16:CAB16 CJU16:CJX16 CTQ16:CTT16 DDM16:DDP16 DNI16:DNL16 DXE16:DXH16 EHA16:EHD16 EQW16:EQZ16 FAS16:FAV16 FKO16:FKR16 FUK16:FUN16 GEG16:GEJ16 GOC16:GOF16 GXY16:GYB16 HHU16:HHX16 HRQ16:HRT16 IBM16:IBP16 ILI16:ILL16 IVE16:IVH16 JFA16:JFD16 JOW16:JOZ16 JYS16:JYV16 KIO16:KIR16 KSK16:KSN16 LCG16:LCJ16 LMC16:LMF16 LVY16:LWB16 MFU16:MFX16 MPQ16:MPT16 MZM16:MZP16 NJI16:NJL16 NTE16:NTH16 ODA16:ODD16 OMW16:OMZ16 OWS16:OWV16 PGO16:PGR16 PQK16:PQN16 QAG16:QAJ16 QKC16:QKF16 QTY16:QUB16 RDU16:RDX16 RNQ16:RNT16 RXM16:RXP16 SHI16:SHL16 SRE16:SRH16 TBA16:TBD16 TKW16:TKZ16 TUS16:TUV16 UEO16:UER16 UOK16:UON16 UYG16:UYJ16 VIC16:VIF16 VRY16:VSB16 WBU16:WBX16 WLQ16:WLT16 WVM16:WVP16 E65552:H65552 JA65552:JD65552 SW65552:SZ65552 ACS65552:ACV65552 AMO65552:AMR65552 AWK65552:AWN65552 BGG65552:BGJ65552 BQC65552:BQF65552 BZY65552:CAB65552 CJU65552:CJX65552 CTQ65552:CTT65552 DDM65552:DDP65552 DNI65552:DNL65552 DXE65552:DXH65552 EHA65552:EHD65552 EQW65552:EQZ65552 FAS65552:FAV65552 FKO65552:FKR65552 FUK65552:FUN65552 GEG65552:GEJ65552 GOC65552:GOF65552 GXY65552:GYB65552 HHU65552:HHX65552 HRQ65552:HRT65552 IBM65552:IBP65552 ILI65552:ILL65552 IVE65552:IVH65552 JFA65552:JFD65552 JOW65552:JOZ65552 JYS65552:JYV65552 KIO65552:KIR65552 KSK65552:KSN65552 LCG65552:LCJ65552 LMC65552:LMF65552 LVY65552:LWB65552 MFU65552:MFX65552 MPQ65552:MPT65552 MZM65552:MZP65552 NJI65552:NJL65552 NTE65552:NTH65552 ODA65552:ODD65552 OMW65552:OMZ65552 OWS65552:OWV65552 PGO65552:PGR65552 PQK65552:PQN65552 QAG65552:QAJ65552 QKC65552:QKF65552 QTY65552:QUB65552 RDU65552:RDX65552 RNQ65552:RNT65552 RXM65552:RXP65552 SHI65552:SHL65552 SRE65552:SRH65552 TBA65552:TBD65552 TKW65552:TKZ65552 TUS65552:TUV65552 UEO65552:UER65552 UOK65552:UON65552 UYG65552:UYJ65552 VIC65552:VIF65552 VRY65552:VSB65552 WBU65552:WBX65552 WLQ65552:WLT65552 WVM65552:WVP65552 E131088:H131088 JA131088:JD131088 SW131088:SZ131088 ACS131088:ACV131088 AMO131088:AMR131088 AWK131088:AWN131088 BGG131088:BGJ131088 BQC131088:BQF131088 BZY131088:CAB131088 CJU131088:CJX131088 CTQ131088:CTT131088 DDM131088:DDP131088 DNI131088:DNL131088 DXE131088:DXH131088 EHA131088:EHD131088 EQW131088:EQZ131088 FAS131088:FAV131088 FKO131088:FKR131088 FUK131088:FUN131088 GEG131088:GEJ131088 GOC131088:GOF131088 GXY131088:GYB131088 HHU131088:HHX131088 HRQ131088:HRT131088 IBM131088:IBP131088 ILI131088:ILL131088 IVE131088:IVH131088 JFA131088:JFD131088 JOW131088:JOZ131088 JYS131088:JYV131088 KIO131088:KIR131088 KSK131088:KSN131088 LCG131088:LCJ131088 LMC131088:LMF131088 LVY131088:LWB131088 MFU131088:MFX131088 MPQ131088:MPT131088 MZM131088:MZP131088 NJI131088:NJL131088 NTE131088:NTH131088 ODA131088:ODD131088 OMW131088:OMZ131088 OWS131088:OWV131088 PGO131088:PGR131088 PQK131088:PQN131088 QAG131088:QAJ131088 QKC131088:QKF131088 QTY131088:QUB131088 RDU131088:RDX131088 RNQ131088:RNT131088 RXM131088:RXP131088 SHI131088:SHL131088 SRE131088:SRH131088 TBA131088:TBD131088 TKW131088:TKZ131088 TUS131088:TUV131088 UEO131088:UER131088 UOK131088:UON131088 UYG131088:UYJ131088 VIC131088:VIF131088 VRY131088:VSB131088 WBU131088:WBX131088 WLQ131088:WLT131088 WVM131088:WVP131088 E196624:H196624 JA196624:JD196624 SW196624:SZ196624 ACS196624:ACV196624 AMO196624:AMR196624 AWK196624:AWN196624 BGG196624:BGJ196624 BQC196624:BQF196624 BZY196624:CAB196624 CJU196624:CJX196624 CTQ196624:CTT196624 DDM196624:DDP196624 DNI196624:DNL196624 DXE196624:DXH196624 EHA196624:EHD196624 EQW196624:EQZ196624 FAS196624:FAV196624 FKO196624:FKR196624 FUK196624:FUN196624 GEG196624:GEJ196624 GOC196624:GOF196624 GXY196624:GYB196624 HHU196624:HHX196624 HRQ196624:HRT196624 IBM196624:IBP196624 ILI196624:ILL196624 IVE196624:IVH196624 JFA196624:JFD196624 JOW196624:JOZ196624 JYS196624:JYV196624 KIO196624:KIR196624 KSK196624:KSN196624 LCG196624:LCJ196624 LMC196624:LMF196624 LVY196624:LWB196624 MFU196624:MFX196624 MPQ196624:MPT196624 MZM196624:MZP196624 NJI196624:NJL196624 NTE196624:NTH196624 ODA196624:ODD196624 OMW196624:OMZ196624 OWS196624:OWV196624 PGO196624:PGR196624 PQK196624:PQN196624 QAG196624:QAJ196624 QKC196624:QKF196624 QTY196624:QUB196624 RDU196624:RDX196624 RNQ196624:RNT196624 RXM196624:RXP196624 SHI196624:SHL196624 SRE196624:SRH196624 TBA196624:TBD196624 TKW196624:TKZ196624 TUS196624:TUV196624 UEO196624:UER196624 UOK196624:UON196624 UYG196624:UYJ196624 VIC196624:VIF196624 VRY196624:VSB196624 WBU196624:WBX196624 WLQ196624:WLT196624 WVM196624:WVP196624 E262160:H262160 JA262160:JD262160 SW262160:SZ262160 ACS262160:ACV262160 AMO262160:AMR262160 AWK262160:AWN262160 BGG262160:BGJ262160 BQC262160:BQF262160 BZY262160:CAB262160 CJU262160:CJX262160 CTQ262160:CTT262160 DDM262160:DDP262160 DNI262160:DNL262160 DXE262160:DXH262160 EHA262160:EHD262160 EQW262160:EQZ262160 FAS262160:FAV262160 FKO262160:FKR262160 FUK262160:FUN262160 GEG262160:GEJ262160 GOC262160:GOF262160 GXY262160:GYB262160 HHU262160:HHX262160 HRQ262160:HRT262160 IBM262160:IBP262160 ILI262160:ILL262160 IVE262160:IVH262160 JFA262160:JFD262160 JOW262160:JOZ262160 JYS262160:JYV262160 KIO262160:KIR262160 KSK262160:KSN262160 LCG262160:LCJ262160 LMC262160:LMF262160 LVY262160:LWB262160 MFU262160:MFX262160 MPQ262160:MPT262160 MZM262160:MZP262160 NJI262160:NJL262160 NTE262160:NTH262160 ODA262160:ODD262160 OMW262160:OMZ262160 OWS262160:OWV262160 PGO262160:PGR262160 PQK262160:PQN262160 QAG262160:QAJ262160 QKC262160:QKF262160 QTY262160:QUB262160 RDU262160:RDX262160 RNQ262160:RNT262160 RXM262160:RXP262160 SHI262160:SHL262160 SRE262160:SRH262160 TBA262160:TBD262160 TKW262160:TKZ262160 TUS262160:TUV262160 UEO262160:UER262160 UOK262160:UON262160 UYG262160:UYJ262160 VIC262160:VIF262160 VRY262160:VSB262160 WBU262160:WBX262160 WLQ262160:WLT262160 WVM262160:WVP262160 E327696:H327696 JA327696:JD327696 SW327696:SZ327696 ACS327696:ACV327696 AMO327696:AMR327696 AWK327696:AWN327696 BGG327696:BGJ327696 BQC327696:BQF327696 BZY327696:CAB327696 CJU327696:CJX327696 CTQ327696:CTT327696 DDM327696:DDP327696 DNI327696:DNL327696 DXE327696:DXH327696 EHA327696:EHD327696 EQW327696:EQZ327696 FAS327696:FAV327696 FKO327696:FKR327696 FUK327696:FUN327696 GEG327696:GEJ327696 GOC327696:GOF327696 GXY327696:GYB327696 HHU327696:HHX327696 HRQ327696:HRT327696 IBM327696:IBP327696 ILI327696:ILL327696 IVE327696:IVH327696 JFA327696:JFD327696 JOW327696:JOZ327696 JYS327696:JYV327696 KIO327696:KIR327696 KSK327696:KSN327696 LCG327696:LCJ327696 LMC327696:LMF327696 LVY327696:LWB327696 MFU327696:MFX327696 MPQ327696:MPT327696 MZM327696:MZP327696 NJI327696:NJL327696 NTE327696:NTH327696 ODA327696:ODD327696 OMW327696:OMZ327696 OWS327696:OWV327696 PGO327696:PGR327696 PQK327696:PQN327696 QAG327696:QAJ327696 QKC327696:QKF327696 QTY327696:QUB327696 RDU327696:RDX327696 RNQ327696:RNT327696 RXM327696:RXP327696 SHI327696:SHL327696 SRE327696:SRH327696 TBA327696:TBD327696 TKW327696:TKZ327696 TUS327696:TUV327696 UEO327696:UER327696 UOK327696:UON327696 UYG327696:UYJ327696 VIC327696:VIF327696 VRY327696:VSB327696 WBU327696:WBX327696 WLQ327696:WLT327696 WVM327696:WVP327696 E393232:H393232 JA393232:JD393232 SW393232:SZ393232 ACS393232:ACV393232 AMO393232:AMR393232 AWK393232:AWN393232 BGG393232:BGJ393232 BQC393232:BQF393232 BZY393232:CAB393232 CJU393232:CJX393232 CTQ393232:CTT393232 DDM393232:DDP393232 DNI393232:DNL393232 DXE393232:DXH393232 EHA393232:EHD393232 EQW393232:EQZ393232 FAS393232:FAV393232 FKO393232:FKR393232 FUK393232:FUN393232 GEG393232:GEJ393232 GOC393232:GOF393232 GXY393232:GYB393232 HHU393232:HHX393232 HRQ393232:HRT393232 IBM393232:IBP393232 ILI393232:ILL393232 IVE393232:IVH393232 JFA393232:JFD393232 JOW393232:JOZ393232 JYS393232:JYV393232 KIO393232:KIR393232 KSK393232:KSN393232 LCG393232:LCJ393232 LMC393232:LMF393232 LVY393232:LWB393232 MFU393232:MFX393232 MPQ393232:MPT393232 MZM393232:MZP393232 NJI393232:NJL393232 NTE393232:NTH393232 ODA393232:ODD393232 OMW393232:OMZ393232 OWS393232:OWV393232 PGO393232:PGR393232 PQK393232:PQN393232 QAG393232:QAJ393232 QKC393232:QKF393232 QTY393232:QUB393232 RDU393232:RDX393232 RNQ393232:RNT393232 RXM393232:RXP393232 SHI393232:SHL393232 SRE393232:SRH393232 TBA393232:TBD393232 TKW393232:TKZ393232 TUS393232:TUV393232 UEO393232:UER393232 UOK393232:UON393232 UYG393232:UYJ393232 VIC393232:VIF393232 VRY393232:VSB393232 WBU393232:WBX393232 WLQ393232:WLT393232 WVM393232:WVP393232 E458768:H458768 JA458768:JD458768 SW458768:SZ458768 ACS458768:ACV458768 AMO458768:AMR458768 AWK458768:AWN458768 BGG458768:BGJ458768 BQC458768:BQF458768 BZY458768:CAB458768 CJU458768:CJX458768 CTQ458768:CTT458768 DDM458768:DDP458768 DNI458768:DNL458768 DXE458768:DXH458768 EHA458768:EHD458768 EQW458768:EQZ458768 FAS458768:FAV458768 FKO458768:FKR458768 FUK458768:FUN458768 GEG458768:GEJ458768 GOC458768:GOF458768 GXY458768:GYB458768 HHU458768:HHX458768 HRQ458768:HRT458768 IBM458768:IBP458768 ILI458768:ILL458768 IVE458768:IVH458768 JFA458768:JFD458768 JOW458768:JOZ458768 JYS458768:JYV458768 KIO458768:KIR458768 KSK458768:KSN458768 LCG458768:LCJ458768 LMC458768:LMF458768 LVY458768:LWB458768 MFU458768:MFX458768 MPQ458768:MPT458768 MZM458768:MZP458768 NJI458768:NJL458768 NTE458768:NTH458768 ODA458768:ODD458768 OMW458768:OMZ458768 OWS458768:OWV458768 PGO458768:PGR458768 PQK458768:PQN458768 QAG458768:QAJ458768 QKC458768:QKF458768 QTY458768:QUB458768 RDU458768:RDX458768 RNQ458768:RNT458768 RXM458768:RXP458768 SHI458768:SHL458768 SRE458768:SRH458768 TBA458768:TBD458768 TKW458768:TKZ458768 TUS458768:TUV458768 UEO458768:UER458768 UOK458768:UON458768 UYG458768:UYJ458768 VIC458768:VIF458768 VRY458768:VSB458768 WBU458768:WBX458768 WLQ458768:WLT458768 WVM458768:WVP458768 E524304:H524304 JA524304:JD524304 SW524304:SZ524304 ACS524304:ACV524304 AMO524304:AMR524304 AWK524304:AWN524304 BGG524304:BGJ524304 BQC524304:BQF524304 BZY524304:CAB524304 CJU524304:CJX524304 CTQ524304:CTT524304 DDM524304:DDP524304 DNI524304:DNL524304 DXE524304:DXH524304 EHA524304:EHD524304 EQW524304:EQZ524304 FAS524304:FAV524304 FKO524304:FKR524304 FUK524304:FUN524304 GEG524304:GEJ524304 GOC524304:GOF524304 GXY524304:GYB524304 HHU524304:HHX524304 HRQ524304:HRT524304 IBM524304:IBP524304 ILI524304:ILL524304 IVE524304:IVH524304 JFA524304:JFD524304 JOW524304:JOZ524304 JYS524304:JYV524304 KIO524304:KIR524304 KSK524304:KSN524304 LCG524304:LCJ524304 LMC524304:LMF524304 LVY524304:LWB524304 MFU524304:MFX524304 MPQ524304:MPT524304 MZM524304:MZP524304 NJI524304:NJL524304 NTE524304:NTH524304 ODA524304:ODD524304 OMW524304:OMZ524304 OWS524304:OWV524304 PGO524304:PGR524304 PQK524304:PQN524304 QAG524304:QAJ524304 QKC524304:QKF524304 QTY524304:QUB524304 RDU524304:RDX524304 RNQ524304:RNT524304 RXM524304:RXP524304 SHI524304:SHL524304 SRE524304:SRH524304 TBA524304:TBD524304 TKW524304:TKZ524304 TUS524304:TUV524304 UEO524304:UER524304 UOK524304:UON524304 UYG524304:UYJ524304 VIC524304:VIF524304 VRY524304:VSB524304 WBU524304:WBX524304 WLQ524304:WLT524304 WVM524304:WVP524304 E589840:H589840 JA589840:JD589840 SW589840:SZ589840 ACS589840:ACV589840 AMO589840:AMR589840 AWK589840:AWN589840 BGG589840:BGJ589840 BQC589840:BQF589840 BZY589840:CAB589840 CJU589840:CJX589840 CTQ589840:CTT589840 DDM589840:DDP589840 DNI589840:DNL589840 DXE589840:DXH589840 EHA589840:EHD589840 EQW589840:EQZ589840 FAS589840:FAV589840 FKO589840:FKR589840 FUK589840:FUN589840 GEG589840:GEJ589840 GOC589840:GOF589840 GXY589840:GYB589840 HHU589840:HHX589840 HRQ589840:HRT589840 IBM589840:IBP589840 ILI589840:ILL589840 IVE589840:IVH589840 JFA589840:JFD589840 JOW589840:JOZ589840 JYS589840:JYV589840 KIO589840:KIR589840 KSK589840:KSN589840 LCG589840:LCJ589840 LMC589840:LMF589840 LVY589840:LWB589840 MFU589840:MFX589840 MPQ589840:MPT589840 MZM589840:MZP589840 NJI589840:NJL589840 NTE589840:NTH589840 ODA589840:ODD589840 OMW589840:OMZ589840 OWS589840:OWV589840 PGO589840:PGR589840 PQK589840:PQN589840 QAG589840:QAJ589840 QKC589840:QKF589840 QTY589840:QUB589840 RDU589840:RDX589840 RNQ589840:RNT589840 RXM589840:RXP589840 SHI589840:SHL589840 SRE589840:SRH589840 TBA589840:TBD589840 TKW589840:TKZ589840 TUS589840:TUV589840 UEO589840:UER589840 UOK589840:UON589840 UYG589840:UYJ589840 VIC589840:VIF589840 VRY589840:VSB589840 WBU589840:WBX589840 WLQ589840:WLT589840 WVM589840:WVP589840 E655376:H655376 JA655376:JD655376 SW655376:SZ655376 ACS655376:ACV655376 AMO655376:AMR655376 AWK655376:AWN655376 BGG655376:BGJ655376 BQC655376:BQF655376 BZY655376:CAB655376 CJU655376:CJX655376 CTQ655376:CTT655376 DDM655376:DDP655376 DNI655376:DNL655376 DXE655376:DXH655376 EHA655376:EHD655376 EQW655376:EQZ655376 FAS655376:FAV655376 FKO655376:FKR655376 FUK655376:FUN655376 GEG655376:GEJ655376 GOC655376:GOF655376 GXY655376:GYB655376 HHU655376:HHX655376 HRQ655376:HRT655376 IBM655376:IBP655376 ILI655376:ILL655376 IVE655376:IVH655376 JFA655376:JFD655376 JOW655376:JOZ655376 JYS655376:JYV655376 KIO655376:KIR655376 KSK655376:KSN655376 LCG655376:LCJ655376 LMC655376:LMF655376 LVY655376:LWB655376 MFU655376:MFX655376 MPQ655376:MPT655376 MZM655376:MZP655376 NJI655376:NJL655376 NTE655376:NTH655376 ODA655376:ODD655376 OMW655376:OMZ655376 OWS655376:OWV655376 PGO655376:PGR655376 PQK655376:PQN655376 QAG655376:QAJ655376 QKC655376:QKF655376 QTY655376:QUB655376 RDU655376:RDX655376 RNQ655376:RNT655376 RXM655376:RXP655376 SHI655376:SHL655376 SRE655376:SRH655376 TBA655376:TBD655376 TKW655376:TKZ655376 TUS655376:TUV655376 UEO655376:UER655376 UOK655376:UON655376 UYG655376:UYJ655376 VIC655376:VIF655376 VRY655376:VSB655376 WBU655376:WBX655376 WLQ655376:WLT655376 WVM655376:WVP655376 E720912:H720912 JA720912:JD720912 SW720912:SZ720912 ACS720912:ACV720912 AMO720912:AMR720912 AWK720912:AWN720912 BGG720912:BGJ720912 BQC720912:BQF720912 BZY720912:CAB720912 CJU720912:CJX720912 CTQ720912:CTT720912 DDM720912:DDP720912 DNI720912:DNL720912 DXE720912:DXH720912 EHA720912:EHD720912 EQW720912:EQZ720912 FAS720912:FAV720912 FKO720912:FKR720912 FUK720912:FUN720912 GEG720912:GEJ720912 GOC720912:GOF720912 GXY720912:GYB720912 HHU720912:HHX720912 HRQ720912:HRT720912 IBM720912:IBP720912 ILI720912:ILL720912 IVE720912:IVH720912 JFA720912:JFD720912 JOW720912:JOZ720912 JYS720912:JYV720912 KIO720912:KIR720912 KSK720912:KSN720912 LCG720912:LCJ720912 LMC720912:LMF720912 LVY720912:LWB720912 MFU720912:MFX720912 MPQ720912:MPT720912 MZM720912:MZP720912 NJI720912:NJL720912 NTE720912:NTH720912 ODA720912:ODD720912 OMW720912:OMZ720912 OWS720912:OWV720912 PGO720912:PGR720912 PQK720912:PQN720912 QAG720912:QAJ720912 QKC720912:QKF720912 QTY720912:QUB720912 RDU720912:RDX720912 RNQ720912:RNT720912 RXM720912:RXP720912 SHI720912:SHL720912 SRE720912:SRH720912 TBA720912:TBD720912 TKW720912:TKZ720912 TUS720912:TUV720912 UEO720912:UER720912 UOK720912:UON720912 UYG720912:UYJ720912 VIC720912:VIF720912 VRY720912:VSB720912 WBU720912:WBX720912 WLQ720912:WLT720912 WVM720912:WVP720912 E786448:H786448 JA786448:JD786448 SW786448:SZ786448 ACS786448:ACV786448 AMO786448:AMR786448 AWK786448:AWN786448 BGG786448:BGJ786448 BQC786448:BQF786448 BZY786448:CAB786448 CJU786448:CJX786448 CTQ786448:CTT786448 DDM786448:DDP786448 DNI786448:DNL786448 DXE786448:DXH786448 EHA786448:EHD786448 EQW786448:EQZ786448 FAS786448:FAV786448 FKO786448:FKR786448 FUK786448:FUN786448 GEG786448:GEJ786448 GOC786448:GOF786448 GXY786448:GYB786448 HHU786448:HHX786448 HRQ786448:HRT786448 IBM786448:IBP786448 ILI786448:ILL786448 IVE786448:IVH786448 JFA786448:JFD786448 JOW786448:JOZ786448 JYS786448:JYV786448 KIO786448:KIR786448 KSK786448:KSN786448 LCG786448:LCJ786448 LMC786448:LMF786448 LVY786448:LWB786448 MFU786448:MFX786448 MPQ786448:MPT786448 MZM786448:MZP786448 NJI786448:NJL786448 NTE786448:NTH786448 ODA786448:ODD786448 OMW786448:OMZ786448 OWS786448:OWV786448 PGO786448:PGR786448 PQK786448:PQN786448 QAG786448:QAJ786448 QKC786448:QKF786448 QTY786448:QUB786448 RDU786448:RDX786448 RNQ786448:RNT786448 RXM786448:RXP786448 SHI786448:SHL786448 SRE786448:SRH786448 TBA786448:TBD786448 TKW786448:TKZ786448 TUS786448:TUV786448 UEO786448:UER786448 UOK786448:UON786448 UYG786448:UYJ786448 VIC786448:VIF786448 VRY786448:VSB786448 WBU786448:WBX786448 WLQ786448:WLT786448 WVM786448:WVP786448 E851984:H851984 JA851984:JD851984 SW851984:SZ851984 ACS851984:ACV851984 AMO851984:AMR851984 AWK851984:AWN851984 BGG851984:BGJ851984 BQC851984:BQF851984 BZY851984:CAB851984 CJU851984:CJX851984 CTQ851984:CTT851984 DDM851984:DDP851984 DNI851984:DNL851984 DXE851984:DXH851984 EHA851984:EHD851984 EQW851984:EQZ851984 FAS851984:FAV851984 FKO851984:FKR851984 FUK851984:FUN851984 GEG851984:GEJ851984 GOC851984:GOF851984 GXY851984:GYB851984 HHU851984:HHX851984 HRQ851984:HRT851984 IBM851984:IBP851984 ILI851984:ILL851984 IVE851984:IVH851984 JFA851984:JFD851984 JOW851984:JOZ851984 JYS851984:JYV851984 KIO851984:KIR851984 KSK851984:KSN851984 LCG851984:LCJ851984 LMC851984:LMF851984 LVY851984:LWB851984 MFU851984:MFX851984 MPQ851984:MPT851984 MZM851984:MZP851984 NJI851984:NJL851984 NTE851984:NTH851984 ODA851984:ODD851984 OMW851984:OMZ851984 OWS851984:OWV851984 PGO851984:PGR851984 PQK851984:PQN851984 QAG851984:QAJ851984 QKC851984:QKF851984 QTY851984:QUB851984 RDU851984:RDX851984 RNQ851984:RNT851984 RXM851984:RXP851984 SHI851984:SHL851984 SRE851984:SRH851984 TBA851984:TBD851984 TKW851984:TKZ851984 TUS851984:TUV851984 UEO851984:UER851984 UOK851984:UON851984 UYG851984:UYJ851984 VIC851984:VIF851984 VRY851984:VSB851984 WBU851984:WBX851984 WLQ851984:WLT851984 WVM851984:WVP851984 E917520:H917520 JA917520:JD917520 SW917520:SZ917520 ACS917520:ACV917520 AMO917520:AMR917520 AWK917520:AWN917520 BGG917520:BGJ917520 BQC917520:BQF917520 BZY917520:CAB917520 CJU917520:CJX917520 CTQ917520:CTT917520 DDM917520:DDP917520 DNI917520:DNL917520 DXE917520:DXH917520 EHA917520:EHD917520 EQW917520:EQZ917520 FAS917520:FAV917520 FKO917520:FKR917520 FUK917520:FUN917520 GEG917520:GEJ917520 GOC917520:GOF917520 GXY917520:GYB917520 HHU917520:HHX917520 HRQ917520:HRT917520 IBM917520:IBP917520 ILI917520:ILL917520 IVE917520:IVH917520 JFA917520:JFD917520 JOW917520:JOZ917520 JYS917520:JYV917520 KIO917520:KIR917520 KSK917520:KSN917520 LCG917520:LCJ917520 LMC917520:LMF917520 LVY917520:LWB917520 MFU917520:MFX917520 MPQ917520:MPT917520 MZM917520:MZP917520 NJI917520:NJL917520 NTE917520:NTH917520 ODA917520:ODD917520 OMW917520:OMZ917520 OWS917520:OWV917520 PGO917520:PGR917520 PQK917520:PQN917520 QAG917520:QAJ917520 QKC917520:QKF917520 QTY917520:QUB917520 RDU917520:RDX917520 RNQ917520:RNT917520 RXM917520:RXP917520 SHI917520:SHL917520 SRE917520:SRH917520 TBA917520:TBD917520 TKW917520:TKZ917520 TUS917520:TUV917520 UEO917520:UER917520 UOK917520:UON917520 UYG917520:UYJ917520 VIC917520:VIF917520 VRY917520:VSB917520 WBU917520:WBX917520 WLQ917520:WLT917520 WVM917520:WVP917520 E983056:H983056 JA983056:JD983056 SW983056:SZ983056 ACS983056:ACV983056 AMO983056:AMR983056 AWK983056:AWN983056 BGG983056:BGJ983056 BQC983056:BQF983056 BZY983056:CAB983056 CJU983056:CJX983056 CTQ983056:CTT983056 DDM983056:DDP983056 DNI983056:DNL983056 DXE983056:DXH983056 EHA983056:EHD983056 EQW983056:EQZ983056 FAS983056:FAV983056 FKO983056:FKR983056 FUK983056:FUN983056 GEG983056:GEJ983056 GOC983056:GOF983056 GXY983056:GYB983056 HHU983056:HHX983056 HRQ983056:HRT983056 IBM983056:IBP983056 ILI983056:ILL983056 IVE983056:IVH983056 JFA983056:JFD983056 JOW983056:JOZ983056 JYS983056:JYV983056 KIO983056:KIR983056 KSK983056:KSN983056 LCG983056:LCJ983056 LMC983056:LMF983056 LVY983056:LWB983056 MFU983056:MFX983056 MPQ983056:MPT983056 MZM983056:MZP983056 NJI983056:NJL983056 NTE983056:NTH983056 ODA983056:ODD983056 OMW983056:OMZ983056 OWS983056:OWV983056 PGO983056:PGR983056 PQK983056:PQN983056 QAG983056:QAJ983056 QKC983056:QKF983056 QTY983056:QUB983056 RDU983056:RDX983056 RNQ983056:RNT983056 RXM983056:RXP983056 SHI983056:SHL983056 SRE983056:SRH983056 TBA983056:TBD983056 TKW983056:TKZ983056 TUS983056:TUV983056 UEO983056:UER983056 UOK983056:UON983056 UYG983056:UYJ983056 VIC983056:VIF983056 VRY983056:VSB983056 WBU983056:WBX983056 WLQ983056:WLT983056 WVM983056:WVP983056">
      <formula1>$Z$8:$Z$10</formula1>
    </dataValidation>
    <dataValidation type="list" allowBlank="1" sqref="E17:H17 JA17:JD17 SW17:SZ17 ACS17:ACV17 AMO17:AMR17 AWK17:AWN17 BGG17:BGJ17 BQC17:BQF17 BZY17:CAB17 CJU17:CJX17 CTQ17:CTT17 DDM17:DDP17 DNI17:DNL17 DXE17:DXH17 EHA17:EHD17 EQW17:EQZ17 FAS17:FAV17 FKO17:FKR17 FUK17:FUN17 GEG17:GEJ17 GOC17:GOF17 GXY17:GYB17 HHU17:HHX17 HRQ17:HRT17 IBM17:IBP17 ILI17:ILL17 IVE17:IVH17 JFA17:JFD17 JOW17:JOZ17 JYS17:JYV17 KIO17:KIR17 KSK17:KSN17 LCG17:LCJ17 LMC17:LMF17 LVY17:LWB17 MFU17:MFX17 MPQ17:MPT17 MZM17:MZP17 NJI17:NJL17 NTE17:NTH17 ODA17:ODD17 OMW17:OMZ17 OWS17:OWV17 PGO17:PGR17 PQK17:PQN17 QAG17:QAJ17 QKC17:QKF17 QTY17:QUB17 RDU17:RDX17 RNQ17:RNT17 RXM17:RXP17 SHI17:SHL17 SRE17:SRH17 TBA17:TBD17 TKW17:TKZ17 TUS17:TUV17 UEO17:UER17 UOK17:UON17 UYG17:UYJ17 VIC17:VIF17 VRY17:VSB17 WBU17:WBX17 WLQ17:WLT17 WVM17:WVP17 E65553:H65553 JA65553:JD65553 SW65553:SZ65553 ACS65553:ACV65553 AMO65553:AMR65553 AWK65553:AWN65553 BGG65553:BGJ65553 BQC65553:BQF65553 BZY65553:CAB65553 CJU65553:CJX65553 CTQ65553:CTT65553 DDM65553:DDP65553 DNI65553:DNL65553 DXE65553:DXH65553 EHA65553:EHD65553 EQW65553:EQZ65553 FAS65553:FAV65553 FKO65553:FKR65553 FUK65553:FUN65553 GEG65553:GEJ65553 GOC65553:GOF65553 GXY65553:GYB65553 HHU65553:HHX65553 HRQ65553:HRT65553 IBM65553:IBP65553 ILI65553:ILL65553 IVE65553:IVH65553 JFA65553:JFD65553 JOW65553:JOZ65553 JYS65553:JYV65553 KIO65553:KIR65553 KSK65553:KSN65553 LCG65553:LCJ65553 LMC65553:LMF65553 LVY65553:LWB65553 MFU65553:MFX65553 MPQ65553:MPT65553 MZM65553:MZP65553 NJI65553:NJL65553 NTE65553:NTH65553 ODA65553:ODD65553 OMW65553:OMZ65553 OWS65553:OWV65553 PGO65553:PGR65553 PQK65553:PQN65553 QAG65553:QAJ65553 QKC65553:QKF65553 QTY65553:QUB65553 RDU65553:RDX65553 RNQ65553:RNT65553 RXM65553:RXP65553 SHI65553:SHL65553 SRE65553:SRH65553 TBA65553:TBD65553 TKW65553:TKZ65553 TUS65553:TUV65553 UEO65553:UER65553 UOK65553:UON65553 UYG65553:UYJ65553 VIC65553:VIF65553 VRY65553:VSB65553 WBU65553:WBX65553 WLQ65553:WLT65553 WVM65553:WVP65553 E131089:H131089 JA131089:JD131089 SW131089:SZ131089 ACS131089:ACV131089 AMO131089:AMR131089 AWK131089:AWN131089 BGG131089:BGJ131089 BQC131089:BQF131089 BZY131089:CAB131089 CJU131089:CJX131089 CTQ131089:CTT131089 DDM131089:DDP131089 DNI131089:DNL131089 DXE131089:DXH131089 EHA131089:EHD131089 EQW131089:EQZ131089 FAS131089:FAV131089 FKO131089:FKR131089 FUK131089:FUN131089 GEG131089:GEJ131089 GOC131089:GOF131089 GXY131089:GYB131089 HHU131089:HHX131089 HRQ131089:HRT131089 IBM131089:IBP131089 ILI131089:ILL131089 IVE131089:IVH131089 JFA131089:JFD131089 JOW131089:JOZ131089 JYS131089:JYV131089 KIO131089:KIR131089 KSK131089:KSN131089 LCG131089:LCJ131089 LMC131089:LMF131089 LVY131089:LWB131089 MFU131089:MFX131089 MPQ131089:MPT131089 MZM131089:MZP131089 NJI131089:NJL131089 NTE131089:NTH131089 ODA131089:ODD131089 OMW131089:OMZ131089 OWS131089:OWV131089 PGO131089:PGR131089 PQK131089:PQN131089 QAG131089:QAJ131089 QKC131089:QKF131089 QTY131089:QUB131089 RDU131089:RDX131089 RNQ131089:RNT131089 RXM131089:RXP131089 SHI131089:SHL131089 SRE131089:SRH131089 TBA131089:TBD131089 TKW131089:TKZ131089 TUS131089:TUV131089 UEO131089:UER131089 UOK131089:UON131089 UYG131089:UYJ131089 VIC131089:VIF131089 VRY131089:VSB131089 WBU131089:WBX131089 WLQ131089:WLT131089 WVM131089:WVP131089 E196625:H196625 JA196625:JD196625 SW196625:SZ196625 ACS196625:ACV196625 AMO196625:AMR196625 AWK196625:AWN196625 BGG196625:BGJ196625 BQC196625:BQF196625 BZY196625:CAB196625 CJU196625:CJX196625 CTQ196625:CTT196625 DDM196625:DDP196625 DNI196625:DNL196625 DXE196625:DXH196625 EHA196625:EHD196625 EQW196625:EQZ196625 FAS196625:FAV196625 FKO196625:FKR196625 FUK196625:FUN196625 GEG196625:GEJ196625 GOC196625:GOF196625 GXY196625:GYB196625 HHU196625:HHX196625 HRQ196625:HRT196625 IBM196625:IBP196625 ILI196625:ILL196625 IVE196625:IVH196625 JFA196625:JFD196625 JOW196625:JOZ196625 JYS196625:JYV196625 KIO196625:KIR196625 KSK196625:KSN196625 LCG196625:LCJ196625 LMC196625:LMF196625 LVY196625:LWB196625 MFU196625:MFX196625 MPQ196625:MPT196625 MZM196625:MZP196625 NJI196625:NJL196625 NTE196625:NTH196625 ODA196625:ODD196625 OMW196625:OMZ196625 OWS196625:OWV196625 PGO196625:PGR196625 PQK196625:PQN196625 QAG196625:QAJ196625 QKC196625:QKF196625 QTY196625:QUB196625 RDU196625:RDX196625 RNQ196625:RNT196625 RXM196625:RXP196625 SHI196625:SHL196625 SRE196625:SRH196625 TBA196625:TBD196625 TKW196625:TKZ196625 TUS196625:TUV196625 UEO196625:UER196625 UOK196625:UON196625 UYG196625:UYJ196625 VIC196625:VIF196625 VRY196625:VSB196625 WBU196625:WBX196625 WLQ196625:WLT196625 WVM196625:WVP196625 E262161:H262161 JA262161:JD262161 SW262161:SZ262161 ACS262161:ACV262161 AMO262161:AMR262161 AWK262161:AWN262161 BGG262161:BGJ262161 BQC262161:BQF262161 BZY262161:CAB262161 CJU262161:CJX262161 CTQ262161:CTT262161 DDM262161:DDP262161 DNI262161:DNL262161 DXE262161:DXH262161 EHA262161:EHD262161 EQW262161:EQZ262161 FAS262161:FAV262161 FKO262161:FKR262161 FUK262161:FUN262161 GEG262161:GEJ262161 GOC262161:GOF262161 GXY262161:GYB262161 HHU262161:HHX262161 HRQ262161:HRT262161 IBM262161:IBP262161 ILI262161:ILL262161 IVE262161:IVH262161 JFA262161:JFD262161 JOW262161:JOZ262161 JYS262161:JYV262161 KIO262161:KIR262161 KSK262161:KSN262161 LCG262161:LCJ262161 LMC262161:LMF262161 LVY262161:LWB262161 MFU262161:MFX262161 MPQ262161:MPT262161 MZM262161:MZP262161 NJI262161:NJL262161 NTE262161:NTH262161 ODA262161:ODD262161 OMW262161:OMZ262161 OWS262161:OWV262161 PGO262161:PGR262161 PQK262161:PQN262161 QAG262161:QAJ262161 QKC262161:QKF262161 QTY262161:QUB262161 RDU262161:RDX262161 RNQ262161:RNT262161 RXM262161:RXP262161 SHI262161:SHL262161 SRE262161:SRH262161 TBA262161:TBD262161 TKW262161:TKZ262161 TUS262161:TUV262161 UEO262161:UER262161 UOK262161:UON262161 UYG262161:UYJ262161 VIC262161:VIF262161 VRY262161:VSB262161 WBU262161:WBX262161 WLQ262161:WLT262161 WVM262161:WVP262161 E327697:H327697 JA327697:JD327697 SW327697:SZ327697 ACS327697:ACV327697 AMO327697:AMR327697 AWK327697:AWN327697 BGG327697:BGJ327697 BQC327697:BQF327697 BZY327697:CAB327697 CJU327697:CJX327697 CTQ327697:CTT327697 DDM327697:DDP327697 DNI327697:DNL327697 DXE327697:DXH327697 EHA327697:EHD327697 EQW327697:EQZ327697 FAS327697:FAV327697 FKO327697:FKR327697 FUK327697:FUN327697 GEG327697:GEJ327697 GOC327697:GOF327697 GXY327697:GYB327697 HHU327697:HHX327697 HRQ327697:HRT327697 IBM327697:IBP327697 ILI327697:ILL327697 IVE327697:IVH327697 JFA327697:JFD327697 JOW327697:JOZ327697 JYS327697:JYV327697 KIO327697:KIR327697 KSK327697:KSN327697 LCG327697:LCJ327697 LMC327697:LMF327697 LVY327697:LWB327697 MFU327697:MFX327697 MPQ327697:MPT327697 MZM327697:MZP327697 NJI327697:NJL327697 NTE327697:NTH327697 ODA327697:ODD327697 OMW327697:OMZ327697 OWS327697:OWV327697 PGO327697:PGR327697 PQK327697:PQN327697 QAG327697:QAJ327697 QKC327697:QKF327697 QTY327697:QUB327697 RDU327697:RDX327697 RNQ327697:RNT327697 RXM327697:RXP327697 SHI327697:SHL327697 SRE327697:SRH327697 TBA327697:TBD327697 TKW327697:TKZ327697 TUS327697:TUV327697 UEO327697:UER327697 UOK327697:UON327697 UYG327697:UYJ327697 VIC327697:VIF327697 VRY327697:VSB327697 WBU327697:WBX327697 WLQ327697:WLT327697 WVM327697:WVP327697 E393233:H393233 JA393233:JD393233 SW393233:SZ393233 ACS393233:ACV393233 AMO393233:AMR393233 AWK393233:AWN393233 BGG393233:BGJ393233 BQC393233:BQF393233 BZY393233:CAB393233 CJU393233:CJX393233 CTQ393233:CTT393233 DDM393233:DDP393233 DNI393233:DNL393233 DXE393233:DXH393233 EHA393233:EHD393233 EQW393233:EQZ393233 FAS393233:FAV393233 FKO393233:FKR393233 FUK393233:FUN393233 GEG393233:GEJ393233 GOC393233:GOF393233 GXY393233:GYB393233 HHU393233:HHX393233 HRQ393233:HRT393233 IBM393233:IBP393233 ILI393233:ILL393233 IVE393233:IVH393233 JFA393233:JFD393233 JOW393233:JOZ393233 JYS393233:JYV393233 KIO393233:KIR393233 KSK393233:KSN393233 LCG393233:LCJ393233 LMC393233:LMF393233 LVY393233:LWB393233 MFU393233:MFX393233 MPQ393233:MPT393233 MZM393233:MZP393233 NJI393233:NJL393233 NTE393233:NTH393233 ODA393233:ODD393233 OMW393233:OMZ393233 OWS393233:OWV393233 PGO393233:PGR393233 PQK393233:PQN393233 QAG393233:QAJ393233 QKC393233:QKF393233 QTY393233:QUB393233 RDU393233:RDX393233 RNQ393233:RNT393233 RXM393233:RXP393233 SHI393233:SHL393233 SRE393233:SRH393233 TBA393233:TBD393233 TKW393233:TKZ393233 TUS393233:TUV393233 UEO393233:UER393233 UOK393233:UON393233 UYG393233:UYJ393233 VIC393233:VIF393233 VRY393233:VSB393233 WBU393233:WBX393233 WLQ393233:WLT393233 WVM393233:WVP393233 E458769:H458769 JA458769:JD458769 SW458769:SZ458769 ACS458769:ACV458769 AMO458769:AMR458769 AWK458769:AWN458769 BGG458769:BGJ458769 BQC458769:BQF458769 BZY458769:CAB458769 CJU458769:CJX458769 CTQ458769:CTT458769 DDM458769:DDP458769 DNI458769:DNL458769 DXE458769:DXH458769 EHA458769:EHD458769 EQW458769:EQZ458769 FAS458769:FAV458769 FKO458769:FKR458769 FUK458769:FUN458769 GEG458769:GEJ458769 GOC458769:GOF458769 GXY458769:GYB458769 HHU458769:HHX458769 HRQ458769:HRT458769 IBM458769:IBP458769 ILI458769:ILL458769 IVE458769:IVH458769 JFA458769:JFD458769 JOW458769:JOZ458769 JYS458769:JYV458769 KIO458769:KIR458769 KSK458769:KSN458769 LCG458769:LCJ458769 LMC458769:LMF458769 LVY458769:LWB458769 MFU458769:MFX458769 MPQ458769:MPT458769 MZM458769:MZP458769 NJI458769:NJL458769 NTE458769:NTH458769 ODA458769:ODD458769 OMW458769:OMZ458769 OWS458769:OWV458769 PGO458769:PGR458769 PQK458769:PQN458769 QAG458769:QAJ458769 QKC458769:QKF458769 QTY458769:QUB458769 RDU458769:RDX458769 RNQ458769:RNT458769 RXM458769:RXP458769 SHI458769:SHL458769 SRE458769:SRH458769 TBA458769:TBD458769 TKW458769:TKZ458769 TUS458769:TUV458769 UEO458769:UER458769 UOK458769:UON458769 UYG458769:UYJ458769 VIC458769:VIF458769 VRY458769:VSB458769 WBU458769:WBX458769 WLQ458769:WLT458769 WVM458769:WVP458769 E524305:H524305 JA524305:JD524305 SW524305:SZ524305 ACS524305:ACV524305 AMO524305:AMR524305 AWK524305:AWN524305 BGG524305:BGJ524305 BQC524305:BQF524305 BZY524305:CAB524305 CJU524305:CJX524305 CTQ524305:CTT524305 DDM524305:DDP524305 DNI524305:DNL524305 DXE524305:DXH524305 EHA524305:EHD524305 EQW524305:EQZ524305 FAS524305:FAV524305 FKO524305:FKR524305 FUK524305:FUN524305 GEG524305:GEJ524305 GOC524305:GOF524305 GXY524305:GYB524305 HHU524305:HHX524305 HRQ524305:HRT524305 IBM524305:IBP524305 ILI524305:ILL524305 IVE524305:IVH524305 JFA524305:JFD524305 JOW524305:JOZ524305 JYS524305:JYV524305 KIO524305:KIR524305 KSK524305:KSN524305 LCG524305:LCJ524305 LMC524305:LMF524305 LVY524305:LWB524305 MFU524305:MFX524305 MPQ524305:MPT524305 MZM524305:MZP524305 NJI524305:NJL524305 NTE524305:NTH524305 ODA524305:ODD524305 OMW524305:OMZ524305 OWS524305:OWV524305 PGO524305:PGR524305 PQK524305:PQN524305 QAG524305:QAJ524305 QKC524305:QKF524305 QTY524305:QUB524305 RDU524305:RDX524305 RNQ524305:RNT524305 RXM524305:RXP524305 SHI524305:SHL524305 SRE524305:SRH524305 TBA524305:TBD524305 TKW524305:TKZ524305 TUS524305:TUV524305 UEO524305:UER524305 UOK524305:UON524305 UYG524305:UYJ524305 VIC524305:VIF524305 VRY524305:VSB524305 WBU524305:WBX524305 WLQ524305:WLT524305 WVM524305:WVP524305 E589841:H589841 JA589841:JD589841 SW589841:SZ589841 ACS589841:ACV589841 AMO589841:AMR589841 AWK589841:AWN589841 BGG589841:BGJ589841 BQC589841:BQF589841 BZY589841:CAB589841 CJU589841:CJX589841 CTQ589841:CTT589841 DDM589841:DDP589841 DNI589841:DNL589841 DXE589841:DXH589841 EHA589841:EHD589841 EQW589841:EQZ589841 FAS589841:FAV589841 FKO589841:FKR589841 FUK589841:FUN589841 GEG589841:GEJ589841 GOC589841:GOF589841 GXY589841:GYB589841 HHU589841:HHX589841 HRQ589841:HRT589841 IBM589841:IBP589841 ILI589841:ILL589841 IVE589841:IVH589841 JFA589841:JFD589841 JOW589841:JOZ589841 JYS589841:JYV589841 KIO589841:KIR589841 KSK589841:KSN589841 LCG589841:LCJ589841 LMC589841:LMF589841 LVY589841:LWB589841 MFU589841:MFX589841 MPQ589841:MPT589841 MZM589841:MZP589841 NJI589841:NJL589841 NTE589841:NTH589841 ODA589841:ODD589841 OMW589841:OMZ589841 OWS589841:OWV589841 PGO589841:PGR589841 PQK589841:PQN589841 QAG589841:QAJ589841 QKC589841:QKF589841 QTY589841:QUB589841 RDU589841:RDX589841 RNQ589841:RNT589841 RXM589841:RXP589841 SHI589841:SHL589841 SRE589841:SRH589841 TBA589841:TBD589841 TKW589841:TKZ589841 TUS589841:TUV589841 UEO589841:UER589841 UOK589841:UON589841 UYG589841:UYJ589841 VIC589841:VIF589841 VRY589841:VSB589841 WBU589841:WBX589841 WLQ589841:WLT589841 WVM589841:WVP589841 E655377:H655377 JA655377:JD655377 SW655377:SZ655377 ACS655377:ACV655377 AMO655377:AMR655377 AWK655377:AWN655377 BGG655377:BGJ655377 BQC655377:BQF655377 BZY655377:CAB655377 CJU655377:CJX655377 CTQ655377:CTT655377 DDM655377:DDP655377 DNI655377:DNL655377 DXE655377:DXH655377 EHA655377:EHD655377 EQW655377:EQZ655377 FAS655377:FAV655377 FKO655377:FKR655377 FUK655377:FUN655377 GEG655377:GEJ655377 GOC655377:GOF655377 GXY655377:GYB655377 HHU655377:HHX655377 HRQ655377:HRT655377 IBM655377:IBP655377 ILI655377:ILL655377 IVE655377:IVH655377 JFA655377:JFD655377 JOW655377:JOZ655377 JYS655377:JYV655377 KIO655377:KIR655377 KSK655377:KSN655377 LCG655377:LCJ655377 LMC655377:LMF655377 LVY655377:LWB655377 MFU655377:MFX655377 MPQ655377:MPT655377 MZM655377:MZP655377 NJI655377:NJL655377 NTE655377:NTH655377 ODA655377:ODD655377 OMW655377:OMZ655377 OWS655377:OWV655377 PGO655377:PGR655377 PQK655377:PQN655377 QAG655377:QAJ655377 QKC655377:QKF655377 QTY655377:QUB655377 RDU655377:RDX655377 RNQ655377:RNT655377 RXM655377:RXP655377 SHI655377:SHL655377 SRE655377:SRH655377 TBA655377:TBD655377 TKW655377:TKZ655377 TUS655377:TUV655377 UEO655377:UER655377 UOK655377:UON655377 UYG655377:UYJ655377 VIC655377:VIF655377 VRY655377:VSB655377 WBU655377:WBX655377 WLQ655377:WLT655377 WVM655377:WVP655377 E720913:H720913 JA720913:JD720913 SW720913:SZ720913 ACS720913:ACV720913 AMO720913:AMR720913 AWK720913:AWN720913 BGG720913:BGJ720913 BQC720913:BQF720913 BZY720913:CAB720913 CJU720913:CJX720913 CTQ720913:CTT720913 DDM720913:DDP720913 DNI720913:DNL720913 DXE720913:DXH720913 EHA720913:EHD720913 EQW720913:EQZ720913 FAS720913:FAV720913 FKO720913:FKR720913 FUK720913:FUN720913 GEG720913:GEJ720913 GOC720913:GOF720913 GXY720913:GYB720913 HHU720913:HHX720913 HRQ720913:HRT720913 IBM720913:IBP720913 ILI720913:ILL720913 IVE720913:IVH720913 JFA720913:JFD720913 JOW720913:JOZ720913 JYS720913:JYV720913 KIO720913:KIR720913 KSK720913:KSN720913 LCG720913:LCJ720913 LMC720913:LMF720913 LVY720913:LWB720913 MFU720913:MFX720913 MPQ720913:MPT720913 MZM720913:MZP720913 NJI720913:NJL720913 NTE720913:NTH720913 ODA720913:ODD720913 OMW720913:OMZ720913 OWS720913:OWV720913 PGO720913:PGR720913 PQK720913:PQN720913 QAG720913:QAJ720913 QKC720913:QKF720913 QTY720913:QUB720913 RDU720913:RDX720913 RNQ720913:RNT720913 RXM720913:RXP720913 SHI720913:SHL720913 SRE720913:SRH720913 TBA720913:TBD720913 TKW720913:TKZ720913 TUS720913:TUV720913 UEO720913:UER720913 UOK720913:UON720913 UYG720913:UYJ720913 VIC720913:VIF720913 VRY720913:VSB720913 WBU720913:WBX720913 WLQ720913:WLT720913 WVM720913:WVP720913 E786449:H786449 JA786449:JD786449 SW786449:SZ786449 ACS786449:ACV786449 AMO786449:AMR786449 AWK786449:AWN786449 BGG786449:BGJ786449 BQC786449:BQF786449 BZY786449:CAB786449 CJU786449:CJX786449 CTQ786449:CTT786449 DDM786449:DDP786449 DNI786449:DNL786449 DXE786449:DXH786449 EHA786449:EHD786449 EQW786449:EQZ786449 FAS786449:FAV786449 FKO786449:FKR786449 FUK786449:FUN786449 GEG786449:GEJ786449 GOC786449:GOF786449 GXY786449:GYB786449 HHU786449:HHX786449 HRQ786449:HRT786449 IBM786449:IBP786449 ILI786449:ILL786449 IVE786449:IVH786449 JFA786449:JFD786449 JOW786449:JOZ786449 JYS786449:JYV786449 KIO786449:KIR786449 KSK786449:KSN786449 LCG786449:LCJ786449 LMC786449:LMF786449 LVY786449:LWB786449 MFU786449:MFX786449 MPQ786449:MPT786449 MZM786449:MZP786449 NJI786449:NJL786449 NTE786449:NTH786449 ODA786449:ODD786449 OMW786449:OMZ786449 OWS786449:OWV786449 PGO786449:PGR786449 PQK786449:PQN786449 QAG786449:QAJ786449 QKC786449:QKF786449 QTY786449:QUB786449 RDU786449:RDX786449 RNQ786449:RNT786449 RXM786449:RXP786449 SHI786449:SHL786449 SRE786449:SRH786449 TBA786449:TBD786449 TKW786449:TKZ786449 TUS786449:TUV786449 UEO786449:UER786449 UOK786449:UON786449 UYG786449:UYJ786449 VIC786449:VIF786449 VRY786449:VSB786449 WBU786449:WBX786449 WLQ786449:WLT786449 WVM786449:WVP786449 E851985:H851985 JA851985:JD851985 SW851985:SZ851985 ACS851985:ACV851985 AMO851985:AMR851985 AWK851985:AWN851985 BGG851985:BGJ851985 BQC851985:BQF851985 BZY851985:CAB851985 CJU851985:CJX851985 CTQ851985:CTT851985 DDM851985:DDP851985 DNI851985:DNL851985 DXE851985:DXH851985 EHA851985:EHD851985 EQW851985:EQZ851985 FAS851985:FAV851985 FKO851985:FKR851985 FUK851985:FUN851985 GEG851985:GEJ851985 GOC851985:GOF851985 GXY851985:GYB851985 HHU851985:HHX851985 HRQ851985:HRT851985 IBM851985:IBP851985 ILI851985:ILL851985 IVE851985:IVH851985 JFA851985:JFD851985 JOW851985:JOZ851985 JYS851985:JYV851985 KIO851985:KIR851985 KSK851985:KSN851985 LCG851985:LCJ851985 LMC851985:LMF851985 LVY851985:LWB851985 MFU851985:MFX851985 MPQ851985:MPT851985 MZM851985:MZP851985 NJI851985:NJL851985 NTE851985:NTH851985 ODA851985:ODD851985 OMW851985:OMZ851985 OWS851985:OWV851985 PGO851985:PGR851985 PQK851985:PQN851985 QAG851985:QAJ851985 QKC851985:QKF851985 QTY851985:QUB851985 RDU851985:RDX851985 RNQ851985:RNT851985 RXM851985:RXP851985 SHI851985:SHL851985 SRE851985:SRH851985 TBA851985:TBD851985 TKW851985:TKZ851985 TUS851985:TUV851985 UEO851985:UER851985 UOK851985:UON851985 UYG851985:UYJ851985 VIC851985:VIF851985 VRY851985:VSB851985 WBU851985:WBX851985 WLQ851985:WLT851985 WVM851985:WVP851985 E917521:H917521 JA917521:JD917521 SW917521:SZ917521 ACS917521:ACV917521 AMO917521:AMR917521 AWK917521:AWN917521 BGG917521:BGJ917521 BQC917521:BQF917521 BZY917521:CAB917521 CJU917521:CJX917521 CTQ917521:CTT917521 DDM917521:DDP917521 DNI917521:DNL917521 DXE917521:DXH917521 EHA917521:EHD917521 EQW917521:EQZ917521 FAS917521:FAV917521 FKO917521:FKR917521 FUK917521:FUN917521 GEG917521:GEJ917521 GOC917521:GOF917521 GXY917521:GYB917521 HHU917521:HHX917521 HRQ917521:HRT917521 IBM917521:IBP917521 ILI917521:ILL917521 IVE917521:IVH917521 JFA917521:JFD917521 JOW917521:JOZ917521 JYS917521:JYV917521 KIO917521:KIR917521 KSK917521:KSN917521 LCG917521:LCJ917521 LMC917521:LMF917521 LVY917521:LWB917521 MFU917521:MFX917521 MPQ917521:MPT917521 MZM917521:MZP917521 NJI917521:NJL917521 NTE917521:NTH917521 ODA917521:ODD917521 OMW917521:OMZ917521 OWS917521:OWV917521 PGO917521:PGR917521 PQK917521:PQN917521 QAG917521:QAJ917521 QKC917521:QKF917521 QTY917521:QUB917521 RDU917521:RDX917521 RNQ917521:RNT917521 RXM917521:RXP917521 SHI917521:SHL917521 SRE917521:SRH917521 TBA917521:TBD917521 TKW917521:TKZ917521 TUS917521:TUV917521 UEO917521:UER917521 UOK917521:UON917521 UYG917521:UYJ917521 VIC917521:VIF917521 VRY917521:VSB917521 WBU917521:WBX917521 WLQ917521:WLT917521 WVM917521:WVP917521 E983057:H983057 JA983057:JD983057 SW983057:SZ983057 ACS983057:ACV983057 AMO983057:AMR983057 AWK983057:AWN983057 BGG983057:BGJ983057 BQC983057:BQF983057 BZY983057:CAB983057 CJU983057:CJX983057 CTQ983057:CTT983057 DDM983057:DDP983057 DNI983057:DNL983057 DXE983057:DXH983057 EHA983057:EHD983057 EQW983057:EQZ983057 FAS983057:FAV983057 FKO983057:FKR983057 FUK983057:FUN983057 GEG983057:GEJ983057 GOC983057:GOF983057 GXY983057:GYB983057 HHU983057:HHX983057 HRQ983057:HRT983057 IBM983057:IBP983057 ILI983057:ILL983057 IVE983057:IVH983057 JFA983057:JFD983057 JOW983057:JOZ983057 JYS983057:JYV983057 KIO983057:KIR983057 KSK983057:KSN983057 LCG983057:LCJ983057 LMC983057:LMF983057 LVY983057:LWB983057 MFU983057:MFX983057 MPQ983057:MPT983057 MZM983057:MZP983057 NJI983057:NJL983057 NTE983057:NTH983057 ODA983057:ODD983057 OMW983057:OMZ983057 OWS983057:OWV983057 PGO983057:PGR983057 PQK983057:PQN983057 QAG983057:QAJ983057 QKC983057:QKF983057 QTY983057:QUB983057 RDU983057:RDX983057 RNQ983057:RNT983057 RXM983057:RXP983057 SHI983057:SHL983057 SRE983057:SRH983057 TBA983057:TBD983057 TKW983057:TKZ983057 TUS983057:TUV983057 UEO983057:UER983057 UOK983057:UON983057 UYG983057:UYJ983057 VIC983057:VIF983057 VRY983057:VSB983057 WBU983057:WBX983057 WLQ983057:WLT983057 WVM983057:WVP983057">
      <formula1>$Z$13:$Z$15</formula1>
    </dataValidation>
    <dataValidation type="list" allowBlank="1" sqref="E18:H18 JA18:JD18 SW18:SZ18 ACS18:ACV18 AMO18:AMR18 AWK18:AWN18 BGG18:BGJ18 BQC18:BQF18 BZY18:CAB18 CJU18:CJX18 CTQ18:CTT18 DDM18:DDP18 DNI18:DNL18 DXE18:DXH18 EHA18:EHD18 EQW18:EQZ18 FAS18:FAV18 FKO18:FKR18 FUK18:FUN18 GEG18:GEJ18 GOC18:GOF18 GXY18:GYB18 HHU18:HHX18 HRQ18:HRT18 IBM18:IBP18 ILI18:ILL18 IVE18:IVH18 JFA18:JFD18 JOW18:JOZ18 JYS18:JYV18 KIO18:KIR18 KSK18:KSN18 LCG18:LCJ18 LMC18:LMF18 LVY18:LWB18 MFU18:MFX18 MPQ18:MPT18 MZM18:MZP18 NJI18:NJL18 NTE18:NTH18 ODA18:ODD18 OMW18:OMZ18 OWS18:OWV18 PGO18:PGR18 PQK18:PQN18 QAG18:QAJ18 QKC18:QKF18 QTY18:QUB18 RDU18:RDX18 RNQ18:RNT18 RXM18:RXP18 SHI18:SHL18 SRE18:SRH18 TBA18:TBD18 TKW18:TKZ18 TUS18:TUV18 UEO18:UER18 UOK18:UON18 UYG18:UYJ18 VIC18:VIF18 VRY18:VSB18 WBU18:WBX18 WLQ18:WLT18 WVM18:WVP18 E65554:H65554 JA65554:JD65554 SW65554:SZ65554 ACS65554:ACV65554 AMO65554:AMR65554 AWK65554:AWN65554 BGG65554:BGJ65554 BQC65554:BQF65554 BZY65554:CAB65554 CJU65554:CJX65554 CTQ65554:CTT65554 DDM65554:DDP65554 DNI65554:DNL65554 DXE65554:DXH65554 EHA65554:EHD65554 EQW65554:EQZ65554 FAS65554:FAV65554 FKO65554:FKR65554 FUK65554:FUN65554 GEG65554:GEJ65554 GOC65554:GOF65554 GXY65554:GYB65554 HHU65554:HHX65554 HRQ65554:HRT65554 IBM65554:IBP65554 ILI65554:ILL65554 IVE65554:IVH65554 JFA65554:JFD65554 JOW65554:JOZ65554 JYS65554:JYV65554 KIO65554:KIR65554 KSK65554:KSN65554 LCG65554:LCJ65554 LMC65554:LMF65554 LVY65554:LWB65554 MFU65554:MFX65554 MPQ65554:MPT65554 MZM65554:MZP65554 NJI65554:NJL65554 NTE65554:NTH65554 ODA65554:ODD65554 OMW65554:OMZ65554 OWS65554:OWV65554 PGO65554:PGR65554 PQK65554:PQN65554 QAG65554:QAJ65554 QKC65554:QKF65554 QTY65554:QUB65554 RDU65554:RDX65554 RNQ65554:RNT65554 RXM65554:RXP65554 SHI65554:SHL65554 SRE65554:SRH65554 TBA65554:TBD65554 TKW65554:TKZ65554 TUS65554:TUV65554 UEO65554:UER65554 UOK65554:UON65554 UYG65554:UYJ65554 VIC65554:VIF65554 VRY65554:VSB65554 WBU65554:WBX65554 WLQ65554:WLT65554 WVM65554:WVP65554 E131090:H131090 JA131090:JD131090 SW131090:SZ131090 ACS131090:ACV131090 AMO131090:AMR131090 AWK131090:AWN131090 BGG131090:BGJ131090 BQC131090:BQF131090 BZY131090:CAB131090 CJU131090:CJX131090 CTQ131090:CTT131090 DDM131090:DDP131090 DNI131090:DNL131090 DXE131090:DXH131090 EHA131090:EHD131090 EQW131090:EQZ131090 FAS131090:FAV131090 FKO131090:FKR131090 FUK131090:FUN131090 GEG131090:GEJ131090 GOC131090:GOF131090 GXY131090:GYB131090 HHU131090:HHX131090 HRQ131090:HRT131090 IBM131090:IBP131090 ILI131090:ILL131090 IVE131090:IVH131090 JFA131090:JFD131090 JOW131090:JOZ131090 JYS131090:JYV131090 KIO131090:KIR131090 KSK131090:KSN131090 LCG131090:LCJ131090 LMC131090:LMF131090 LVY131090:LWB131090 MFU131090:MFX131090 MPQ131090:MPT131090 MZM131090:MZP131090 NJI131090:NJL131090 NTE131090:NTH131090 ODA131090:ODD131090 OMW131090:OMZ131090 OWS131090:OWV131090 PGO131090:PGR131090 PQK131090:PQN131090 QAG131090:QAJ131090 QKC131090:QKF131090 QTY131090:QUB131090 RDU131090:RDX131090 RNQ131090:RNT131090 RXM131090:RXP131090 SHI131090:SHL131090 SRE131090:SRH131090 TBA131090:TBD131090 TKW131090:TKZ131090 TUS131090:TUV131090 UEO131090:UER131090 UOK131090:UON131090 UYG131090:UYJ131090 VIC131090:VIF131090 VRY131090:VSB131090 WBU131090:WBX131090 WLQ131090:WLT131090 WVM131090:WVP131090 E196626:H196626 JA196626:JD196626 SW196626:SZ196626 ACS196626:ACV196626 AMO196626:AMR196626 AWK196626:AWN196626 BGG196626:BGJ196626 BQC196626:BQF196626 BZY196626:CAB196626 CJU196626:CJX196626 CTQ196626:CTT196626 DDM196626:DDP196626 DNI196626:DNL196626 DXE196626:DXH196626 EHA196626:EHD196626 EQW196626:EQZ196626 FAS196626:FAV196626 FKO196626:FKR196626 FUK196626:FUN196626 GEG196626:GEJ196626 GOC196626:GOF196626 GXY196626:GYB196626 HHU196626:HHX196626 HRQ196626:HRT196626 IBM196626:IBP196626 ILI196626:ILL196626 IVE196626:IVH196626 JFA196626:JFD196626 JOW196626:JOZ196626 JYS196626:JYV196626 KIO196626:KIR196626 KSK196626:KSN196626 LCG196626:LCJ196626 LMC196626:LMF196626 LVY196626:LWB196626 MFU196626:MFX196626 MPQ196626:MPT196626 MZM196626:MZP196626 NJI196626:NJL196626 NTE196626:NTH196626 ODA196626:ODD196626 OMW196626:OMZ196626 OWS196626:OWV196626 PGO196626:PGR196626 PQK196626:PQN196626 QAG196626:QAJ196626 QKC196626:QKF196626 QTY196626:QUB196626 RDU196626:RDX196626 RNQ196626:RNT196626 RXM196626:RXP196626 SHI196626:SHL196626 SRE196626:SRH196626 TBA196626:TBD196626 TKW196626:TKZ196626 TUS196626:TUV196626 UEO196626:UER196626 UOK196626:UON196626 UYG196626:UYJ196626 VIC196626:VIF196626 VRY196626:VSB196626 WBU196626:WBX196626 WLQ196626:WLT196626 WVM196626:WVP196626 E262162:H262162 JA262162:JD262162 SW262162:SZ262162 ACS262162:ACV262162 AMO262162:AMR262162 AWK262162:AWN262162 BGG262162:BGJ262162 BQC262162:BQF262162 BZY262162:CAB262162 CJU262162:CJX262162 CTQ262162:CTT262162 DDM262162:DDP262162 DNI262162:DNL262162 DXE262162:DXH262162 EHA262162:EHD262162 EQW262162:EQZ262162 FAS262162:FAV262162 FKO262162:FKR262162 FUK262162:FUN262162 GEG262162:GEJ262162 GOC262162:GOF262162 GXY262162:GYB262162 HHU262162:HHX262162 HRQ262162:HRT262162 IBM262162:IBP262162 ILI262162:ILL262162 IVE262162:IVH262162 JFA262162:JFD262162 JOW262162:JOZ262162 JYS262162:JYV262162 KIO262162:KIR262162 KSK262162:KSN262162 LCG262162:LCJ262162 LMC262162:LMF262162 LVY262162:LWB262162 MFU262162:MFX262162 MPQ262162:MPT262162 MZM262162:MZP262162 NJI262162:NJL262162 NTE262162:NTH262162 ODA262162:ODD262162 OMW262162:OMZ262162 OWS262162:OWV262162 PGO262162:PGR262162 PQK262162:PQN262162 QAG262162:QAJ262162 QKC262162:QKF262162 QTY262162:QUB262162 RDU262162:RDX262162 RNQ262162:RNT262162 RXM262162:RXP262162 SHI262162:SHL262162 SRE262162:SRH262162 TBA262162:TBD262162 TKW262162:TKZ262162 TUS262162:TUV262162 UEO262162:UER262162 UOK262162:UON262162 UYG262162:UYJ262162 VIC262162:VIF262162 VRY262162:VSB262162 WBU262162:WBX262162 WLQ262162:WLT262162 WVM262162:WVP262162 E327698:H327698 JA327698:JD327698 SW327698:SZ327698 ACS327698:ACV327698 AMO327698:AMR327698 AWK327698:AWN327698 BGG327698:BGJ327698 BQC327698:BQF327698 BZY327698:CAB327698 CJU327698:CJX327698 CTQ327698:CTT327698 DDM327698:DDP327698 DNI327698:DNL327698 DXE327698:DXH327698 EHA327698:EHD327698 EQW327698:EQZ327698 FAS327698:FAV327698 FKO327698:FKR327698 FUK327698:FUN327698 GEG327698:GEJ327698 GOC327698:GOF327698 GXY327698:GYB327698 HHU327698:HHX327698 HRQ327698:HRT327698 IBM327698:IBP327698 ILI327698:ILL327698 IVE327698:IVH327698 JFA327698:JFD327698 JOW327698:JOZ327698 JYS327698:JYV327698 KIO327698:KIR327698 KSK327698:KSN327698 LCG327698:LCJ327698 LMC327698:LMF327698 LVY327698:LWB327698 MFU327698:MFX327698 MPQ327698:MPT327698 MZM327698:MZP327698 NJI327698:NJL327698 NTE327698:NTH327698 ODA327698:ODD327698 OMW327698:OMZ327698 OWS327698:OWV327698 PGO327698:PGR327698 PQK327698:PQN327698 QAG327698:QAJ327698 QKC327698:QKF327698 QTY327698:QUB327698 RDU327698:RDX327698 RNQ327698:RNT327698 RXM327698:RXP327698 SHI327698:SHL327698 SRE327698:SRH327698 TBA327698:TBD327698 TKW327698:TKZ327698 TUS327698:TUV327698 UEO327698:UER327698 UOK327698:UON327698 UYG327698:UYJ327698 VIC327698:VIF327698 VRY327698:VSB327698 WBU327698:WBX327698 WLQ327698:WLT327698 WVM327698:WVP327698 E393234:H393234 JA393234:JD393234 SW393234:SZ393234 ACS393234:ACV393234 AMO393234:AMR393234 AWK393234:AWN393234 BGG393234:BGJ393234 BQC393234:BQF393234 BZY393234:CAB393234 CJU393234:CJX393234 CTQ393234:CTT393234 DDM393234:DDP393234 DNI393234:DNL393234 DXE393234:DXH393234 EHA393234:EHD393234 EQW393234:EQZ393234 FAS393234:FAV393234 FKO393234:FKR393234 FUK393234:FUN393234 GEG393234:GEJ393234 GOC393234:GOF393234 GXY393234:GYB393234 HHU393234:HHX393234 HRQ393234:HRT393234 IBM393234:IBP393234 ILI393234:ILL393234 IVE393234:IVH393234 JFA393234:JFD393234 JOW393234:JOZ393234 JYS393234:JYV393234 KIO393234:KIR393234 KSK393234:KSN393234 LCG393234:LCJ393234 LMC393234:LMF393234 LVY393234:LWB393234 MFU393234:MFX393234 MPQ393234:MPT393234 MZM393234:MZP393234 NJI393234:NJL393234 NTE393234:NTH393234 ODA393234:ODD393234 OMW393234:OMZ393234 OWS393234:OWV393234 PGO393234:PGR393234 PQK393234:PQN393234 QAG393234:QAJ393234 QKC393234:QKF393234 QTY393234:QUB393234 RDU393234:RDX393234 RNQ393234:RNT393234 RXM393234:RXP393234 SHI393234:SHL393234 SRE393234:SRH393234 TBA393234:TBD393234 TKW393234:TKZ393234 TUS393234:TUV393234 UEO393234:UER393234 UOK393234:UON393234 UYG393234:UYJ393234 VIC393234:VIF393234 VRY393234:VSB393234 WBU393234:WBX393234 WLQ393234:WLT393234 WVM393234:WVP393234 E458770:H458770 JA458770:JD458770 SW458770:SZ458770 ACS458770:ACV458770 AMO458770:AMR458770 AWK458770:AWN458770 BGG458770:BGJ458770 BQC458770:BQF458770 BZY458770:CAB458770 CJU458770:CJX458770 CTQ458770:CTT458770 DDM458770:DDP458770 DNI458770:DNL458770 DXE458770:DXH458770 EHA458770:EHD458770 EQW458770:EQZ458770 FAS458770:FAV458770 FKO458770:FKR458770 FUK458770:FUN458770 GEG458770:GEJ458770 GOC458770:GOF458770 GXY458770:GYB458770 HHU458770:HHX458770 HRQ458770:HRT458770 IBM458770:IBP458770 ILI458770:ILL458770 IVE458770:IVH458770 JFA458770:JFD458770 JOW458770:JOZ458770 JYS458770:JYV458770 KIO458770:KIR458770 KSK458770:KSN458770 LCG458770:LCJ458770 LMC458770:LMF458770 LVY458770:LWB458770 MFU458770:MFX458770 MPQ458770:MPT458770 MZM458770:MZP458770 NJI458770:NJL458770 NTE458770:NTH458770 ODA458770:ODD458770 OMW458770:OMZ458770 OWS458770:OWV458770 PGO458770:PGR458770 PQK458770:PQN458770 QAG458770:QAJ458770 QKC458770:QKF458770 QTY458770:QUB458770 RDU458770:RDX458770 RNQ458770:RNT458770 RXM458770:RXP458770 SHI458770:SHL458770 SRE458770:SRH458770 TBA458770:TBD458770 TKW458770:TKZ458770 TUS458770:TUV458770 UEO458770:UER458770 UOK458770:UON458770 UYG458770:UYJ458770 VIC458770:VIF458770 VRY458770:VSB458770 WBU458770:WBX458770 WLQ458770:WLT458770 WVM458770:WVP458770 E524306:H524306 JA524306:JD524306 SW524306:SZ524306 ACS524306:ACV524306 AMO524306:AMR524306 AWK524306:AWN524306 BGG524306:BGJ524306 BQC524306:BQF524306 BZY524306:CAB524306 CJU524306:CJX524306 CTQ524306:CTT524306 DDM524306:DDP524306 DNI524306:DNL524306 DXE524306:DXH524306 EHA524306:EHD524306 EQW524306:EQZ524306 FAS524306:FAV524306 FKO524306:FKR524306 FUK524306:FUN524306 GEG524306:GEJ524306 GOC524306:GOF524306 GXY524306:GYB524306 HHU524306:HHX524306 HRQ524306:HRT524306 IBM524306:IBP524306 ILI524306:ILL524306 IVE524306:IVH524306 JFA524306:JFD524306 JOW524306:JOZ524306 JYS524306:JYV524306 KIO524306:KIR524306 KSK524306:KSN524306 LCG524306:LCJ524306 LMC524306:LMF524306 LVY524306:LWB524306 MFU524306:MFX524306 MPQ524306:MPT524306 MZM524306:MZP524306 NJI524306:NJL524306 NTE524306:NTH524306 ODA524306:ODD524306 OMW524306:OMZ524306 OWS524306:OWV524306 PGO524306:PGR524306 PQK524306:PQN524306 QAG524306:QAJ524306 QKC524306:QKF524306 QTY524306:QUB524306 RDU524306:RDX524306 RNQ524306:RNT524306 RXM524306:RXP524306 SHI524306:SHL524306 SRE524306:SRH524306 TBA524306:TBD524306 TKW524306:TKZ524306 TUS524306:TUV524306 UEO524306:UER524306 UOK524306:UON524306 UYG524306:UYJ524306 VIC524306:VIF524306 VRY524306:VSB524306 WBU524306:WBX524306 WLQ524306:WLT524306 WVM524306:WVP524306 E589842:H589842 JA589842:JD589842 SW589842:SZ589842 ACS589842:ACV589842 AMO589842:AMR589842 AWK589842:AWN589842 BGG589842:BGJ589842 BQC589842:BQF589842 BZY589842:CAB589842 CJU589842:CJX589842 CTQ589842:CTT589842 DDM589842:DDP589842 DNI589842:DNL589842 DXE589842:DXH589842 EHA589842:EHD589842 EQW589842:EQZ589842 FAS589842:FAV589842 FKO589842:FKR589842 FUK589842:FUN589842 GEG589842:GEJ589842 GOC589842:GOF589842 GXY589842:GYB589842 HHU589842:HHX589842 HRQ589842:HRT589842 IBM589842:IBP589842 ILI589842:ILL589842 IVE589842:IVH589842 JFA589842:JFD589842 JOW589842:JOZ589842 JYS589842:JYV589842 KIO589842:KIR589842 KSK589842:KSN589842 LCG589842:LCJ589842 LMC589842:LMF589842 LVY589842:LWB589842 MFU589842:MFX589842 MPQ589842:MPT589842 MZM589842:MZP589842 NJI589842:NJL589842 NTE589842:NTH589842 ODA589842:ODD589842 OMW589842:OMZ589842 OWS589842:OWV589842 PGO589842:PGR589842 PQK589842:PQN589842 QAG589842:QAJ589842 QKC589842:QKF589842 QTY589842:QUB589842 RDU589842:RDX589842 RNQ589842:RNT589842 RXM589842:RXP589842 SHI589842:SHL589842 SRE589842:SRH589842 TBA589842:TBD589842 TKW589842:TKZ589842 TUS589842:TUV589842 UEO589842:UER589842 UOK589842:UON589842 UYG589842:UYJ589842 VIC589842:VIF589842 VRY589842:VSB589842 WBU589842:WBX589842 WLQ589842:WLT589842 WVM589842:WVP589842 E655378:H655378 JA655378:JD655378 SW655378:SZ655378 ACS655378:ACV655378 AMO655378:AMR655378 AWK655378:AWN655378 BGG655378:BGJ655378 BQC655378:BQF655378 BZY655378:CAB655378 CJU655378:CJX655378 CTQ655378:CTT655378 DDM655378:DDP655378 DNI655378:DNL655378 DXE655378:DXH655378 EHA655378:EHD655378 EQW655378:EQZ655378 FAS655378:FAV655378 FKO655378:FKR655378 FUK655378:FUN655378 GEG655378:GEJ655378 GOC655378:GOF655378 GXY655378:GYB655378 HHU655378:HHX655378 HRQ655378:HRT655378 IBM655378:IBP655378 ILI655378:ILL655378 IVE655378:IVH655378 JFA655378:JFD655378 JOW655378:JOZ655378 JYS655378:JYV655378 KIO655378:KIR655378 KSK655378:KSN655378 LCG655378:LCJ655378 LMC655378:LMF655378 LVY655378:LWB655378 MFU655378:MFX655378 MPQ655378:MPT655378 MZM655378:MZP655378 NJI655378:NJL655378 NTE655378:NTH655378 ODA655378:ODD655378 OMW655378:OMZ655378 OWS655378:OWV655378 PGO655378:PGR655378 PQK655378:PQN655378 QAG655378:QAJ655378 QKC655378:QKF655378 QTY655378:QUB655378 RDU655378:RDX655378 RNQ655378:RNT655378 RXM655378:RXP655378 SHI655378:SHL655378 SRE655378:SRH655378 TBA655378:TBD655378 TKW655378:TKZ655378 TUS655378:TUV655378 UEO655378:UER655378 UOK655378:UON655378 UYG655378:UYJ655378 VIC655378:VIF655378 VRY655378:VSB655378 WBU655378:WBX655378 WLQ655378:WLT655378 WVM655378:WVP655378 E720914:H720914 JA720914:JD720914 SW720914:SZ720914 ACS720914:ACV720914 AMO720914:AMR720914 AWK720914:AWN720914 BGG720914:BGJ720914 BQC720914:BQF720914 BZY720914:CAB720914 CJU720914:CJX720914 CTQ720914:CTT720914 DDM720914:DDP720914 DNI720914:DNL720914 DXE720914:DXH720914 EHA720914:EHD720914 EQW720914:EQZ720914 FAS720914:FAV720914 FKO720914:FKR720914 FUK720914:FUN720914 GEG720914:GEJ720914 GOC720914:GOF720914 GXY720914:GYB720914 HHU720914:HHX720914 HRQ720914:HRT720914 IBM720914:IBP720914 ILI720914:ILL720914 IVE720914:IVH720914 JFA720914:JFD720914 JOW720914:JOZ720914 JYS720914:JYV720914 KIO720914:KIR720914 KSK720914:KSN720914 LCG720914:LCJ720914 LMC720914:LMF720914 LVY720914:LWB720914 MFU720914:MFX720914 MPQ720914:MPT720914 MZM720914:MZP720914 NJI720914:NJL720914 NTE720914:NTH720914 ODA720914:ODD720914 OMW720914:OMZ720914 OWS720914:OWV720914 PGO720914:PGR720914 PQK720914:PQN720914 QAG720914:QAJ720914 QKC720914:QKF720914 QTY720914:QUB720914 RDU720914:RDX720914 RNQ720914:RNT720914 RXM720914:RXP720914 SHI720914:SHL720914 SRE720914:SRH720914 TBA720914:TBD720914 TKW720914:TKZ720914 TUS720914:TUV720914 UEO720914:UER720914 UOK720914:UON720914 UYG720914:UYJ720914 VIC720914:VIF720914 VRY720914:VSB720914 WBU720914:WBX720914 WLQ720914:WLT720914 WVM720914:WVP720914 E786450:H786450 JA786450:JD786450 SW786450:SZ786450 ACS786450:ACV786450 AMO786450:AMR786450 AWK786450:AWN786450 BGG786450:BGJ786450 BQC786450:BQF786450 BZY786450:CAB786450 CJU786450:CJX786450 CTQ786450:CTT786450 DDM786450:DDP786450 DNI786450:DNL786450 DXE786450:DXH786450 EHA786450:EHD786450 EQW786450:EQZ786450 FAS786450:FAV786450 FKO786450:FKR786450 FUK786450:FUN786450 GEG786450:GEJ786450 GOC786450:GOF786450 GXY786450:GYB786450 HHU786450:HHX786450 HRQ786450:HRT786450 IBM786450:IBP786450 ILI786450:ILL786450 IVE786450:IVH786450 JFA786450:JFD786450 JOW786450:JOZ786450 JYS786450:JYV786450 KIO786450:KIR786450 KSK786450:KSN786450 LCG786450:LCJ786450 LMC786450:LMF786450 LVY786450:LWB786450 MFU786450:MFX786450 MPQ786450:MPT786450 MZM786450:MZP786450 NJI786450:NJL786450 NTE786450:NTH786450 ODA786450:ODD786450 OMW786450:OMZ786450 OWS786450:OWV786450 PGO786450:PGR786450 PQK786450:PQN786450 QAG786450:QAJ786450 QKC786450:QKF786450 QTY786450:QUB786450 RDU786450:RDX786450 RNQ786450:RNT786450 RXM786450:RXP786450 SHI786450:SHL786450 SRE786450:SRH786450 TBA786450:TBD786450 TKW786450:TKZ786450 TUS786450:TUV786450 UEO786450:UER786450 UOK786450:UON786450 UYG786450:UYJ786450 VIC786450:VIF786450 VRY786450:VSB786450 WBU786450:WBX786450 WLQ786450:WLT786450 WVM786450:WVP786450 E851986:H851986 JA851986:JD851986 SW851986:SZ851986 ACS851986:ACV851986 AMO851986:AMR851986 AWK851986:AWN851986 BGG851986:BGJ851986 BQC851986:BQF851986 BZY851986:CAB851986 CJU851986:CJX851986 CTQ851986:CTT851986 DDM851986:DDP851986 DNI851986:DNL851986 DXE851986:DXH851986 EHA851986:EHD851986 EQW851986:EQZ851986 FAS851986:FAV851986 FKO851986:FKR851986 FUK851986:FUN851986 GEG851986:GEJ851986 GOC851986:GOF851986 GXY851986:GYB851986 HHU851986:HHX851986 HRQ851986:HRT851986 IBM851986:IBP851986 ILI851986:ILL851986 IVE851986:IVH851986 JFA851986:JFD851986 JOW851986:JOZ851986 JYS851986:JYV851986 KIO851986:KIR851986 KSK851986:KSN851986 LCG851986:LCJ851986 LMC851986:LMF851986 LVY851986:LWB851986 MFU851986:MFX851986 MPQ851986:MPT851986 MZM851986:MZP851986 NJI851986:NJL851986 NTE851986:NTH851986 ODA851986:ODD851986 OMW851986:OMZ851986 OWS851986:OWV851986 PGO851986:PGR851986 PQK851986:PQN851986 QAG851986:QAJ851986 QKC851986:QKF851986 QTY851986:QUB851986 RDU851986:RDX851986 RNQ851986:RNT851986 RXM851986:RXP851986 SHI851986:SHL851986 SRE851986:SRH851986 TBA851986:TBD851986 TKW851986:TKZ851986 TUS851986:TUV851986 UEO851986:UER851986 UOK851986:UON851986 UYG851986:UYJ851986 VIC851986:VIF851986 VRY851986:VSB851986 WBU851986:WBX851986 WLQ851986:WLT851986 WVM851986:WVP851986 E917522:H917522 JA917522:JD917522 SW917522:SZ917522 ACS917522:ACV917522 AMO917522:AMR917522 AWK917522:AWN917522 BGG917522:BGJ917522 BQC917522:BQF917522 BZY917522:CAB917522 CJU917522:CJX917522 CTQ917522:CTT917522 DDM917522:DDP917522 DNI917522:DNL917522 DXE917522:DXH917522 EHA917522:EHD917522 EQW917522:EQZ917522 FAS917522:FAV917522 FKO917522:FKR917522 FUK917522:FUN917522 GEG917522:GEJ917522 GOC917522:GOF917522 GXY917522:GYB917522 HHU917522:HHX917522 HRQ917522:HRT917522 IBM917522:IBP917522 ILI917522:ILL917522 IVE917522:IVH917522 JFA917522:JFD917522 JOW917522:JOZ917522 JYS917522:JYV917522 KIO917522:KIR917522 KSK917522:KSN917522 LCG917522:LCJ917522 LMC917522:LMF917522 LVY917522:LWB917522 MFU917522:MFX917522 MPQ917522:MPT917522 MZM917522:MZP917522 NJI917522:NJL917522 NTE917522:NTH917522 ODA917522:ODD917522 OMW917522:OMZ917522 OWS917522:OWV917522 PGO917522:PGR917522 PQK917522:PQN917522 QAG917522:QAJ917522 QKC917522:QKF917522 QTY917522:QUB917522 RDU917522:RDX917522 RNQ917522:RNT917522 RXM917522:RXP917522 SHI917522:SHL917522 SRE917522:SRH917522 TBA917522:TBD917522 TKW917522:TKZ917522 TUS917522:TUV917522 UEO917522:UER917522 UOK917522:UON917522 UYG917522:UYJ917522 VIC917522:VIF917522 VRY917522:VSB917522 WBU917522:WBX917522 WLQ917522:WLT917522 WVM917522:WVP917522 E983058:H983058 JA983058:JD983058 SW983058:SZ983058 ACS983058:ACV983058 AMO983058:AMR983058 AWK983058:AWN983058 BGG983058:BGJ983058 BQC983058:BQF983058 BZY983058:CAB983058 CJU983058:CJX983058 CTQ983058:CTT983058 DDM983058:DDP983058 DNI983058:DNL983058 DXE983058:DXH983058 EHA983058:EHD983058 EQW983058:EQZ983058 FAS983058:FAV983058 FKO983058:FKR983058 FUK983058:FUN983058 GEG983058:GEJ983058 GOC983058:GOF983058 GXY983058:GYB983058 HHU983058:HHX983058 HRQ983058:HRT983058 IBM983058:IBP983058 ILI983058:ILL983058 IVE983058:IVH983058 JFA983058:JFD983058 JOW983058:JOZ983058 JYS983058:JYV983058 KIO983058:KIR983058 KSK983058:KSN983058 LCG983058:LCJ983058 LMC983058:LMF983058 LVY983058:LWB983058 MFU983058:MFX983058 MPQ983058:MPT983058 MZM983058:MZP983058 NJI983058:NJL983058 NTE983058:NTH983058 ODA983058:ODD983058 OMW983058:OMZ983058 OWS983058:OWV983058 PGO983058:PGR983058 PQK983058:PQN983058 QAG983058:QAJ983058 QKC983058:QKF983058 QTY983058:QUB983058 RDU983058:RDX983058 RNQ983058:RNT983058 RXM983058:RXP983058 SHI983058:SHL983058 SRE983058:SRH983058 TBA983058:TBD983058 TKW983058:TKZ983058 TUS983058:TUV983058 UEO983058:UER983058 UOK983058:UON983058 UYG983058:UYJ983058 VIC983058:VIF983058 VRY983058:VSB983058 WBU983058:WBX983058 WLQ983058:WLT983058 WVM983058:WVP983058">
      <formula1>$Z$18:$Z$21</formula1>
    </dataValidation>
    <dataValidation type="list" allowBlank="1" sqref="E19:I19 JA19:JE19 SW19:TA19 ACS19:ACW19 AMO19:AMS19 AWK19:AWO19 BGG19:BGK19 BQC19:BQG19 BZY19:CAC19 CJU19:CJY19 CTQ19:CTU19 DDM19:DDQ19 DNI19:DNM19 DXE19:DXI19 EHA19:EHE19 EQW19:ERA19 FAS19:FAW19 FKO19:FKS19 FUK19:FUO19 GEG19:GEK19 GOC19:GOG19 GXY19:GYC19 HHU19:HHY19 HRQ19:HRU19 IBM19:IBQ19 ILI19:ILM19 IVE19:IVI19 JFA19:JFE19 JOW19:JPA19 JYS19:JYW19 KIO19:KIS19 KSK19:KSO19 LCG19:LCK19 LMC19:LMG19 LVY19:LWC19 MFU19:MFY19 MPQ19:MPU19 MZM19:MZQ19 NJI19:NJM19 NTE19:NTI19 ODA19:ODE19 OMW19:ONA19 OWS19:OWW19 PGO19:PGS19 PQK19:PQO19 QAG19:QAK19 QKC19:QKG19 QTY19:QUC19 RDU19:RDY19 RNQ19:RNU19 RXM19:RXQ19 SHI19:SHM19 SRE19:SRI19 TBA19:TBE19 TKW19:TLA19 TUS19:TUW19 UEO19:UES19 UOK19:UOO19 UYG19:UYK19 VIC19:VIG19 VRY19:VSC19 WBU19:WBY19 WLQ19:WLU19 WVM19:WVQ19 E65555:I65555 JA65555:JE65555 SW65555:TA65555 ACS65555:ACW65555 AMO65555:AMS65555 AWK65555:AWO65555 BGG65555:BGK65555 BQC65555:BQG65555 BZY65555:CAC65555 CJU65555:CJY65555 CTQ65555:CTU65555 DDM65555:DDQ65555 DNI65555:DNM65555 DXE65555:DXI65555 EHA65555:EHE65555 EQW65555:ERA65555 FAS65555:FAW65555 FKO65555:FKS65555 FUK65555:FUO65555 GEG65555:GEK65555 GOC65555:GOG65555 GXY65555:GYC65555 HHU65555:HHY65555 HRQ65555:HRU65555 IBM65555:IBQ65555 ILI65555:ILM65555 IVE65555:IVI65555 JFA65555:JFE65555 JOW65555:JPA65555 JYS65555:JYW65555 KIO65555:KIS65555 KSK65555:KSO65555 LCG65555:LCK65555 LMC65555:LMG65555 LVY65555:LWC65555 MFU65555:MFY65555 MPQ65555:MPU65555 MZM65555:MZQ65555 NJI65555:NJM65555 NTE65555:NTI65555 ODA65555:ODE65555 OMW65555:ONA65555 OWS65555:OWW65555 PGO65555:PGS65555 PQK65555:PQO65555 QAG65555:QAK65555 QKC65555:QKG65555 QTY65555:QUC65555 RDU65555:RDY65555 RNQ65555:RNU65555 RXM65555:RXQ65555 SHI65555:SHM65555 SRE65555:SRI65555 TBA65555:TBE65555 TKW65555:TLA65555 TUS65555:TUW65555 UEO65555:UES65555 UOK65555:UOO65555 UYG65555:UYK65555 VIC65555:VIG65555 VRY65555:VSC65555 WBU65555:WBY65555 WLQ65555:WLU65555 WVM65555:WVQ65555 E131091:I131091 JA131091:JE131091 SW131091:TA131091 ACS131091:ACW131091 AMO131091:AMS131091 AWK131091:AWO131091 BGG131091:BGK131091 BQC131091:BQG131091 BZY131091:CAC131091 CJU131091:CJY131091 CTQ131091:CTU131091 DDM131091:DDQ131091 DNI131091:DNM131091 DXE131091:DXI131091 EHA131091:EHE131091 EQW131091:ERA131091 FAS131091:FAW131091 FKO131091:FKS131091 FUK131091:FUO131091 GEG131091:GEK131091 GOC131091:GOG131091 GXY131091:GYC131091 HHU131091:HHY131091 HRQ131091:HRU131091 IBM131091:IBQ131091 ILI131091:ILM131091 IVE131091:IVI131091 JFA131091:JFE131091 JOW131091:JPA131091 JYS131091:JYW131091 KIO131091:KIS131091 KSK131091:KSO131091 LCG131091:LCK131091 LMC131091:LMG131091 LVY131091:LWC131091 MFU131091:MFY131091 MPQ131091:MPU131091 MZM131091:MZQ131091 NJI131091:NJM131091 NTE131091:NTI131091 ODA131091:ODE131091 OMW131091:ONA131091 OWS131091:OWW131091 PGO131091:PGS131091 PQK131091:PQO131091 QAG131091:QAK131091 QKC131091:QKG131091 QTY131091:QUC131091 RDU131091:RDY131091 RNQ131091:RNU131091 RXM131091:RXQ131091 SHI131091:SHM131091 SRE131091:SRI131091 TBA131091:TBE131091 TKW131091:TLA131091 TUS131091:TUW131091 UEO131091:UES131091 UOK131091:UOO131091 UYG131091:UYK131091 VIC131091:VIG131091 VRY131091:VSC131091 WBU131091:WBY131091 WLQ131091:WLU131091 WVM131091:WVQ131091 E196627:I196627 JA196627:JE196627 SW196627:TA196627 ACS196627:ACW196627 AMO196627:AMS196627 AWK196627:AWO196627 BGG196627:BGK196627 BQC196627:BQG196627 BZY196627:CAC196627 CJU196627:CJY196627 CTQ196627:CTU196627 DDM196627:DDQ196627 DNI196627:DNM196627 DXE196627:DXI196627 EHA196627:EHE196627 EQW196627:ERA196627 FAS196627:FAW196627 FKO196627:FKS196627 FUK196627:FUO196627 GEG196627:GEK196627 GOC196627:GOG196627 GXY196627:GYC196627 HHU196627:HHY196627 HRQ196627:HRU196627 IBM196627:IBQ196627 ILI196627:ILM196627 IVE196627:IVI196627 JFA196627:JFE196627 JOW196627:JPA196627 JYS196627:JYW196627 KIO196627:KIS196627 KSK196627:KSO196627 LCG196627:LCK196627 LMC196627:LMG196627 LVY196627:LWC196627 MFU196627:MFY196627 MPQ196627:MPU196627 MZM196627:MZQ196627 NJI196627:NJM196627 NTE196627:NTI196627 ODA196627:ODE196627 OMW196627:ONA196627 OWS196627:OWW196627 PGO196627:PGS196627 PQK196627:PQO196627 QAG196627:QAK196627 QKC196627:QKG196627 QTY196627:QUC196627 RDU196627:RDY196627 RNQ196627:RNU196627 RXM196627:RXQ196627 SHI196627:SHM196627 SRE196627:SRI196627 TBA196627:TBE196627 TKW196627:TLA196627 TUS196627:TUW196627 UEO196627:UES196627 UOK196627:UOO196627 UYG196627:UYK196627 VIC196627:VIG196627 VRY196627:VSC196627 WBU196627:WBY196627 WLQ196627:WLU196627 WVM196627:WVQ196627 E262163:I262163 JA262163:JE262163 SW262163:TA262163 ACS262163:ACW262163 AMO262163:AMS262163 AWK262163:AWO262163 BGG262163:BGK262163 BQC262163:BQG262163 BZY262163:CAC262163 CJU262163:CJY262163 CTQ262163:CTU262163 DDM262163:DDQ262163 DNI262163:DNM262163 DXE262163:DXI262163 EHA262163:EHE262163 EQW262163:ERA262163 FAS262163:FAW262163 FKO262163:FKS262163 FUK262163:FUO262163 GEG262163:GEK262163 GOC262163:GOG262163 GXY262163:GYC262163 HHU262163:HHY262163 HRQ262163:HRU262163 IBM262163:IBQ262163 ILI262163:ILM262163 IVE262163:IVI262163 JFA262163:JFE262163 JOW262163:JPA262163 JYS262163:JYW262163 KIO262163:KIS262163 KSK262163:KSO262163 LCG262163:LCK262163 LMC262163:LMG262163 LVY262163:LWC262163 MFU262163:MFY262163 MPQ262163:MPU262163 MZM262163:MZQ262163 NJI262163:NJM262163 NTE262163:NTI262163 ODA262163:ODE262163 OMW262163:ONA262163 OWS262163:OWW262163 PGO262163:PGS262163 PQK262163:PQO262163 QAG262163:QAK262163 QKC262163:QKG262163 QTY262163:QUC262163 RDU262163:RDY262163 RNQ262163:RNU262163 RXM262163:RXQ262163 SHI262163:SHM262163 SRE262163:SRI262163 TBA262163:TBE262163 TKW262163:TLA262163 TUS262163:TUW262163 UEO262163:UES262163 UOK262163:UOO262163 UYG262163:UYK262163 VIC262163:VIG262163 VRY262163:VSC262163 WBU262163:WBY262163 WLQ262163:WLU262163 WVM262163:WVQ262163 E327699:I327699 JA327699:JE327699 SW327699:TA327699 ACS327699:ACW327699 AMO327699:AMS327699 AWK327699:AWO327699 BGG327699:BGK327699 BQC327699:BQG327699 BZY327699:CAC327699 CJU327699:CJY327699 CTQ327699:CTU327699 DDM327699:DDQ327699 DNI327699:DNM327699 DXE327699:DXI327699 EHA327699:EHE327699 EQW327699:ERA327699 FAS327699:FAW327699 FKO327699:FKS327699 FUK327699:FUO327699 GEG327699:GEK327699 GOC327699:GOG327699 GXY327699:GYC327699 HHU327699:HHY327699 HRQ327699:HRU327699 IBM327699:IBQ327699 ILI327699:ILM327699 IVE327699:IVI327699 JFA327699:JFE327699 JOW327699:JPA327699 JYS327699:JYW327699 KIO327699:KIS327699 KSK327699:KSO327699 LCG327699:LCK327699 LMC327699:LMG327699 LVY327699:LWC327699 MFU327699:MFY327699 MPQ327699:MPU327699 MZM327699:MZQ327699 NJI327699:NJM327699 NTE327699:NTI327699 ODA327699:ODE327699 OMW327699:ONA327699 OWS327699:OWW327699 PGO327699:PGS327699 PQK327699:PQO327699 QAG327699:QAK327699 QKC327699:QKG327699 QTY327699:QUC327699 RDU327699:RDY327699 RNQ327699:RNU327699 RXM327699:RXQ327699 SHI327699:SHM327699 SRE327699:SRI327699 TBA327699:TBE327699 TKW327699:TLA327699 TUS327699:TUW327699 UEO327699:UES327699 UOK327699:UOO327699 UYG327699:UYK327699 VIC327699:VIG327699 VRY327699:VSC327699 WBU327699:WBY327699 WLQ327699:WLU327699 WVM327699:WVQ327699 E393235:I393235 JA393235:JE393235 SW393235:TA393235 ACS393235:ACW393235 AMO393235:AMS393235 AWK393235:AWO393235 BGG393235:BGK393235 BQC393235:BQG393235 BZY393235:CAC393235 CJU393235:CJY393235 CTQ393235:CTU393235 DDM393235:DDQ393235 DNI393235:DNM393235 DXE393235:DXI393235 EHA393235:EHE393235 EQW393235:ERA393235 FAS393235:FAW393235 FKO393235:FKS393235 FUK393235:FUO393235 GEG393235:GEK393235 GOC393235:GOG393235 GXY393235:GYC393235 HHU393235:HHY393235 HRQ393235:HRU393235 IBM393235:IBQ393235 ILI393235:ILM393235 IVE393235:IVI393235 JFA393235:JFE393235 JOW393235:JPA393235 JYS393235:JYW393235 KIO393235:KIS393235 KSK393235:KSO393235 LCG393235:LCK393235 LMC393235:LMG393235 LVY393235:LWC393235 MFU393235:MFY393235 MPQ393235:MPU393235 MZM393235:MZQ393235 NJI393235:NJM393235 NTE393235:NTI393235 ODA393235:ODE393235 OMW393235:ONA393235 OWS393235:OWW393235 PGO393235:PGS393235 PQK393235:PQO393235 QAG393235:QAK393235 QKC393235:QKG393235 QTY393235:QUC393235 RDU393235:RDY393235 RNQ393235:RNU393235 RXM393235:RXQ393235 SHI393235:SHM393235 SRE393235:SRI393235 TBA393235:TBE393235 TKW393235:TLA393235 TUS393235:TUW393235 UEO393235:UES393235 UOK393235:UOO393235 UYG393235:UYK393235 VIC393235:VIG393235 VRY393235:VSC393235 WBU393235:WBY393235 WLQ393235:WLU393235 WVM393235:WVQ393235 E458771:I458771 JA458771:JE458771 SW458771:TA458771 ACS458771:ACW458771 AMO458771:AMS458771 AWK458771:AWO458771 BGG458771:BGK458771 BQC458771:BQG458771 BZY458771:CAC458771 CJU458771:CJY458771 CTQ458771:CTU458771 DDM458771:DDQ458771 DNI458771:DNM458771 DXE458771:DXI458771 EHA458771:EHE458771 EQW458771:ERA458771 FAS458771:FAW458771 FKO458771:FKS458771 FUK458771:FUO458771 GEG458771:GEK458771 GOC458771:GOG458771 GXY458771:GYC458771 HHU458771:HHY458771 HRQ458771:HRU458771 IBM458771:IBQ458771 ILI458771:ILM458771 IVE458771:IVI458771 JFA458771:JFE458771 JOW458771:JPA458771 JYS458771:JYW458771 KIO458771:KIS458771 KSK458771:KSO458771 LCG458771:LCK458771 LMC458771:LMG458771 LVY458771:LWC458771 MFU458771:MFY458771 MPQ458771:MPU458771 MZM458771:MZQ458771 NJI458771:NJM458771 NTE458771:NTI458771 ODA458771:ODE458771 OMW458771:ONA458771 OWS458771:OWW458771 PGO458771:PGS458771 PQK458771:PQO458771 QAG458771:QAK458771 QKC458771:QKG458771 QTY458771:QUC458771 RDU458771:RDY458771 RNQ458771:RNU458771 RXM458771:RXQ458771 SHI458771:SHM458771 SRE458771:SRI458771 TBA458771:TBE458771 TKW458771:TLA458771 TUS458771:TUW458771 UEO458771:UES458771 UOK458771:UOO458771 UYG458771:UYK458771 VIC458771:VIG458771 VRY458771:VSC458771 WBU458771:WBY458771 WLQ458771:WLU458771 WVM458771:WVQ458771 E524307:I524307 JA524307:JE524307 SW524307:TA524307 ACS524307:ACW524307 AMO524307:AMS524307 AWK524307:AWO524307 BGG524307:BGK524307 BQC524307:BQG524307 BZY524307:CAC524307 CJU524307:CJY524307 CTQ524307:CTU524307 DDM524307:DDQ524307 DNI524307:DNM524307 DXE524307:DXI524307 EHA524307:EHE524307 EQW524307:ERA524307 FAS524307:FAW524307 FKO524307:FKS524307 FUK524307:FUO524307 GEG524307:GEK524307 GOC524307:GOG524307 GXY524307:GYC524307 HHU524307:HHY524307 HRQ524307:HRU524307 IBM524307:IBQ524307 ILI524307:ILM524307 IVE524307:IVI524307 JFA524307:JFE524307 JOW524307:JPA524307 JYS524307:JYW524307 KIO524307:KIS524307 KSK524307:KSO524307 LCG524307:LCK524307 LMC524307:LMG524307 LVY524307:LWC524307 MFU524307:MFY524307 MPQ524307:MPU524307 MZM524307:MZQ524307 NJI524307:NJM524307 NTE524307:NTI524307 ODA524307:ODE524307 OMW524307:ONA524307 OWS524307:OWW524307 PGO524307:PGS524307 PQK524307:PQO524307 QAG524307:QAK524307 QKC524307:QKG524307 QTY524307:QUC524307 RDU524307:RDY524307 RNQ524307:RNU524307 RXM524307:RXQ524307 SHI524307:SHM524307 SRE524307:SRI524307 TBA524307:TBE524307 TKW524307:TLA524307 TUS524307:TUW524307 UEO524307:UES524307 UOK524307:UOO524307 UYG524307:UYK524307 VIC524307:VIG524307 VRY524307:VSC524307 WBU524307:WBY524307 WLQ524307:WLU524307 WVM524307:WVQ524307 E589843:I589843 JA589843:JE589843 SW589843:TA589843 ACS589843:ACW589843 AMO589843:AMS589843 AWK589843:AWO589843 BGG589843:BGK589843 BQC589843:BQG589843 BZY589843:CAC589843 CJU589843:CJY589843 CTQ589843:CTU589843 DDM589843:DDQ589843 DNI589843:DNM589843 DXE589843:DXI589843 EHA589843:EHE589843 EQW589843:ERA589843 FAS589843:FAW589843 FKO589843:FKS589843 FUK589843:FUO589843 GEG589843:GEK589843 GOC589843:GOG589843 GXY589843:GYC589843 HHU589843:HHY589843 HRQ589843:HRU589843 IBM589843:IBQ589843 ILI589843:ILM589843 IVE589843:IVI589843 JFA589843:JFE589843 JOW589843:JPA589843 JYS589843:JYW589843 KIO589843:KIS589843 KSK589843:KSO589843 LCG589843:LCK589843 LMC589843:LMG589843 LVY589843:LWC589843 MFU589843:MFY589843 MPQ589843:MPU589843 MZM589843:MZQ589843 NJI589843:NJM589843 NTE589843:NTI589843 ODA589843:ODE589843 OMW589843:ONA589843 OWS589843:OWW589843 PGO589843:PGS589843 PQK589843:PQO589843 QAG589843:QAK589843 QKC589843:QKG589843 QTY589843:QUC589843 RDU589843:RDY589843 RNQ589843:RNU589843 RXM589843:RXQ589843 SHI589843:SHM589843 SRE589843:SRI589843 TBA589843:TBE589843 TKW589843:TLA589843 TUS589843:TUW589843 UEO589843:UES589843 UOK589843:UOO589843 UYG589843:UYK589843 VIC589843:VIG589843 VRY589843:VSC589843 WBU589843:WBY589843 WLQ589843:WLU589843 WVM589843:WVQ589843 E655379:I655379 JA655379:JE655379 SW655379:TA655379 ACS655379:ACW655379 AMO655379:AMS655379 AWK655379:AWO655379 BGG655379:BGK655379 BQC655379:BQG655379 BZY655379:CAC655379 CJU655379:CJY655379 CTQ655379:CTU655379 DDM655379:DDQ655379 DNI655379:DNM655379 DXE655379:DXI655379 EHA655379:EHE655379 EQW655379:ERA655379 FAS655379:FAW655379 FKO655379:FKS655379 FUK655379:FUO655379 GEG655379:GEK655379 GOC655379:GOG655379 GXY655379:GYC655379 HHU655379:HHY655379 HRQ655379:HRU655379 IBM655379:IBQ655379 ILI655379:ILM655379 IVE655379:IVI655379 JFA655379:JFE655379 JOW655379:JPA655379 JYS655379:JYW655379 KIO655379:KIS655379 KSK655379:KSO655379 LCG655379:LCK655379 LMC655379:LMG655379 LVY655379:LWC655379 MFU655379:MFY655379 MPQ655379:MPU655379 MZM655379:MZQ655379 NJI655379:NJM655379 NTE655379:NTI655379 ODA655379:ODE655379 OMW655379:ONA655379 OWS655379:OWW655379 PGO655379:PGS655379 PQK655379:PQO655379 QAG655379:QAK655379 QKC655379:QKG655379 QTY655379:QUC655379 RDU655379:RDY655379 RNQ655379:RNU655379 RXM655379:RXQ655379 SHI655379:SHM655379 SRE655379:SRI655379 TBA655379:TBE655379 TKW655379:TLA655379 TUS655379:TUW655379 UEO655379:UES655379 UOK655379:UOO655379 UYG655379:UYK655379 VIC655379:VIG655379 VRY655379:VSC655379 WBU655379:WBY655379 WLQ655379:WLU655379 WVM655379:WVQ655379 E720915:I720915 JA720915:JE720915 SW720915:TA720915 ACS720915:ACW720915 AMO720915:AMS720915 AWK720915:AWO720915 BGG720915:BGK720915 BQC720915:BQG720915 BZY720915:CAC720915 CJU720915:CJY720915 CTQ720915:CTU720915 DDM720915:DDQ720915 DNI720915:DNM720915 DXE720915:DXI720915 EHA720915:EHE720915 EQW720915:ERA720915 FAS720915:FAW720915 FKO720915:FKS720915 FUK720915:FUO720915 GEG720915:GEK720915 GOC720915:GOG720915 GXY720915:GYC720915 HHU720915:HHY720915 HRQ720915:HRU720915 IBM720915:IBQ720915 ILI720915:ILM720915 IVE720915:IVI720915 JFA720915:JFE720915 JOW720915:JPA720915 JYS720915:JYW720915 KIO720915:KIS720915 KSK720915:KSO720915 LCG720915:LCK720915 LMC720915:LMG720915 LVY720915:LWC720915 MFU720915:MFY720915 MPQ720915:MPU720915 MZM720915:MZQ720915 NJI720915:NJM720915 NTE720915:NTI720915 ODA720915:ODE720915 OMW720915:ONA720915 OWS720915:OWW720915 PGO720915:PGS720915 PQK720915:PQO720915 QAG720915:QAK720915 QKC720915:QKG720915 QTY720915:QUC720915 RDU720915:RDY720915 RNQ720915:RNU720915 RXM720915:RXQ720915 SHI720915:SHM720915 SRE720915:SRI720915 TBA720915:TBE720915 TKW720915:TLA720915 TUS720915:TUW720915 UEO720915:UES720915 UOK720915:UOO720915 UYG720915:UYK720915 VIC720915:VIG720915 VRY720915:VSC720915 WBU720915:WBY720915 WLQ720915:WLU720915 WVM720915:WVQ720915 E786451:I786451 JA786451:JE786451 SW786451:TA786451 ACS786451:ACW786451 AMO786451:AMS786451 AWK786451:AWO786451 BGG786451:BGK786451 BQC786451:BQG786451 BZY786451:CAC786451 CJU786451:CJY786451 CTQ786451:CTU786451 DDM786451:DDQ786451 DNI786451:DNM786451 DXE786451:DXI786451 EHA786451:EHE786451 EQW786451:ERA786451 FAS786451:FAW786451 FKO786451:FKS786451 FUK786451:FUO786451 GEG786451:GEK786451 GOC786451:GOG786451 GXY786451:GYC786451 HHU786451:HHY786451 HRQ786451:HRU786451 IBM786451:IBQ786451 ILI786451:ILM786451 IVE786451:IVI786451 JFA786451:JFE786451 JOW786451:JPA786451 JYS786451:JYW786451 KIO786451:KIS786451 KSK786451:KSO786451 LCG786451:LCK786451 LMC786451:LMG786451 LVY786451:LWC786451 MFU786451:MFY786451 MPQ786451:MPU786451 MZM786451:MZQ786451 NJI786451:NJM786451 NTE786451:NTI786451 ODA786451:ODE786451 OMW786451:ONA786451 OWS786451:OWW786451 PGO786451:PGS786451 PQK786451:PQO786451 QAG786451:QAK786451 QKC786451:QKG786451 QTY786451:QUC786451 RDU786451:RDY786451 RNQ786451:RNU786451 RXM786451:RXQ786451 SHI786451:SHM786451 SRE786451:SRI786451 TBA786451:TBE786451 TKW786451:TLA786451 TUS786451:TUW786451 UEO786451:UES786451 UOK786451:UOO786451 UYG786451:UYK786451 VIC786451:VIG786451 VRY786451:VSC786451 WBU786451:WBY786451 WLQ786451:WLU786451 WVM786451:WVQ786451 E851987:I851987 JA851987:JE851987 SW851987:TA851987 ACS851987:ACW851987 AMO851987:AMS851987 AWK851987:AWO851987 BGG851987:BGK851987 BQC851987:BQG851987 BZY851987:CAC851987 CJU851987:CJY851987 CTQ851987:CTU851987 DDM851987:DDQ851987 DNI851987:DNM851987 DXE851987:DXI851987 EHA851987:EHE851987 EQW851987:ERA851987 FAS851987:FAW851987 FKO851987:FKS851987 FUK851987:FUO851987 GEG851987:GEK851987 GOC851987:GOG851987 GXY851987:GYC851987 HHU851987:HHY851987 HRQ851987:HRU851987 IBM851987:IBQ851987 ILI851987:ILM851987 IVE851987:IVI851987 JFA851987:JFE851987 JOW851987:JPA851987 JYS851987:JYW851987 KIO851987:KIS851987 KSK851987:KSO851987 LCG851987:LCK851987 LMC851987:LMG851987 LVY851987:LWC851987 MFU851987:MFY851987 MPQ851987:MPU851987 MZM851987:MZQ851987 NJI851987:NJM851987 NTE851987:NTI851987 ODA851987:ODE851987 OMW851987:ONA851987 OWS851987:OWW851987 PGO851987:PGS851987 PQK851987:PQO851987 QAG851987:QAK851987 QKC851987:QKG851987 QTY851987:QUC851987 RDU851987:RDY851987 RNQ851987:RNU851987 RXM851987:RXQ851987 SHI851987:SHM851987 SRE851987:SRI851987 TBA851987:TBE851987 TKW851987:TLA851987 TUS851987:TUW851987 UEO851987:UES851987 UOK851987:UOO851987 UYG851987:UYK851987 VIC851987:VIG851987 VRY851987:VSC851987 WBU851987:WBY851987 WLQ851987:WLU851987 WVM851987:WVQ851987 E917523:I917523 JA917523:JE917523 SW917523:TA917523 ACS917523:ACW917523 AMO917523:AMS917523 AWK917523:AWO917523 BGG917523:BGK917523 BQC917523:BQG917523 BZY917523:CAC917523 CJU917523:CJY917523 CTQ917523:CTU917523 DDM917523:DDQ917523 DNI917523:DNM917523 DXE917523:DXI917523 EHA917523:EHE917523 EQW917523:ERA917523 FAS917523:FAW917523 FKO917523:FKS917523 FUK917523:FUO917523 GEG917523:GEK917523 GOC917523:GOG917523 GXY917523:GYC917523 HHU917523:HHY917523 HRQ917523:HRU917523 IBM917523:IBQ917523 ILI917523:ILM917523 IVE917523:IVI917523 JFA917523:JFE917523 JOW917523:JPA917523 JYS917523:JYW917523 KIO917523:KIS917523 KSK917523:KSO917523 LCG917523:LCK917523 LMC917523:LMG917523 LVY917523:LWC917523 MFU917523:MFY917523 MPQ917523:MPU917523 MZM917523:MZQ917523 NJI917523:NJM917523 NTE917523:NTI917523 ODA917523:ODE917523 OMW917523:ONA917523 OWS917523:OWW917523 PGO917523:PGS917523 PQK917523:PQO917523 QAG917523:QAK917523 QKC917523:QKG917523 QTY917523:QUC917523 RDU917523:RDY917523 RNQ917523:RNU917523 RXM917523:RXQ917523 SHI917523:SHM917523 SRE917523:SRI917523 TBA917523:TBE917523 TKW917523:TLA917523 TUS917523:TUW917523 UEO917523:UES917523 UOK917523:UOO917523 UYG917523:UYK917523 VIC917523:VIG917523 VRY917523:VSC917523 WBU917523:WBY917523 WLQ917523:WLU917523 WVM917523:WVQ917523 E983059:I983059 JA983059:JE983059 SW983059:TA983059 ACS983059:ACW983059 AMO983059:AMS983059 AWK983059:AWO983059 BGG983059:BGK983059 BQC983059:BQG983059 BZY983059:CAC983059 CJU983059:CJY983059 CTQ983059:CTU983059 DDM983059:DDQ983059 DNI983059:DNM983059 DXE983059:DXI983059 EHA983059:EHE983059 EQW983059:ERA983059 FAS983059:FAW983059 FKO983059:FKS983059 FUK983059:FUO983059 GEG983059:GEK983059 GOC983059:GOG983059 GXY983059:GYC983059 HHU983059:HHY983059 HRQ983059:HRU983059 IBM983059:IBQ983059 ILI983059:ILM983059 IVE983059:IVI983059 JFA983059:JFE983059 JOW983059:JPA983059 JYS983059:JYW983059 KIO983059:KIS983059 KSK983059:KSO983059 LCG983059:LCK983059 LMC983059:LMG983059 LVY983059:LWC983059 MFU983059:MFY983059 MPQ983059:MPU983059 MZM983059:MZQ983059 NJI983059:NJM983059 NTE983059:NTI983059 ODA983059:ODE983059 OMW983059:ONA983059 OWS983059:OWW983059 PGO983059:PGS983059 PQK983059:PQO983059 QAG983059:QAK983059 QKC983059:QKG983059 QTY983059:QUC983059 RDU983059:RDY983059 RNQ983059:RNU983059 RXM983059:RXQ983059 SHI983059:SHM983059 SRE983059:SRI983059 TBA983059:TBE983059 TKW983059:TLA983059 TUS983059:TUW983059 UEO983059:UES983059 UOK983059:UOO983059 UYG983059:UYK983059 VIC983059:VIG983059 VRY983059:VSC983059 WBU983059:WBY983059 WLQ983059:WLU983059 WVM983059:WVQ983059">
      <formula1>$X$26:$X$28</formula1>
    </dataValidation>
    <dataValidation type="list" allowBlank="1" sqref="H31:I31 JD31:JE31 SZ31:TA31 ACV31:ACW31 AMR31:AMS31 AWN31:AWO31 BGJ31:BGK31 BQF31:BQG31 CAB31:CAC31 CJX31:CJY31 CTT31:CTU31 DDP31:DDQ31 DNL31:DNM31 DXH31:DXI31 EHD31:EHE31 EQZ31:ERA31 FAV31:FAW31 FKR31:FKS31 FUN31:FUO31 GEJ31:GEK31 GOF31:GOG31 GYB31:GYC31 HHX31:HHY31 HRT31:HRU31 IBP31:IBQ31 ILL31:ILM31 IVH31:IVI31 JFD31:JFE31 JOZ31:JPA31 JYV31:JYW31 KIR31:KIS31 KSN31:KSO31 LCJ31:LCK31 LMF31:LMG31 LWB31:LWC31 MFX31:MFY31 MPT31:MPU31 MZP31:MZQ31 NJL31:NJM31 NTH31:NTI31 ODD31:ODE31 OMZ31:ONA31 OWV31:OWW31 PGR31:PGS31 PQN31:PQO31 QAJ31:QAK31 QKF31:QKG31 QUB31:QUC31 RDX31:RDY31 RNT31:RNU31 RXP31:RXQ31 SHL31:SHM31 SRH31:SRI31 TBD31:TBE31 TKZ31:TLA31 TUV31:TUW31 UER31:UES31 UON31:UOO31 UYJ31:UYK31 VIF31:VIG31 VSB31:VSC31 WBX31:WBY31 WLT31:WLU31 WVP31:WVQ31 H65567:I65567 JD65567:JE65567 SZ65567:TA65567 ACV65567:ACW65567 AMR65567:AMS65567 AWN65567:AWO65567 BGJ65567:BGK65567 BQF65567:BQG65567 CAB65567:CAC65567 CJX65567:CJY65567 CTT65567:CTU65567 DDP65567:DDQ65567 DNL65567:DNM65567 DXH65567:DXI65567 EHD65567:EHE65567 EQZ65567:ERA65567 FAV65567:FAW65567 FKR65567:FKS65567 FUN65567:FUO65567 GEJ65567:GEK65567 GOF65567:GOG65567 GYB65567:GYC65567 HHX65567:HHY65567 HRT65567:HRU65567 IBP65567:IBQ65567 ILL65567:ILM65567 IVH65567:IVI65567 JFD65567:JFE65567 JOZ65567:JPA65567 JYV65567:JYW65567 KIR65567:KIS65567 KSN65567:KSO65567 LCJ65567:LCK65567 LMF65567:LMG65567 LWB65567:LWC65567 MFX65567:MFY65567 MPT65567:MPU65567 MZP65567:MZQ65567 NJL65567:NJM65567 NTH65567:NTI65567 ODD65567:ODE65567 OMZ65567:ONA65567 OWV65567:OWW65567 PGR65567:PGS65567 PQN65567:PQO65567 QAJ65567:QAK65567 QKF65567:QKG65567 QUB65567:QUC65567 RDX65567:RDY65567 RNT65567:RNU65567 RXP65567:RXQ65567 SHL65567:SHM65567 SRH65567:SRI65567 TBD65567:TBE65567 TKZ65567:TLA65567 TUV65567:TUW65567 UER65567:UES65567 UON65567:UOO65567 UYJ65567:UYK65567 VIF65567:VIG65567 VSB65567:VSC65567 WBX65567:WBY65567 WLT65567:WLU65567 WVP65567:WVQ65567 H131103:I131103 JD131103:JE131103 SZ131103:TA131103 ACV131103:ACW131103 AMR131103:AMS131103 AWN131103:AWO131103 BGJ131103:BGK131103 BQF131103:BQG131103 CAB131103:CAC131103 CJX131103:CJY131103 CTT131103:CTU131103 DDP131103:DDQ131103 DNL131103:DNM131103 DXH131103:DXI131103 EHD131103:EHE131103 EQZ131103:ERA131103 FAV131103:FAW131103 FKR131103:FKS131103 FUN131103:FUO131103 GEJ131103:GEK131103 GOF131103:GOG131103 GYB131103:GYC131103 HHX131103:HHY131103 HRT131103:HRU131103 IBP131103:IBQ131103 ILL131103:ILM131103 IVH131103:IVI131103 JFD131103:JFE131103 JOZ131103:JPA131103 JYV131103:JYW131103 KIR131103:KIS131103 KSN131103:KSO131103 LCJ131103:LCK131103 LMF131103:LMG131103 LWB131103:LWC131103 MFX131103:MFY131103 MPT131103:MPU131103 MZP131103:MZQ131103 NJL131103:NJM131103 NTH131103:NTI131103 ODD131103:ODE131103 OMZ131103:ONA131103 OWV131103:OWW131103 PGR131103:PGS131103 PQN131103:PQO131103 QAJ131103:QAK131103 QKF131103:QKG131103 QUB131103:QUC131103 RDX131103:RDY131103 RNT131103:RNU131103 RXP131103:RXQ131103 SHL131103:SHM131103 SRH131103:SRI131103 TBD131103:TBE131103 TKZ131103:TLA131103 TUV131103:TUW131103 UER131103:UES131103 UON131103:UOO131103 UYJ131103:UYK131103 VIF131103:VIG131103 VSB131103:VSC131103 WBX131103:WBY131103 WLT131103:WLU131103 WVP131103:WVQ131103 H196639:I196639 JD196639:JE196639 SZ196639:TA196639 ACV196639:ACW196639 AMR196639:AMS196639 AWN196639:AWO196639 BGJ196639:BGK196639 BQF196639:BQG196639 CAB196639:CAC196639 CJX196639:CJY196639 CTT196639:CTU196639 DDP196639:DDQ196639 DNL196639:DNM196639 DXH196639:DXI196639 EHD196639:EHE196639 EQZ196639:ERA196639 FAV196639:FAW196639 FKR196639:FKS196639 FUN196639:FUO196639 GEJ196639:GEK196639 GOF196639:GOG196639 GYB196639:GYC196639 HHX196639:HHY196639 HRT196639:HRU196639 IBP196639:IBQ196639 ILL196639:ILM196639 IVH196639:IVI196639 JFD196639:JFE196639 JOZ196639:JPA196639 JYV196639:JYW196639 KIR196639:KIS196639 KSN196639:KSO196639 LCJ196639:LCK196639 LMF196639:LMG196639 LWB196639:LWC196639 MFX196639:MFY196639 MPT196639:MPU196639 MZP196639:MZQ196639 NJL196639:NJM196639 NTH196639:NTI196639 ODD196639:ODE196639 OMZ196639:ONA196639 OWV196639:OWW196639 PGR196639:PGS196639 PQN196639:PQO196639 QAJ196639:QAK196639 QKF196639:QKG196639 QUB196639:QUC196639 RDX196639:RDY196639 RNT196639:RNU196639 RXP196639:RXQ196639 SHL196639:SHM196639 SRH196639:SRI196639 TBD196639:TBE196639 TKZ196639:TLA196639 TUV196639:TUW196639 UER196639:UES196639 UON196639:UOO196639 UYJ196639:UYK196639 VIF196639:VIG196639 VSB196639:VSC196639 WBX196639:WBY196639 WLT196639:WLU196639 WVP196639:WVQ196639 H262175:I262175 JD262175:JE262175 SZ262175:TA262175 ACV262175:ACW262175 AMR262175:AMS262175 AWN262175:AWO262175 BGJ262175:BGK262175 BQF262175:BQG262175 CAB262175:CAC262175 CJX262175:CJY262175 CTT262175:CTU262175 DDP262175:DDQ262175 DNL262175:DNM262175 DXH262175:DXI262175 EHD262175:EHE262175 EQZ262175:ERA262175 FAV262175:FAW262175 FKR262175:FKS262175 FUN262175:FUO262175 GEJ262175:GEK262175 GOF262175:GOG262175 GYB262175:GYC262175 HHX262175:HHY262175 HRT262175:HRU262175 IBP262175:IBQ262175 ILL262175:ILM262175 IVH262175:IVI262175 JFD262175:JFE262175 JOZ262175:JPA262175 JYV262175:JYW262175 KIR262175:KIS262175 KSN262175:KSO262175 LCJ262175:LCK262175 LMF262175:LMG262175 LWB262175:LWC262175 MFX262175:MFY262175 MPT262175:MPU262175 MZP262175:MZQ262175 NJL262175:NJM262175 NTH262175:NTI262175 ODD262175:ODE262175 OMZ262175:ONA262175 OWV262175:OWW262175 PGR262175:PGS262175 PQN262175:PQO262175 QAJ262175:QAK262175 QKF262175:QKG262175 QUB262175:QUC262175 RDX262175:RDY262175 RNT262175:RNU262175 RXP262175:RXQ262175 SHL262175:SHM262175 SRH262175:SRI262175 TBD262175:TBE262175 TKZ262175:TLA262175 TUV262175:TUW262175 UER262175:UES262175 UON262175:UOO262175 UYJ262175:UYK262175 VIF262175:VIG262175 VSB262175:VSC262175 WBX262175:WBY262175 WLT262175:WLU262175 WVP262175:WVQ262175 H327711:I327711 JD327711:JE327711 SZ327711:TA327711 ACV327711:ACW327711 AMR327711:AMS327711 AWN327711:AWO327711 BGJ327711:BGK327711 BQF327711:BQG327711 CAB327711:CAC327711 CJX327711:CJY327711 CTT327711:CTU327711 DDP327711:DDQ327711 DNL327711:DNM327711 DXH327711:DXI327711 EHD327711:EHE327711 EQZ327711:ERA327711 FAV327711:FAW327711 FKR327711:FKS327711 FUN327711:FUO327711 GEJ327711:GEK327711 GOF327711:GOG327711 GYB327711:GYC327711 HHX327711:HHY327711 HRT327711:HRU327711 IBP327711:IBQ327711 ILL327711:ILM327711 IVH327711:IVI327711 JFD327711:JFE327711 JOZ327711:JPA327711 JYV327711:JYW327711 KIR327711:KIS327711 KSN327711:KSO327711 LCJ327711:LCK327711 LMF327711:LMG327711 LWB327711:LWC327711 MFX327711:MFY327711 MPT327711:MPU327711 MZP327711:MZQ327711 NJL327711:NJM327711 NTH327711:NTI327711 ODD327711:ODE327711 OMZ327711:ONA327711 OWV327711:OWW327711 PGR327711:PGS327711 PQN327711:PQO327711 QAJ327711:QAK327711 QKF327711:QKG327711 QUB327711:QUC327711 RDX327711:RDY327711 RNT327711:RNU327711 RXP327711:RXQ327711 SHL327711:SHM327711 SRH327711:SRI327711 TBD327711:TBE327711 TKZ327711:TLA327711 TUV327711:TUW327711 UER327711:UES327711 UON327711:UOO327711 UYJ327711:UYK327711 VIF327711:VIG327711 VSB327711:VSC327711 WBX327711:WBY327711 WLT327711:WLU327711 WVP327711:WVQ327711 H393247:I393247 JD393247:JE393247 SZ393247:TA393247 ACV393247:ACW393247 AMR393247:AMS393247 AWN393247:AWO393247 BGJ393247:BGK393247 BQF393247:BQG393247 CAB393247:CAC393247 CJX393247:CJY393247 CTT393247:CTU393247 DDP393247:DDQ393247 DNL393247:DNM393247 DXH393247:DXI393247 EHD393247:EHE393247 EQZ393247:ERA393247 FAV393247:FAW393247 FKR393247:FKS393247 FUN393247:FUO393247 GEJ393247:GEK393247 GOF393247:GOG393247 GYB393247:GYC393247 HHX393247:HHY393247 HRT393247:HRU393247 IBP393247:IBQ393247 ILL393247:ILM393247 IVH393247:IVI393247 JFD393247:JFE393247 JOZ393247:JPA393247 JYV393247:JYW393247 KIR393247:KIS393247 KSN393247:KSO393247 LCJ393247:LCK393247 LMF393247:LMG393247 LWB393247:LWC393247 MFX393247:MFY393247 MPT393247:MPU393247 MZP393247:MZQ393247 NJL393247:NJM393247 NTH393247:NTI393247 ODD393247:ODE393247 OMZ393247:ONA393247 OWV393247:OWW393247 PGR393247:PGS393247 PQN393247:PQO393247 QAJ393247:QAK393247 QKF393247:QKG393247 QUB393247:QUC393247 RDX393247:RDY393247 RNT393247:RNU393247 RXP393247:RXQ393247 SHL393247:SHM393247 SRH393247:SRI393247 TBD393247:TBE393247 TKZ393247:TLA393247 TUV393247:TUW393247 UER393247:UES393247 UON393247:UOO393247 UYJ393247:UYK393247 VIF393247:VIG393247 VSB393247:VSC393247 WBX393247:WBY393247 WLT393247:WLU393247 WVP393247:WVQ393247 H458783:I458783 JD458783:JE458783 SZ458783:TA458783 ACV458783:ACW458783 AMR458783:AMS458783 AWN458783:AWO458783 BGJ458783:BGK458783 BQF458783:BQG458783 CAB458783:CAC458783 CJX458783:CJY458783 CTT458783:CTU458783 DDP458783:DDQ458783 DNL458783:DNM458783 DXH458783:DXI458783 EHD458783:EHE458783 EQZ458783:ERA458783 FAV458783:FAW458783 FKR458783:FKS458783 FUN458783:FUO458783 GEJ458783:GEK458783 GOF458783:GOG458783 GYB458783:GYC458783 HHX458783:HHY458783 HRT458783:HRU458783 IBP458783:IBQ458783 ILL458783:ILM458783 IVH458783:IVI458783 JFD458783:JFE458783 JOZ458783:JPA458783 JYV458783:JYW458783 KIR458783:KIS458783 KSN458783:KSO458783 LCJ458783:LCK458783 LMF458783:LMG458783 LWB458783:LWC458783 MFX458783:MFY458783 MPT458783:MPU458783 MZP458783:MZQ458783 NJL458783:NJM458783 NTH458783:NTI458783 ODD458783:ODE458783 OMZ458783:ONA458783 OWV458783:OWW458783 PGR458783:PGS458783 PQN458783:PQO458783 QAJ458783:QAK458783 QKF458783:QKG458783 QUB458783:QUC458783 RDX458783:RDY458783 RNT458783:RNU458783 RXP458783:RXQ458783 SHL458783:SHM458783 SRH458783:SRI458783 TBD458783:TBE458783 TKZ458783:TLA458783 TUV458783:TUW458783 UER458783:UES458783 UON458783:UOO458783 UYJ458783:UYK458783 VIF458783:VIG458783 VSB458783:VSC458783 WBX458783:WBY458783 WLT458783:WLU458783 WVP458783:WVQ458783 H524319:I524319 JD524319:JE524319 SZ524319:TA524319 ACV524319:ACW524319 AMR524319:AMS524319 AWN524319:AWO524319 BGJ524319:BGK524319 BQF524319:BQG524319 CAB524319:CAC524319 CJX524319:CJY524319 CTT524319:CTU524319 DDP524319:DDQ524319 DNL524319:DNM524319 DXH524319:DXI524319 EHD524319:EHE524319 EQZ524319:ERA524319 FAV524319:FAW524319 FKR524319:FKS524319 FUN524319:FUO524319 GEJ524319:GEK524319 GOF524319:GOG524319 GYB524319:GYC524319 HHX524319:HHY524319 HRT524319:HRU524319 IBP524319:IBQ524319 ILL524319:ILM524319 IVH524319:IVI524319 JFD524319:JFE524319 JOZ524319:JPA524319 JYV524319:JYW524319 KIR524319:KIS524319 KSN524319:KSO524319 LCJ524319:LCK524319 LMF524319:LMG524319 LWB524319:LWC524319 MFX524319:MFY524319 MPT524319:MPU524319 MZP524319:MZQ524319 NJL524319:NJM524319 NTH524319:NTI524319 ODD524319:ODE524319 OMZ524319:ONA524319 OWV524319:OWW524319 PGR524319:PGS524319 PQN524319:PQO524319 QAJ524319:QAK524319 QKF524319:QKG524319 QUB524319:QUC524319 RDX524319:RDY524319 RNT524319:RNU524319 RXP524319:RXQ524319 SHL524319:SHM524319 SRH524319:SRI524319 TBD524319:TBE524319 TKZ524319:TLA524319 TUV524319:TUW524319 UER524319:UES524319 UON524319:UOO524319 UYJ524319:UYK524319 VIF524319:VIG524319 VSB524319:VSC524319 WBX524319:WBY524319 WLT524319:WLU524319 WVP524319:WVQ524319 H589855:I589855 JD589855:JE589855 SZ589855:TA589855 ACV589855:ACW589855 AMR589855:AMS589855 AWN589855:AWO589855 BGJ589855:BGK589855 BQF589855:BQG589855 CAB589855:CAC589855 CJX589855:CJY589855 CTT589855:CTU589855 DDP589855:DDQ589855 DNL589855:DNM589855 DXH589855:DXI589855 EHD589855:EHE589855 EQZ589855:ERA589855 FAV589855:FAW589855 FKR589855:FKS589855 FUN589855:FUO589855 GEJ589855:GEK589855 GOF589855:GOG589855 GYB589855:GYC589855 HHX589855:HHY589855 HRT589855:HRU589855 IBP589855:IBQ589855 ILL589855:ILM589855 IVH589855:IVI589855 JFD589855:JFE589855 JOZ589855:JPA589855 JYV589855:JYW589855 KIR589855:KIS589855 KSN589855:KSO589855 LCJ589855:LCK589855 LMF589855:LMG589855 LWB589855:LWC589855 MFX589855:MFY589855 MPT589855:MPU589855 MZP589855:MZQ589855 NJL589855:NJM589855 NTH589855:NTI589855 ODD589855:ODE589855 OMZ589855:ONA589855 OWV589855:OWW589855 PGR589855:PGS589855 PQN589855:PQO589855 QAJ589855:QAK589855 QKF589855:QKG589855 QUB589855:QUC589855 RDX589855:RDY589855 RNT589855:RNU589855 RXP589855:RXQ589855 SHL589855:SHM589855 SRH589855:SRI589855 TBD589855:TBE589855 TKZ589855:TLA589855 TUV589855:TUW589855 UER589855:UES589855 UON589855:UOO589855 UYJ589855:UYK589855 VIF589855:VIG589855 VSB589855:VSC589855 WBX589855:WBY589855 WLT589855:WLU589855 WVP589855:WVQ589855 H655391:I655391 JD655391:JE655391 SZ655391:TA655391 ACV655391:ACW655391 AMR655391:AMS655391 AWN655391:AWO655391 BGJ655391:BGK655391 BQF655391:BQG655391 CAB655391:CAC655391 CJX655391:CJY655391 CTT655391:CTU655391 DDP655391:DDQ655391 DNL655391:DNM655391 DXH655391:DXI655391 EHD655391:EHE655391 EQZ655391:ERA655391 FAV655391:FAW655391 FKR655391:FKS655391 FUN655391:FUO655391 GEJ655391:GEK655391 GOF655391:GOG655391 GYB655391:GYC655391 HHX655391:HHY655391 HRT655391:HRU655391 IBP655391:IBQ655391 ILL655391:ILM655391 IVH655391:IVI655391 JFD655391:JFE655391 JOZ655391:JPA655391 JYV655391:JYW655391 KIR655391:KIS655391 KSN655391:KSO655391 LCJ655391:LCK655391 LMF655391:LMG655391 LWB655391:LWC655391 MFX655391:MFY655391 MPT655391:MPU655391 MZP655391:MZQ655391 NJL655391:NJM655391 NTH655391:NTI655391 ODD655391:ODE655391 OMZ655391:ONA655391 OWV655391:OWW655391 PGR655391:PGS655391 PQN655391:PQO655391 QAJ655391:QAK655391 QKF655391:QKG655391 QUB655391:QUC655391 RDX655391:RDY655391 RNT655391:RNU655391 RXP655391:RXQ655391 SHL655391:SHM655391 SRH655391:SRI655391 TBD655391:TBE655391 TKZ655391:TLA655391 TUV655391:TUW655391 UER655391:UES655391 UON655391:UOO655391 UYJ655391:UYK655391 VIF655391:VIG655391 VSB655391:VSC655391 WBX655391:WBY655391 WLT655391:WLU655391 WVP655391:WVQ655391 H720927:I720927 JD720927:JE720927 SZ720927:TA720927 ACV720927:ACW720927 AMR720927:AMS720927 AWN720927:AWO720927 BGJ720927:BGK720927 BQF720927:BQG720927 CAB720927:CAC720927 CJX720927:CJY720927 CTT720927:CTU720927 DDP720927:DDQ720927 DNL720927:DNM720927 DXH720927:DXI720927 EHD720927:EHE720927 EQZ720927:ERA720927 FAV720927:FAW720927 FKR720927:FKS720927 FUN720927:FUO720927 GEJ720927:GEK720927 GOF720927:GOG720927 GYB720927:GYC720927 HHX720927:HHY720927 HRT720927:HRU720927 IBP720927:IBQ720927 ILL720927:ILM720927 IVH720927:IVI720927 JFD720927:JFE720927 JOZ720927:JPA720927 JYV720927:JYW720927 KIR720927:KIS720927 KSN720927:KSO720927 LCJ720927:LCK720927 LMF720927:LMG720927 LWB720927:LWC720927 MFX720927:MFY720927 MPT720927:MPU720927 MZP720927:MZQ720927 NJL720927:NJM720927 NTH720927:NTI720927 ODD720927:ODE720927 OMZ720927:ONA720927 OWV720927:OWW720927 PGR720927:PGS720927 PQN720927:PQO720927 QAJ720927:QAK720927 QKF720927:QKG720927 QUB720927:QUC720927 RDX720927:RDY720927 RNT720927:RNU720927 RXP720927:RXQ720927 SHL720927:SHM720927 SRH720927:SRI720927 TBD720927:TBE720927 TKZ720927:TLA720927 TUV720927:TUW720927 UER720927:UES720927 UON720927:UOO720927 UYJ720927:UYK720927 VIF720927:VIG720927 VSB720927:VSC720927 WBX720927:WBY720927 WLT720927:WLU720927 WVP720927:WVQ720927 H786463:I786463 JD786463:JE786463 SZ786463:TA786463 ACV786463:ACW786463 AMR786463:AMS786463 AWN786463:AWO786463 BGJ786463:BGK786463 BQF786463:BQG786463 CAB786463:CAC786463 CJX786463:CJY786463 CTT786463:CTU786463 DDP786463:DDQ786463 DNL786463:DNM786463 DXH786463:DXI786463 EHD786463:EHE786463 EQZ786463:ERA786463 FAV786463:FAW786463 FKR786463:FKS786463 FUN786463:FUO786463 GEJ786463:GEK786463 GOF786463:GOG786463 GYB786463:GYC786463 HHX786463:HHY786463 HRT786463:HRU786463 IBP786463:IBQ786463 ILL786463:ILM786463 IVH786463:IVI786463 JFD786463:JFE786463 JOZ786463:JPA786463 JYV786463:JYW786463 KIR786463:KIS786463 KSN786463:KSO786463 LCJ786463:LCK786463 LMF786463:LMG786463 LWB786463:LWC786463 MFX786463:MFY786463 MPT786463:MPU786463 MZP786463:MZQ786463 NJL786463:NJM786463 NTH786463:NTI786463 ODD786463:ODE786463 OMZ786463:ONA786463 OWV786463:OWW786463 PGR786463:PGS786463 PQN786463:PQO786463 QAJ786463:QAK786463 QKF786463:QKG786463 QUB786463:QUC786463 RDX786463:RDY786463 RNT786463:RNU786463 RXP786463:RXQ786463 SHL786463:SHM786463 SRH786463:SRI786463 TBD786463:TBE786463 TKZ786463:TLA786463 TUV786463:TUW786463 UER786463:UES786463 UON786463:UOO786463 UYJ786463:UYK786463 VIF786463:VIG786463 VSB786463:VSC786463 WBX786463:WBY786463 WLT786463:WLU786463 WVP786463:WVQ786463 H851999:I851999 JD851999:JE851999 SZ851999:TA851999 ACV851999:ACW851999 AMR851999:AMS851999 AWN851999:AWO851999 BGJ851999:BGK851999 BQF851999:BQG851999 CAB851999:CAC851999 CJX851999:CJY851999 CTT851999:CTU851999 DDP851999:DDQ851999 DNL851999:DNM851999 DXH851999:DXI851999 EHD851999:EHE851999 EQZ851999:ERA851999 FAV851999:FAW851999 FKR851999:FKS851999 FUN851999:FUO851999 GEJ851999:GEK851999 GOF851999:GOG851999 GYB851999:GYC851999 HHX851999:HHY851999 HRT851999:HRU851999 IBP851999:IBQ851999 ILL851999:ILM851999 IVH851999:IVI851999 JFD851999:JFE851999 JOZ851999:JPA851999 JYV851999:JYW851999 KIR851999:KIS851999 KSN851999:KSO851999 LCJ851999:LCK851999 LMF851999:LMG851999 LWB851999:LWC851999 MFX851999:MFY851999 MPT851999:MPU851999 MZP851999:MZQ851999 NJL851999:NJM851999 NTH851999:NTI851999 ODD851999:ODE851999 OMZ851999:ONA851999 OWV851999:OWW851999 PGR851999:PGS851999 PQN851999:PQO851999 QAJ851999:QAK851999 QKF851999:QKG851999 QUB851999:QUC851999 RDX851999:RDY851999 RNT851999:RNU851999 RXP851999:RXQ851999 SHL851999:SHM851999 SRH851999:SRI851999 TBD851999:TBE851999 TKZ851999:TLA851999 TUV851999:TUW851999 UER851999:UES851999 UON851999:UOO851999 UYJ851999:UYK851999 VIF851999:VIG851999 VSB851999:VSC851999 WBX851999:WBY851999 WLT851999:WLU851999 WVP851999:WVQ851999 H917535:I917535 JD917535:JE917535 SZ917535:TA917535 ACV917535:ACW917535 AMR917535:AMS917535 AWN917535:AWO917535 BGJ917535:BGK917535 BQF917535:BQG917535 CAB917535:CAC917535 CJX917535:CJY917535 CTT917535:CTU917535 DDP917535:DDQ917535 DNL917535:DNM917535 DXH917535:DXI917535 EHD917535:EHE917535 EQZ917535:ERA917535 FAV917535:FAW917535 FKR917535:FKS917535 FUN917535:FUO917535 GEJ917535:GEK917535 GOF917535:GOG917535 GYB917535:GYC917535 HHX917535:HHY917535 HRT917535:HRU917535 IBP917535:IBQ917535 ILL917535:ILM917535 IVH917535:IVI917535 JFD917535:JFE917535 JOZ917535:JPA917535 JYV917535:JYW917535 KIR917535:KIS917535 KSN917535:KSO917535 LCJ917535:LCK917535 LMF917535:LMG917535 LWB917535:LWC917535 MFX917535:MFY917535 MPT917535:MPU917535 MZP917535:MZQ917535 NJL917535:NJM917535 NTH917535:NTI917535 ODD917535:ODE917535 OMZ917535:ONA917535 OWV917535:OWW917535 PGR917535:PGS917535 PQN917535:PQO917535 QAJ917535:QAK917535 QKF917535:QKG917535 QUB917535:QUC917535 RDX917535:RDY917535 RNT917535:RNU917535 RXP917535:RXQ917535 SHL917535:SHM917535 SRH917535:SRI917535 TBD917535:TBE917535 TKZ917535:TLA917535 TUV917535:TUW917535 UER917535:UES917535 UON917535:UOO917535 UYJ917535:UYK917535 VIF917535:VIG917535 VSB917535:VSC917535 WBX917535:WBY917535 WLT917535:WLU917535 WVP917535:WVQ917535 H983071:I983071 JD983071:JE983071 SZ983071:TA983071 ACV983071:ACW983071 AMR983071:AMS983071 AWN983071:AWO983071 BGJ983071:BGK983071 BQF983071:BQG983071 CAB983071:CAC983071 CJX983071:CJY983071 CTT983071:CTU983071 DDP983071:DDQ983071 DNL983071:DNM983071 DXH983071:DXI983071 EHD983071:EHE983071 EQZ983071:ERA983071 FAV983071:FAW983071 FKR983071:FKS983071 FUN983071:FUO983071 GEJ983071:GEK983071 GOF983071:GOG983071 GYB983071:GYC983071 HHX983071:HHY983071 HRT983071:HRU983071 IBP983071:IBQ983071 ILL983071:ILM983071 IVH983071:IVI983071 JFD983071:JFE983071 JOZ983071:JPA983071 JYV983071:JYW983071 KIR983071:KIS983071 KSN983071:KSO983071 LCJ983071:LCK983071 LMF983071:LMG983071 LWB983071:LWC983071 MFX983071:MFY983071 MPT983071:MPU983071 MZP983071:MZQ983071 NJL983071:NJM983071 NTH983071:NTI983071 ODD983071:ODE983071 OMZ983071:ONA983071 OWV983071:OWW983071 PGR983071:PGS983071 PQN983071:PQO983071 QAJ983071:QAK983071 QKF983071:QKG983071 QUB983071:QUC983071 RDX983071:RDY983071 RNT983071:RNU983071 RXP983071:RXQ983071 SHL983071:SHM983071 SRH983071:SRI983071 TBD983071:TBE983071 TKZ983071:TLA983071 TUV983071:TUW983071 UER983071:UES983071 UON983071:UOO983071 UYJ983071:UYK983071 VIF983071:VIG983071 VSB983071:VSC983071 WBX983071:WBY983071 WLT983071:WLU983071 WVP983071:WVQ983071">
      <formula1>$X$31:$X$34</formula1>
    </dataValidation>
    <dataValidation type="list" allowBlank="1" sqref="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formula1>$X$37:$X$41</formula1>
    </dataValidation>
    <dataValidation type="list" allowBlank="1" sqref="Q31:T31 JM31:JP31 TI31:TL31 ADE31:ADH31 ANA31:AND31 AWW31:AWZ31 BGS31:BGV31 BQO31:BQR31 CAK31:CAN31 CKG31:CKJ31 CUC31:CUF31 DDY31:DEB31 DNU31:DNX31 DXQ31:DXT31 EHM31:EHP31 ERI31:ERL31 FBE31:FBH31 FLA31:FLD31 FUW31:FUZ31 GES31:GEV31 GOO31:GOR31 GYK31:GYN31 HIG31:HIJ31 HSC31:HSF31 IBY31:ICB31 ILU31:ILX31 IVQ31:IVT31 JFM31:JFP31 JPI31:JPL31 JZE31:JZH31 KJA31:KJD31 KSW31:KSZ31 LCS31:LCV31 LMO31:LMR31 LWK31:LWN31 MGG31:MGJ31 MQC31:MQF31 MZY31:NAB31 NJU31:NJX31 NTQ31:NTT31 ODM31:ODP31 ONI31:ONL31 OXE31:OXH31 PHA31:PHD31 PQW31:PQZ31 QAS31:QAV31 QKO31:QKR31 QUK31:QUN31 REG31:REJ31 ROC31:ROF31 RXY31:RYB31 SHU31:SHX31 SRQ31:SRT31 TBM31:TBP31 TLI31:TLL31 TVE31:TVH31 UFA31:UFD31 UOW31:UOZ31 UYS31:UYV31 VIO31:VIR31 VSK31:VSN31 WCG31:WCJ31 WMC31:WMF31 WVY31:WWB31 Q65567:T65567 JM65567:JP65567 TI65567:TL65567 ADE65567:ADH65567 ANA65567:AND65567 AWW65567:AWZ65567 BGS65567:BGV65567 BQO65567:BQR65567 CAK65567:CAN65567 CKG65567:CKJ65567 CUC65567:CUF65567 DDY65567:DEB65567 DNU65567:DNX65567 DXQ65567:DXT65567 EHM65567:EHP65567 ERI65567:ERL65567 FBE65567:FBH65567 FLA65567:FLD65567 FUW65567:FUZ65567 GES65567:GEV65567 GOO65567:GOR65567 GYK65567:GYN65567 HIG65567:HIJ65567 HSC65567:HSF65567 IBY65567:ICB65567 ILU65567:ILX65567 IVQ65567:IVT65567 JFM65567:JFP65567 JPI65567:JPL65567 JZE65567:JZH65567 KJA65567:KJD65567 KSW65567:KSZ65567 LCS65567:LCV65567 LMO65567:LMR65567 LWK65567:LWN65567 MGG65567:MGJ65567 MQC65567:MQF65567 MZY65567:NAB65567 NJU65567:NJX65567 NTQ65567:NTT65567 ODM65567:ODP65567 ONI65567:ONL65567 OXE65567:OXH65567 PHA65567:PHD65567 PQW65567:PQZ65567 QAS65567:QAV65567 QKO65567:QKR65567 QUK65567:QUN65567 REG65567:REJ65567 ROC65567:ROF65567 RXY65567:RYB65567 SHU65567:SHX65567 SRQ65567:SRT65567 TBM65567:TBP65567 TLI65567:TLL65567 TVE65567:TVH65567 UFA65567:UFD65567 UOW65567:UOZ65567 UYS65567:UYV65567 VIO65567:VIR65567 VSK65567:VSN65567 WCG65567:WCJ65567 WMC65567:WMF65567 WVY65567:WWB65567 Q131103:T131103 JM131103:JP131103 TI131103:TL131103 ADE131103:ADH131103 ANA131103:AND131103 AWW131103:AWZ131103 BGS131103:BGV131103 BQO131103:BQR131103 CAK131103:CAN131103 CKG131103:CKJ131103 CUC131103:CUF131103 DDY131103:DEB131103 DNU131103:DNX131103 DXQ131103:DXT131103 EHM131103:EHP131103 ERI131103:ERL131103 FBE131103:FBH131103 FLA131103:FLD131103 FUW131103:FUZ131103 GES131103:GEV131103 GOO131103:GOR131103 GYK131103:GYN131103 HIG131103:HIJ131103 HSC131103:HSF131103 IBY131103:ICB131103 ILU131103:ILX131103 IVQ131103:IVT131103 JFM131103:JFP131103 JPI131103:JPL131103 JZE131103:JZH131103 KJA131103:KJD131103 KSW131103:KSZ131103 LCS131103:LCV131103 LMO131103:LMR131103 LWK131103:LWN131103 MGG131103:MGJ131103 MQC131103:MQF131103 MZY131103:NAB131103 NJU131103:NJX131103 NTQ131103:NTT131103 ODM131103:ODP131103 ONI131103:ONL131103 OXE131103:OXH131103 PHA131103:PHD131103 PQW131103:PQZ131103 QAS131103:QAV131103 QKO131103:QKR131103 QUK131103:QUN131103 REG131103:REJ131103 ROC131103:ROF131103 RXY131103:RYB131103 SHU131103:SHX131103 SRQ131103:SRT131103 TBM131103:TBP131103 TLI131103:TLL131103 TVE131103:TVH131103 UFA131103:UFD131103 UOW131103:UOZ131103 UYS131103:UYV131103 VIO131103:VIR131103 VSK131103:VSN131103 WCG131103:WCJ131103 WMC131103:WMF131103 WVY131103:WWB131103 Q196639:T196639 JM196639:JP196639 TI196639:TL196639 ADE196639:ADH196639 ANA196639:AND196639 AWW196639:AWZ196639 BGS196639:BGV196639 BQO196639:BQR196639 CAK196639:CAN196639 CKG196639:CKJ196639 CUC196639:CUF196639 DDY196639:DEB196639 DNU196639:DNX196639 DXQ196639:DXT196639 EHM196639:EHP196639 ERI196639:ERL196639 FBE196639:FBH196639 FLA196639:FLD196639 FUW196639:FUZ196639 GES196639:GEV196639 GOO196639:GOR196639 GYK196639:GYN196639 HIG196639:HIJ196639 HSC196639:HSF196639 IBY196639:ICB196639 ILU196639:ILX196639 IVQ196639:IVT196639 JFM196639:JFP196639 JPI196639:JPL196639 JZE196639:JZH196639 KJA196639:KJD196639 KSW196639:KSZ196639 LCS196639:LCV196639 LMO196639:LMR196639 LWK196639:LWN196639 MGG196639:MGJ196639 MQC196639:MQF196639 MZY196639:NAB196639 NJU196639:NJX196639 NTQ196639:NTT196639 ODM196639:ODP196639 ONI196639:ONL196639 OXE196639:OXH196639 PHA196639:PHD196639 PQW196639:PQZ196639 QAS196639:QAV196639 QKO196639:QKR196639 QUK196639:QUN196639 REG196639:REJ196639 ROC196639:ROF196639 RXY196639:RYB196639 SHU196639:SHX196639 SRQ196639:SRT196639 TBM196639:TBP196639 TLI196639:TLL196639 TVE196639:TVH196639 UFA196639:UFD196639 UOW196639:UOZ196639 UYS196639:UYV196639 VIO196639:VIR196639 VSK196639:VSN196639 WCG196639:WCJ196639 WMC196639:WMF196639 WVY196639:WWB196639 Q262175:T262175 JM262175:JP262175 TI262175:TL262175 ADE262175:ADH262175 ANA262175:AND262175 AWW262175:AWZ262175 BGS262175:BGV262175 BQO262175:BQR262175 CAK262175:CAN262175 CKG262175:CKJ262175 CUC262175:CUF262175 DDY262175:DEB262175 DNU262175:DNX262175 DXQ262175:DXT262175 EHM262175:EHP262175 ERI262175:ERL262175 FBE262175:FBH262175 FLA262175:FLD262175 FUW262175:FUZ262175 GES262175:GEV262175 GOO262175:GOR262175 GYK262175:GYN262175 HIG262175:HIJ262175 HSC262175:HSF262175 IBY262175:ICB262175 ILU262175:ILX262175 IVQ262175:IVT262175 JFM262175:JFP262175 JPI262175:JPL262175 JZE262175:JZH262175 KJA262175:KJD262175 KSW262175:KSZ262175 LCS262175:LCV262175 LMO262175:LMR262175 LWK262175:LWN262175 MGG262175:MGJ262175 MQC262175:MQF262175 MZY262175:NAB262175 NJU262175:NJX262175 NTQ262175:NTT262175 ODM262175:ODP262175 ONI262175:ONL262175 OXE262175:OXH262175 PHA262175:PHD262175 PQW262175:PQZ262175 QAS262175:QAV262175 QKO262175:QKR262175 QUK262175:QUN262175 REG262175:REJ262175 ROC262175:ROF262175 RXY262175:RYB262175 SHU262175:SHX262175 SRQ262175:SRT262175 TBM262175:TBP262175 TLI262175:TLL262175 TVE262175:TVH262175 UFA262175:UFD262175 UOW262175:UOZ262175 UYS262175:UYV262175 VIO262175:VIR262175 VSK262175:VSN262175 WCG262175:WCJ262175 WMC262175:WMF262175 WVY262175:WWB262175 Q327711:T327711 JM327711:JP327711 TI327711:TL327711 ADE327711:ADH327711 ANA327711:AND327711 AWW327711:AWZ327711 BGS327711:BGV327711 BQO327711:BQR327711 CAK327711:CAN327711 CKG327711:CKJ327711 CUC327711:CUF327711 DDY327711:DEB327711 DNU327711:DNX327711 DXQ327711:DXT327711 EHM327711:EHP327711 ERI327711:ERL327711 FBE327711:FBH327711 FLA327711:FLD327711 FUW327711:FUZ327711 GES327711:GEV327711 GOO327711:GOR327711 GYK327711:GYN327711 HIG327711:HIJ327711 HSC327711:HSF327711 IBY327711:ICB327711 ILU327711:ILX327711 IVQ327711:IVT327711 JFM327711:JFP327711 JPI327711:JPL327711 JZE327711:JZH327711 KJA327711:KJD327711 KSW327711:KSZ327711 LCS327711:LCV327711 LMO327711:LMR327711 LWK327711:LWN327711 MGG327711:MGJ327711 MQC327711:MQF327711 MZY327711:NAB327711 NJU327711:NJX327711 NTQ327711:NTT327711 ODM327711:ODP327711 ONI327711:ONL327711 OXE327711:OXH327711 PHA327711:PHD327711 PQW327711:PQZ327711 QAS327711:QAV327711 QKO327711:QKR327711 QUK327711:QUN327711 REG327711:REJ327711 ROC327711:ROF327711 RXY327711:RYB327711 SHU327711:SHX327711 SRQ327711:SRT327711 TBM327711:TBP327711 TLI327711:TLL327711 TVE327711:TVH327711 UFA327711:UFD327711 UOW327711:UOZ327711 UYS327711:UYV327711 VIO327711:VIR327711 VSK327711:VSN327711 WCG327711:WCJ327711 WMC327711:WMF327711 WVY327711:WWB327711 Q393247:T393247 JM393247:JP393247 TI393247:TL393247 ADE393247:ADH393247 ANA393247:AND393247 AWW393247:AWZ393247 BGS393247:BGV393247 BQO393247:BQR393247 CAK393247:CAN393247 CKG393247:CKJ393247 CUC393247:CUF393247 DDY393247:DEB393247 DNU393247:DNX393247 DXQ393247:DXT393247 EHM393247:EHP393247 ERI393247:ERL393247 FBE393247:FBH393247 FLA393247:FLD393247 FUW393247:FUZ393247 GES393247:GEV393247 GOO393247:GOR393247 GYK393247:GYN393247 HIG393247:HIJ393247 HSC393247:HSF393247 IBY393247:ICB393247 ILU393247:ILX393247 IVQ393247:IVT393247 JFM393247:JFP393247 JPI393247:JPL393247 JZE393247:JZH393247 KJA393247:KJD393247 KSW393247:KSZ393247 LCS393247:LCV393247 LMO393247:LMR393247 LWK393247:LWN393247 MGG393247:MGJ393247 MQC393247:MQF393247 MZY393247:NAB393247 NJU393247:NJX393247 NTQ393247:NTT393247 ODM393247:ODP393247 ONI393247:ONL393247 OXE393247:OXH393247 PHA393247:PHD393247 PQW393247:PQZ393247 QAS393247:QAV393247 QKO393247:QKR393247 QUK393247:QUN393247 REG393247:REJ393247 ROC393247:ROF393247 RXY393247:RYB393247 SHU393247:SHX393247 SRQ393247:SRT393247 TBM393247:TBP393247 TLI393247:TLL393247 TVE393247:TVH393247 UFA393247:UFD393247 UOW393247:UOZ393247 UYS393247:UYV393247 VIO393247:VIR393247 VSK393247:VSN393247 WCG393247:WCJ393247 WMC393247:WMF393247 WVY393247:WWB393247 Q458783:T458783 JM458783:JP458783 TI458783:TL458783 ADE458783:ADH458783 ANA458783:AND458783 AWW458783:AWZ458783 BGS458783:BGV458783 BQO458783:BQR458783 CAK458783:CAN458783 CKG458783:CKJ458783 CUC458783:CUF458783 DDY458783:DEB458783 DNU458783:DNX458783 DXQ458783:DXT458783 EHM458783:EHP458783 ERI458783:ERL458783 FBE458783:FBH458783 FLA458783:FLD458783 FUW458783:FUZ458783 GES458783:GEV458783 GOO458783:GOR458783 GYK458783:GYN458783 HIG458783:HIJ458783 HSC458783:HSF458783 IBY458783:ICB458783 ILU458783:ILX458783 IVQ458783:IVT458783 JFM458783:JFP458783 JPI458783:JPL458783 JZE458783:JZH458783 KJA458783:KJD458783 KSW458783:KSZ458783 LCS458783:LCV458783 LMO458783:LMR458783 LWK458783:LWN458783 MGG458783:MGJ458783 MQC458783:MQF458783 MZY458783:NAB458783 NJU458783:NJX458783 NTQ458783:NTT458783 ODM458783:ODP458783 ONI458783:ONL458783 OXE458783:OXH458783 PHA458783:PHD458783 PQW458783:PQZ458783 QAS458783:QAV458783 QKO458783:QKR458783 QUK458783:QUN458783 REG458783:REJ458783 ROC458783:ROF458783 RXY458783:RYB458783 SHU458783:SHX458783 SRQ458783:SRT458783 TBM458783:TBP458783 TLI458783:TLL458783 TVE458783:TVH458783 UFA458783:UFD458783 UOW458783:UOZ458783 UYS458783:UYV458783 VIO458783:VIR458783 VSK458783:VSN458783 WCG458783:WCJ458783 WMC458783:WMF458783 WVY458783:WWB458783 Q524319:T524319 JM524319:JP524319 TI524319:TL524319 ADE524319:ADH524319 ANA524319:AND524319 AWW524319:AWZ524319 BGS524319:BGV524319 BQO524319:BQR524319 CAK524319:CAN524319 CKG524319:CKJ524319 CUC524319:CUF524319 DDY524319:DEB524319 DNU524319:DNX524319 DXQ524319:DXT524319 EHM524319:EHP524319 ERI524319:ERL524319 FBE524319:FBH524319 FLA524319:FLD524319 FUW524319:FUZ524319 GES524319:GEV524319 GOO524319:GOR524319 GYK524319:GYN524319 HIG524319:HIJ524319 HSC524319:HSF524319 IBY524319:ICB524319 ILU524319:ILX524319 IVQ524319:IVT524319 JFM524319:JFP524319 JPI524319:JPL524319 JZE524319:JZH524319 KJA524319:KJD524319 KSW524319:KSZ524319 LCS524319:LCV524319 LMO524319:LMR524319 LWK524319:LWN524319 MGG524319:MGJ524319 MQC524319:MQF524319 MZY524319:NAB524319 NJU524319:NJX524319 NTQ524319:NTT524319 ODM524319:ODP524319 ONI524319:ONL524319 OXE524319:OXH524319 PHA524319:PHD524319 PQW524319:PQZ524319 QAS524319:QAV524319 QKO524319:QKR524319 QUK524319:QUN524319 REG524319:REJ524319 ROC524319:ROF524319 RXY524319:RYB524319 SHU524319:SHX524319 SRQ524319:SRT524319 TBM524319:TBP524319 TLI524319:TLL524319 TVE524319:TVH524319 UFA524319:UFD524319 UOW524319:UOZ524319 UYS524319:UYV524319 VIO524319:VIR524319 VSK524319:VSN524319 WCG524319:WCJ524319 WMC524319:WMF524319 WVY524319:WWB524319 Q589855:T589855 JM589855:JP589855 TI589855:TL589855 ADE589855:ADH589855 ANA589855:AND589855 AWW589855:AWZ589855 BGS589855:BGV589855 BQO589855:BQR589855 CAK589855:CAN589855 CKG589855:CKJ589855 CUC589855:CUF589855 DDY589855:DEB589855 DNU589855:DNX589855 DXQ589855:DXT589855 EHM589855:EHP589855 ERI589855:ERL589855 FBE589855:FBH589855 FLA589855:FLD589855 FUW589855:FUZ589855 GES589855:GEV589855 GOO589855:GOR589855 GYK589855:GYN589855 HIG589855:HIJ589855 HSC589855:HSF589855 IBY589855:ICB589855 ILU589855:ILX589855 IVQ589855:IVT589855 JFM589855:JFP589855 JPI589855:JPL589855 JZE589855:JZH589855 KJA589855:KJD589855 KSW589855:KSZ589855 LCS589855:LCV589855 LMO589855:LMR589855 LWK589855:LWN589855 MGG589855:MGJ589855 MQC589855:MQF589855 MZY589855:NAB589855 NJU589855:NJX589855 NTQ589855:NTT589855 ODM589855:ODP589855 ONI589855:ONL589855 OXE589855:OXH589855 PHA589855:PHD589855 PQW589855:PQZ589855 QAS589855:QAV589855 QKO589855:QKR589855 QUK589855:QUN589855 REG589855:REJ589855 ROC589855:ROF589855 RXY589855:RYB589855 SHU589855:SHX589855 SRQ589855:SRT589855 TBM589855:TBP589855 TLI589855:TLL589855 TVE589855:TVH589855 UFA589855:UFD589855 UOW589855:UOZ589855 UYS589855:UYV589855 VIO589855:VIR589855 VSK589855:VSN589855 WCG589855:WCJ589855 WMC589855:WMF589855 WVY589855:WWB589855 Q655391:T655391 JM655391:JP655391 TI655391:TL655391 ADE655391:ADH655391 ANA655391:AND655391 AWW655391:AWZ655391 BGS655391:BGV655391 BQO655391:BQR655391 CAK655391:CAN655391 CKG655391:CKJ655391 CUC655391:CUF655391 DDY655391:DEB655391 DNU655391:DNX655391 DXQ655391:DXT655391 EHM655391:EHP655391 ERI655391:ERL655391 FBE655391:FBH655391 FLA655391:FLD655391 FUW655391:FUZ655391 GES655391:GEV655391 GOO655391:GOR655391 GYK655391:GYN655391 HIG655391:HIJ655391 HSC655391:HSF655391 IBY655391:ICB655391 ILU655391:ILX655391 IVQ655391:IVT655391 JFM655391:JFP655391 JPI655391:JPL655391 JZE655391:JZH655391 KJA655391:KJD655391 KSW655391:KSZ655391 LCS655391:LCV655391 LMO655391:LMR655391 LWK655391:LWN655391 MGG655391:MGJ655391 MQC655391:MQF655391 MZY655391:NAB655391 NJU655391:NJX655391 NTQ655391:NTT655391 ODM655391:ODP655391 ONI655391:ONL655391 OXE655391:OXH655391 PHA655391:PHD655391 PQW655391:PQZ655391 QAS655391:QAV655391 QKO655391:QKR655391 QUK655391:QUN655391 REG655391:REJ655391 ROC655391:ROF655391 RXY655391:RYB655391 SHU655391:SHX655391 SRQ655391:SRT655391 TBM655391:TBP655391 TLI655391:TLL655391 TVE655391:TVH655391 UFA655391:UFD655391 UOW655391:UOZ655391 UYS655391:UYV655391 VIO655391:VIR655391 VSK655391:VSN655391 WCG655391:WCJ655391 WMC655391:WMF655391 WVY655391:WWB655391 Q720927:T720927 JM720927:JP720927 TI720927:TL720927 ADE720927:ADH720927 ANA720927:AND720927 AWW720927:AWZ720927 BGS720927:BGV720927 BQO720927:BQR720927 CAK720927:CAN720927 CKG720927:CKJ720927 CUC720927:CUF720927 DDY720927:DEB720927 DNU720927:DNX720927 DXQ720927:DXT720927 EHM720927:EHP720927 ERI720927:ERL720927 FBE720927:FBH720927 FLA720927:FLD720927 FUW720927:FUZ720927 GES720927:GEV720927 GOO720927:GOR720927 GYK720927:GYN720927 HIG720927:HIJ720927 HSC720927:HSF720927 IBY720927:ICB720927 ILU720927:ILX720927 IVQ720927:IVT720927 JFM720927:JFP720927 JPI720927:JPL720927 JZE720927:JZH720927 KJA720927:KJD720927 KSW720927:KSZ720927 LCS720927:LCV720927 LMO720927:LMR720927 LWK720927:LWN720927 MGG720927:MGJ720927 MQC720927:MQF720927 MZY720927:NAB720927 NJU720927:NJX720927 NTQ720927:NTT720927 ODM720927:ODP720927 ONI720927:ONL720927 OXE720927:OXH720927 PHA720927:PHD720927 PQW720927:PQZ720927 QAS720927:QAV720927 QKO720927:QKR720927 QUK720927:QUN720927 REG720927:REJ720927 ROC720927:ROF720927 RXY720927:RYB720927 SHU720927:SHX720927 SRQ720927:SRT720927 TBM720927:TBP720927 TLI720927:TLL720927 TVE720927:TVH720927 UFA720927:UFD720927 UOW720927:UOZ720927 UYS720927:UYV720927 VIO720927:VIR720927 VSK720927:VSN720927 WCG720927:WCJ720927 WMC720927:WMF720927 WVY720927:WWB720927 Q786463:T786463 JM786463:JP786463 TI786463:TL786463 ADE786463:ADH786463 ANA786463:AND786463 AWW786463:AWZ786463 BGS786463:BGV786463 BQO786463:BQR786463 CAK786463:CAN786463 CKG786463:CKJ786463 CUC786463:CUF786463 DDY786463:DEB786463 DNU786463:DNX786463 DXQ786463:DXT786463 EHM786463:EHP786463 ERI786463:ERL786463 FBE786463:FBH786463 FLA786463:FLD786463 FUW786463:FUZ786463 GES786463:GEV786463 GOO786463:GOR786463 GYK786463:GYN786463 HIG786463:HIJ786463 HSC786463:HSF786463 IBY786463:ICB786463 ILU786463:ILX786463 IVQ786463:IVT786463 JFM786463:JFP786463 JPI786463:JPL786463 JZE786463:JZH786463 KJA786463:KJD786463 KSW786463:KSZ786463 LCS786463:LCV786463 LMO786463:LMR786463 LWK786463:LWN786463 MGG786463:MGJ786463 MQC786463:MQF786463 MZY786463:NAB786463 NJU786463:NJX786463 NTQ786463:NTT786463 ODM786463:ODP786463 ONI786463:ONL786463 OXE786463:OXH786463 PHA786463:PHD786463 PQW786463:PQZ786463 QAS786463:QAV786463 QKO786463:QKR786463 QUK786463:QUN786463 REG786463:REJ786463 ROC786463:ROF786463 RXY786463:RYB786463 SHU786463:SHX786463 SRQ786463:SRT786463 TBM786463:TBP786463 TLI786463:TLL786463 TVE786463:TVH786463 UFA786463:UFD786463 UOW786463:UOZ786463 UYS786463:UYV786463 VIO786463:VIR786463 VSK786463:VSN786463 WCG786463:WCJ786463 WMC786463:WMF786463 WVY786463:WWB786463 Q851999:T851999 JM851999:JP851999 TI851999:TL851999 ADE851999:ADH851999 ANA851999:AND851999 AWW851999:AWZ851999 BGS851999:BGV851999 BQO851999:BQR851999 CAK851999:CAN851999 CKG851999:CKJ851999 CUC851999:CUF851999 DDY851999:DEB851999 DNU851999:DNX851999 DXQ851999:DXT851999 EHM851999:EHP851999 ERI851999:ERL851999 FBE851999:FBH851999 FLA851999:FLD851999 FUW851999:FUZ851999 GES851999:GEV851999 GOO851999:GOR851999 GYK851999:GYN851999 HIG851999:HIJ851999 HSC851999:HSF851999 IBY851999:ICB851999 ILU851999:ILX851999 IVQ851999:IVT851999 JFM851999:JFP851999 JPI851999:JPL851999 JZE851999:JZH851999 KJA851999:KJD851999 KSW851999:KSZ851999 LCS851999:LCV851999 LMO851999:LMR851999 LWK851999:LWN851999 MGG851999:MGJ851999 MQC851999:MQF851999 MZY851999:NAB851999 NJU851999:NJX851999 NTQ851999:NTT851999 ODM851999:ODP851999 ONI851999:ONL851999 OXE851999:OXH851999 PHA851999:PHD851999 PQW851999:PQZ851999 QAS851999:QAV851999 QKO851999:QKR851999 QUK851999:QUN851999 REG851999:REJ851999 ROC851999:ROF851999 RXY851999:RYB851999 SHU851999:SHX851999 SRQ851999:SRT851999 TBM851999:TBP851999 TLI851999:TLL851999 TVE851999:TVH851999 UFA851999:UFD851999 UOW851999:UOZ851999 UYS851999:UYV851999 VIO851999:VIR851999 VSK851999:VSN851999 WCG851999:WCJ851999 WMC851999:WMF851999 WVY851999:WWB851999 Q917535:T917535 JM917535:JP917535 TI917535:TL917535 ADE917535:ADH917535 ANA917535:AND917535 AWW917535:AWZ917535 BGS917535:BGV917535 BQO917535:BQR917535 CAK917535:CAN917535 CKG917535:CKJ917535 CUC917535:CUF917535 DDY917535:DEB917535 DNU917535:DNX917535 DXQ917535:DXT917535 EHM917535:EHP917535 ERI917535:ERL917535 FBE917535:FBH917535 FLA917535:FLD917535 FUW917535:FUZ917535 GES917535:GEV917535 GOO917535:GOR917535 GYK917535:GYN917535 HIG917535:HIJ917535 HSC917535:HSF917535 IBY917535:ICB917535 ILU917535:ILX917535 IVQ917535:IVT917535 JFM917535:JFP917535 JPI917535:JPL917535 JZE917535:JZH917535 KJA917535:KJD917535 KSW917535:KSZ917535 LCS917535:LCV917535 LMO917535:LMR917535 LWK917535:LWN917535 MGG917535:MGJ917535 MQC917535:MQF917535 MZY917535:NAB917535 NJU917535:NJX917535 NTQ917535:NTT917535 ODM917535:ODP917535 ONI917535:ONL917535 OXE917535:OXH917535 PHA917535:PHD917535 PQW917535:PQZ917535 QAS917535:QAV917535 QKO917535:QKR917535 QUK917535:QUN917535 REG917535:REJ917535 ROC917535:ROF917535 RXY917535:RYB917535 SHU917535:SHX917535 SRQ917535:SRT917535 TBM917535:TBP917535 TLI917535:TLL917535 TVE917535:TVH917535 UFA917535:UFD917535 UOW917535:UOZ917535 UYS917535:UYV917535 VIO917535:VIR917535 VSK917535:VSN917535 WCG917535:WCJ917535 WMC917535:WMF917535 WVY917535:WWB917535 Q983071:T983071 JM983071:JP983071 TI983071:TL983071 ADE983071:ADH983071 ANA983071:AND983071 AWW983071:AWZ983071 BGS983071:BGV983071 BQO983071:BQR983071 CAK983071:CAN983071 CKG983071:CKJ983071 CUC983071:CUF983071 DDY983071:DEB983071 DNU983071:DNX983071 DXQ983071:DXT983071 EHM983071:EHP983071 ERI983071:ERL983071 FBE983071:FBH983071 FLA983071:FLD983071 FUW983071:FUZ983071 GES983071:GEV983071 GOO983071:GOR983071 GYK983071:GYN983071 HIG983071:HIJ983071 HSC983071:HSF983071 IBY983071:ICB983071 ILU983071:ILX983071 IVQ983071:IVT983071 JFM983071:JFP983071 JPI983071:JPL983071 JZE983071:JZH983071 KJA983071:KJD983071 KSW983071:KSZ983071 LCS983071:LCV983071 LMO983071:LMR983071 LWK983071:LWN983071 MGG983071:MGJ983071 MQC983071:MQF983071 MZY983071:NAB983071 NJU983071:NJX983071 NTQ983071:NTT983071 ODM983071:ODP983071 ONI983071:ONL983071 OXE983071:OXH983071 PHA983071:PHD983071 PQW983071:PQZ983071 QAS983071:QAV983071 QKO983071:QKR983071 QUK983071:QUN983071 REG983071:REJ983071 ROC983071:ROF983071 RXY983071:RYB983071 SHU983071:SHX983071 SRQ983071:SRT983071 TBM983071:TBP983071 TLI983071:TLL983071 TVE983071:TVH983071 UFA983071:UFD983071 UOW983071:UOZ983071 UYS983071:UYV983071 VIO983071:VIR983071 VSK983071:VSN983071 WCG983071:WCJ983071 WMC983071:WMF983071 WVY983071:WWB983071">
      <formula1>$Z$26:$Z$28</formula1>
    </dataValidation>
    <dataValidation type="list" allowBlank="1" sqref="Q32:T32 JM32:JP32 TI32:TL32 ADE32:ADH32 ANA32:AND32 AWW32:AWZ32 BGS32:BGV32 BQO32:BQR32 CAK32:CAN32 CKG32:CKJ32 CUC32:CUF32 DDY32:DEB32 DNU32:DNX32 DXQ32:DXT32 EHM32:EHP32 ERI32:ERL32 FBE32:FBH32 FLA32:FLD32 FUW32:FUZ32 GES32:GEV32 GOO32:GOR32 GYK32:GYN32 HIG32:HIJ32 HSC32:HSF32 IBY32:ICB32 ILU32:ILX32 IVQ32:IVT32 JFM32:JFP32 JPI32:JPL32 JZE32:JZH32 KJA32:KJD32 KSW32:KSZ32 LCS32:LCV32 LMO32:LMR32 LWK32:LWN32 MGG32:MGJ32 MQC32:MQF32 MZY32:NAB32 NJU32:NJX32 NTQ32:NTT32 ODM32:ODP32 ONI32:ONL32 OXE32:OXH32 PHA32:PHD32 PQW32:PQZ32 QAS32:QAV32 QKO32:QKR32 QUK32:QUN32 REG32:REJ32 ROC32:ROF32 RXY32:RYB32 SHU32:SHX32 SRQ32:SRT32 TBM32:TBP32 TLI32:TLL32 TVE32:TVH32 UFA32:UFD32 UOW32:UOZ32 UYS32:UYV32 VIO32:VIR32 VSK32:VSN32 WCG32:WCJ32 WMC32:WMF32 WVY32:WWB32 Q65568:T65568 JM65568:JP65568 TI65568:TL65568 ADE65568:ADH65568 ANA65568:AND65568 AWW65568:AWZ65568 BGS65568:BGV65568 BQO65568:BQR65568 CAK65568:CAN65568 CKG65568:CKJ65568 CUC65568:CUF65568 DDY65568:DEB65568 DNU65568:DNX65568 DXQ65568:DXT65568 EHM65568:EHP65568 ERI65568:ERL65568 FBE65568:FBH65568 FLA65568:FLD65568 FUW65568:FUZ65568 GES65568:GEV65568 GOO65568:GOR65568 GYK65568:GYN65568 HIG65568:HIJ65568 HSC65568:HSF65568 IBY65568:ICB65568 ILU65568:ILX65568 IVQ65568:IVT65568 JFM65568:JFP65568 JPI65568:JPL65568 JZE65568:JZH65568 KJA65568:KJD65568 KSW65568:KSZ65568 LCS65568:LCV65568 LMO65568:LMR65568 LWK65568:LWN65568 MGG65568:MGJ65568 MQC65568:MQF65568 MZY65568:NAB65568 NJU65568:NJX65568 NTQ65568:NTT65568 ODM65568:ODP65568 ONI65568:ONL65568 OXE65568:OXH65568 PHA65568:PHD65568 PQW65568:PQZ65568 QAS65568:QAV65568 QKO65568:QKR65568 QUK65568:QUN65568 REG65568:REJ65568 ROC65568:ROF65568 RXY65568:RYB65568 SHU65568:SHX65568 SRQ65568:SRT65568 TBM65568:TBP65568 TLI65568:TLL65568 TVE65568:TVH65568 UFA65568:UFD65568 UOW65568:UOZ65568 UYS65568:UYV65568 VIO65568:VIR65568 VSK65568:VSN65568 WCG65568:WCJ65568 WMC65568:WMF65568 WVY65568:WWB65568 Q131104:T131104 JM131104:JP131104 TI131104:TL131104 ADE131104:ADH131104 ANA131104:AND131104 AWW131104:AWZ131104 BGS131104:BGV131104 BQO131104:BQR131104 CAK131104:CAN131104 CKG131104:CKJ131104 CUC131104:CUF131104 DDY131104:DEB131104 DNU131104:DNX131104 DXQ131104:DXT131104 EHM131104:EHP131104 ERI131104:ERL131104 FBE131104:FBH131104 FLA131104:FLD131104 FUW131104:FUZ131104 GES131104:GEV131104 GOO131104:GOR131104 GYK131104:GYN131104 HIG131104:HIJ131104 HSC131104:HSF131104 IBY131104:ICB131104 ILU131104:ILX131104 IVQ131104:IVT131104 JFM131104:JFP131104 JPI131104:JPL131104 JZE131104:JZH131104 KJA131104:KJD131104 KSW131104:KSZ131104 LCS131104:LCV131104 LMO131104:LMR131104 LWK131104:LWN131104 MGG131104:MGJ131104 MQC131104:MQF131104 MZY131104:NAB131104 NJU131104:NJX131104 NTQ131104:NTT131104 ODM131104:ODP131104 ONI131104:ONL131104 OXE131104:OXH131104 PHA131104:PHD131104 PQW131104:PQZ131104 QAS131104:QAV131104 QKO131104:QKR131104 QUK131104:QUN131104 REG131104:REJ131104 ROC131104:ROF131104 RXY131104:RYB131104 SHU131104:SHX131104 SRQ131104:SRT131104 TBM131104:TBP131104 TLI131104:TLL131104 TVE131104:TVH131104 UFA131104:UFD131104 UOW131104:UOZ131104 UYS131104:UYV131104 VIO131104:VIR131104 VSK131104:VSN131104 WCG131104:WCJ131104 WMC131104:WMF131104 WVY131104:WWB131104 Q196640:T196640 JM196640:JP196640 TI196640:TL196640 ADE196640:ADH196640 ANA196640:AND196640 AWW196640:AWZ196640 BGS196640:BGV196640 BQO196640:BQR196640 CAK196640:CAN196640 CKG196640:CKJ196640 CUC196640:CUF196640 DDY196640:DEB196640 DNU196640:DNX196640 DXQ196640:DXT196640 EHM196640:EHP196640 ERI196640:ERL196640 FBE196640:FBH196640 FLA196640:FLD196640 FUW196640:FUZ196640 GES196640:GEV196640 GOO196640:GOR196640 GYK196640:GYN196640 HIG196640:HIJ196640 HSC196640:HSF196640 IBY196640:ICB196640 ILU196640:ILX196640 IVQ196640:IVT196640 JFM196640:JFP196640 JPI196640:JPL196640 JZE196640:JZH196640 KJA196640:KJD196640 KSW196640:KSZ196640 LCS196640:LCV196640 LMO196640:LMR196640 LWK196640:LWN196640 MGG196640:MGJ196640 MQC196640:MQF196640 MZY196640:NAB196640 NJU196640:NJX196640 NTQ196640:NTT196640 ODM196640:ODP196640 ONI196640:ONL196640 OXE196640:OXH196640 PHA196640:PHD196640 PQW196640:PQZ196640 QAS196640:QAV196640 QKO196640:QKR196640 QUK196640:QUN196640 REG196640:REJ196640 ROC196640:ROF196640 RXY196640:RYB196640 SHU196640:SHX196640 SRQ196640:SRT196640 TBM196640:TBP196640 TLI196640:TLL196640 TVE196640:TVH196640 UFA196640:UFD196640 UOW196640:UOZ196640 UYS196640:UYV196640 VIO196640:VIR196640 VSK196640:VSN196640 WCG196640:WCJ196640 WMC196640:WMF196640 WVY196640:WWB196640 Q262176:T262176 JM262176:JP262176 TI262176:TL262176 ADE262176:ADH262176 ANA262176:AND262176 AWW262176:AWZ262176 BGS262176:BGV262176 BQO262176:BQR262176 CAK262176:CAN262176 CKG262176:CKJ262176 CUC262176:CUF262176 DDY262176:DEB262176 DNU262176:DNX262176 DXQ262176:DXT262176 EHM262176:EHP262176 ERI262176:ERL262176 FBE262176:FBH262176 FLA262176:FLD262176 FUW262176:FUZ262176 GES262176:GEV262176 GOO262176:GOR262176 GYK262176:GYN262176 HIG262176:HIJ262176 HSC262176:HSF262176 IBY262176:ICB262176 ILU262176:ILX262176 IVQ262176:IVT262176 JFM262176:JFP262176 JPI262176:JPL262176 JZE262176:JZH262176 KJA262176:KJD262176 KSW262176:KSZ262176 LCS262176:LCV262176 LMO262176:LMR262176 LWK262176:LWN262176 MGG262176:MGJ262176 MQC262176:MQF262176 MZY262176:NAB262176 NJU262176:NJX262176 NTQ262176:NTT262176 ODM262176:ODP262176 ONI262176:ONL262176 OXE262176:OXH262176 PHA262176:PHD262176 PQW262176:PQZ262176 QAS262176:QAV262176 QKO262176:QKR262176 QUK262176:QUN262176 REG262176:REJ262176 ROC262176:ROF262176 RXY262176:RYB262176 SHU262176:SHX262176 SRQ262176:SRT262176 TBM262176:TBP262176 TLI262176:TLL262176 TVE262176:TVH262176 UFA262176:UFD262176 UOW262176:UOZ262176 UYS262176:UYV262176 VIO262176:VIR262176 VSK262176:VSN262176 WCG262176:WCJ262176 WMC262176:WMF262176 WVY262176:WWB262176 Q327712:T327712 JM327712:JP327712 TI327712:TL327712 ADE327712:ADH327712 ANA327712:AND327712 AWW327712:AWZ327712 BGS327712:BGV327712 BQO327712:BQR327712 CAK327712:CAN327712 CKG327712:CKJ327712 CUC327712:CUF327712 DDY327712:DEB327712 DNU327712:DNX327712 DXQ327712:DXT327712 EHM327712:EHP327712 ERI327712:ERL327712 FBE327712:FBH327712 FLA327712:FLD327712 FUW327712:FUZ327712 GES327712:GEV327712 GOO327712:GOR327712 GYK327712:GYN327712 HIG327712:HIJ327712 HSC327712:HSF327712 IBY327712:ICB327712 ILU327712:ILX327712 IVQ327712:IVT327712 JFM327712:JFP327712 JPI327712:JPL327712 JZE327712:JZH327712 KJA327712:KJD327712 KSW327712:KSZ327712 LCS327712:LCV327712 LMO327712:LMR327712 LWK327712:LWN327712 MGG327712:MGJ327712 MQC327712:MQF327712 MZY327712:NAB327712 NJU327712:NJX327712 NTQ327712:NTT327712 ODM327712:ODP327712 ONI327712:ONL327712 OXE327712:OXH327712 PHA327712:PHD327712 PQW327712:PQZ327712 QAS327712:QAV327712 QKO327712:QKR327712 QUK327712:QUN327712 REG327712:REJ327712 ROC327712:ROF327712 RXY327712:RYB327712 SHU327712:SHX327712 SRQ327712:SRT327712 TBM327712:TBP327712 TLI327712:TLL327712 TVE327712:TVH327712 UFA327712:UFD327712 UOW327712:UOZ327712 UYS327712:UYV327712 VIO327712:VIR327712 VSK327712:VSN327712 WCG327712:WCJ327712 WMC327712:WMF327712 WVY327712:WWB327712 Q393248:T393248 JM393248:JP393248 TI393248:TL393248 ADE393248:ADH393248 ANA393248:AND393248 AWW393248:AWZ393248 BGS393248:BGV393248 BQO393248:BQR393248 CAK393248:CAN393248 CKG393248:CKJ393248 CUC393248:CUF393248 DDY393248:DEB393248 DNU393248:DNX393248 DXQ393248:DXT393248 EHM393248:EHP393248 ERI393248:ERL393248 FBE393248:FBH393248 FLA393248:FLD393248 FUW393248:FUZ393248 GES393248:GEV393248 GOO393248:GOR393248 GYK393248:GYN393248 HIG393248:HIJ393248 HSC393248:HSF393248 IBY393248:ICB393248 ILU393248:ILX393248 IVQ393248:IVT393248 JFM393248:JFP393248 JPI393248:JPL393248 JZE393248:JZH393248 KJA393248:KJD393248 KSW393248:KSZ393248 LCS393248:LCV393248 LMO393248:LMR393248 LWK393248:LWN393248 MGG393248:MGJ393248 MQC393248:MQF393248 MZY393248:NAB393248 NJU393248:NJX393248 NTQ393248:NTT393248 ODM393248:ODP393248 ONI393248:ONL393248 OXE393248:OXH393248 PHA393248:PHD393248 PQW393248:PQZ393248 QAS393248:QAV393248 QKO393248:QKR393248 QUK393248:QUN393248 REG393248:REJ393248 ROC393248:ROF393248 RXY393248:RYB393248 SHU393248:SHX393248 SRQ393248:SRT393248 TBM393248:TBP393248 TLI393248:TLL393248 TVE393248:TVH393248 UFA393248:UFD393248 UOW393248:UOZ393248 UYS393248:UYV393248 VIO393248:VIR393248 VSK393248:VSN393248 WCG393248:WCJ393248 WMC393248:WMF393248 WVY393248:WWB393248 Q458784:T458784 JM458784:JP458784 TI458784:TL458784 ADE458784:ADH458784 ANA458784:AND458784 AWW458784:AWZ458784 BGS458784:BGV458784 BQO458784:BQR458784 CAK458784:CAN458784 CKG458784:CKJ458784 CUC458784:CUF458784 DDY458784:DEB458784 DNU458784:DNX458784 DXQ458784:DXT458784 EHM458784:EHP458784 ERI458784:ERL458784 FBE458784:FBH458784 FLA458784:FLD458784 FUW458784:FUZ458784 GES458784:GEV458784 GOO458784:GOR458784 GYK458784:GYN458784 HIG458784:HIJ458784 HSC458784:HSF458784 IBY458784:ICB458784 ILU458784:ILX458784 IVQ458784:IVT458784 JFM458784:JFP458784 JPI458784:JPL458784 JZE458784:JZH458784 KJA458784:KJD458784 KSW458784:KSZ458784 LCS458784:LCV458784 LMO458784:LMR458784 LWK458784:LWN458784 MGG458784:MGJ458784 MQC458784:MQF458784 MZY458784:NAB458784 NJU458784:NJX458784 NTQ458784:NTT458784 ODM458784:ODP458784 ONI458784:ONL458784 OXE458784:OXH458784 PHA458784:PHD458784 PQW458784:PQZ458784 QAS458784:QAV458784 QKO458784:QKR458784 QUK458784:QUN458784 REG458784:REJ458784 ROC458784:ROF458784 RXY458784:RYB458784 SHU458784:SHX458784 SRQ458784:SRT458784 TBM458784:TBP458784 TLI458784:TLL458784 TVE458784:TVH458784 UFA458784:UFD458784 UOW458784:UOZ458784 UYS458784:UYV458784 VIO458784:VIR458784 VSK458784:VSN458784 WCG458784:WCJ458784 WMC458784:WMF458784 WVY458784:WWB458784 Q524320:T524320 JM524320:JP524320 TI524320:TL524320 ADE524320:ADH524320 ANA524320:AND524320 AWW524320:AWZ524320 BGS524320:BGV524320 BQO524320:BQR524320 CAK524320:CAN524320 CKG524320:CKJ524320 CUC524320:CUF524320 DDY524320:DEB524320 DNU524320:DNX524320 DXQ524320:DXT524320 EHM524320:EHP524320 ERI524320:ERL524320 FBE524320:FBH524320 FLA524320:FLD524320 FUW524320:FUZ524320 GES524320:GEV524320 GOO524320:GOR524320 GYK524320:GYN524320 HIG524320:HIJ524320 HSC524320:HSF524320 IBY524320:ICB524320 ILU524320:ILX524320 IVQ524320:IVT524320 JFM524320:JFP524320 JPI524320:JPL524320 JZE524320:JZH524320 KJA524320:KJD524320 KSW524320:KSZ524320 LCS524320:LCV524320 LMO524320:LMR524320 LWK524320:LWN524320 MGG524320:MGJ524320 MQC524320:MQF524320 MZY524320:NAB524320 NJU524320:NJX524320 NTQ524320:NTT524320 ODM524320:ODP524320 ONI524320:ONL524320 OXE524320:OXH524320 PHA524320:PHD524320 PQW524320:PQZ524320 QAS524320:QAV524320 QKO524320:QKR524320 QUK524320:QUN524320 REG524320:REJ524320 ROC524320:ROF524320 RXY524320:RYB524320 SHU524320:SHX524320 SRQ524320:SRT524320 TBM524320:TBP524320 TLI524320:TLL524320 TVE524320:TVH524320 UFA524320:UFD524320 UOW524320:UOZ524320 UYS524320:UYV524320 VIO524320:VIR524320 VSK524320:VSN524320 WCG524320:WCJ524320 WMC524320:WMF524320 WVY524320:WWB524320 Q589856:T589856 JM589856:JP589856 TI589856:TL589856 ADE589856:ADH589856 ANA589856:AND589856 AWW589856:AWZ589856 BGS589856:BGV589856 BQO589856:BQR589856 CAK589856:CAN589856 CKG589856:CKJ589856 CUC589856:CUF589856 DDY589856:DEB589856 DNU589856:DNX589856 DXQ589856:DXT589856 EHM589856:EHP589856 ERI589856:ERL589856 FBE589856:FBH589856 FLA589856:FLD589856 FUW589856:FUZ589856 GES589856:GEV589856 GOO589856:GOR589856 GYK589856:GYN589856 HIG589856:HIJ589856 HSC589856:HSF589856 IBY589856:ICB589856 ILU589856:ILX589856 IVQ589856:IVT589856 JFM589856:JFP589856 JPI589856:JPL589856 JZE589856:JZH589856 KJA589856:KJD589856 KSW589856:KSZ589856 LCS589856:LCV589856 LMO589856:LMR589856 LWK589856:LWN589856 MGG589856:MGJ589856 MQC589856:MQF589856 MZY589856:NAB589856 NJU589856:NJX589856 NTQ589856:NTT589856 ODM589856:ODP589856 ONI589856:ONL589856 OXE589856:OXH589856 PHA589856:PHD589856 PQW589856:PQZ589856 QAS589856:QAV589856 QKO589856:QKR589856 QUK589856:QUN589856 REG589856:REJ589856 ROC589856:ROF589856 RXY589856:RYB589856 SHU589856:SHX589856 SRQ589856:SRT589856 TBM589856:TBP589856 TLI589856:TLL589856 TVE589856:TVH589856 UFA589856:UFD589856 UOW589856:UOZ589856 UYS589856:UYV589856 VIO589856:VIR589856 VSK589856:VSN589856 WCG589856:WCJ589856 WMC589856:WMF589856 WVY589856:WWB589856 Q655392:T655392 JM655392:JP655392 TI655392:TL655392 ADE655392:ADH655392 ANA655392:AND655392 AWW655392:AWZ655392 BGS655392:BGV655392 BQO655392:BQR655392 CAK655392:CAN655392 CKG655392:CKJ655392 CUC655392:CUF655392 DDY655392:DEB655392 DNU655392:DNX655392 DXQ655392:DXT655392 EHM655392:EHP655392 ERI655392:ERL655392 FBE655392:FBH655392 FLA655392:FLD655392 FUW655392:FUZ655392 GES655392:GEV655392 GOO655392:GOR655392 GYK655392:GYN655392 HIG655392:HIJ655392 HSC655392:HSF655392 IBY655392:ICB655392 ILU655392:ILX655392 IVQ655392:IVT655392 JFM655392:JFP655392 JPI655392:JPL655392 JZE655392:JZH655392 KJA655392:KJD655392 KSW655392:KSZ655392 LCS655392:LCV655392 LMO655392:LMR655392 LWK655392:LWN655392 MGG655392:MGJ655392 MQC655392:MQF655392 MZY655392:NAB655392 NJU655392:NJX655392 NTQ655392:NTT655392 ODM655392:ODP655392 ONI655392:ONL655392 OXE655392:OXH655392 PHA655392:PHD655392 PQW655392:PQZ655392 QAS655392:QAV655392 QKO655392:QKR655392 QUK655392:QUN655392 REG655392:REJ655392 ROC655392:ROF655392 RXY655392:RYB655392 SHU655392:SHX655392 SRQ655392:SRT655392 TBM655392:TBP655392 TLI655392:TLL655392 TVE655392:TVH655392 UFA655392:UFD655392 UOW655392:UOZ655392 UYS655392:UYV655392 VIO655392:VIR655392 VSK655392:VSN655392 WCG655392:WCJ655392 WMC655392:WMF655392 WVY655392:WWB655392 Q720928:T720928 JM720928:JP720928 TI720928:TL720928 ADE720928:ADH720928 ANA720928:AND720928 AWW720928:AWZ720928 BGS720928:BGV720928 BQO720928:BQR720928 CAK720928:CAN720928 CKG720928:CKJ720928 CUC720928:CUF720928 DDY720928:DEB720928 DNU720928:DNX720928 DXQ720928:DXT720928 EHM720928:EHP720928 ERI720928:ERL720928 FBE720928:FBH720928 FLA720928:FLD720928 FUW720928:FUZ720928 GES720928:GEV720928 GOO720928:GOR720928 GYK720928:GYN720928 HIG720928:HIJ720928 HSC720928:HSF720928 IBY720928:ICB720928 ILU720928:ILX720928 IVQ720928:IVT720928 JFM720928:JFP720928 JPI720928:JPL720928 JZE720928:JZH720928 KJA720928:KJD720928 KSW720928:KSZ720928 LCS720928:LCV720928 LMO720928:LMR720928 LWK720928:LWN720928 MGG720928:MGJ720928 MQC720928:MQF720928 MZY720928:NAB720928 NJU720928:NJX720928 NTQ720928:NTT720928 ODM720928:ODP720928 ONI720928:ONL720928 OXE720928:OXH720928 PHA720928:PHD720928 PQW720928:PQZ720928 QAS720928:QAV720928 QKO720928:QKR720928 QUK720928:QUN720928 REG720928:REJ720928 ROC720928:ROF720928 RXY720928:RYB720928 SHU720928:SHX720928 SRQ720928:SRT720928 TBM720928:TBP720928 TLI720928:TLL720928 TVE720928:TVH720928 UFA720928:UFD720928 UOW720928:UOZ720928 UYS720928:UYV720928 VIO720928:VIR720928 VSK720928:VSN720928 WCG720928:WCJ720928 WMC720928:WMF720928 WVY720928:WWB720928 Q786464:T786464 JM786464:JP786464 TI786464:TL786464 ADE786464:ADH786464 ANA786464:AND786464 AWW786464:AWZ786464 BGS786464:BGV786464 BQO786464:BQR786464 CAK786464:CAN786464 CKG786464:CKJ786464 CUC786464:CUF786464 DDY786464:DEB786464 DNU786464:DNX786464 DXQ786464:DXT786464 EHM786464:EHP786464 ERI786464:ERL786464 FBE786464:FBH786464 FLA786464:FLD786464 FUW786464:FUZ786464 GES786464:GEV786464 GOO786464:GOR786464 GYK786464:GYN786464 HIG786464:HIJ786464 HSC786464:HSF786464 IBY786464:ICB786464 ILU786464:ILX786464 IVQ786464:IVT786464 JFM786464:JFP786464 JPI786464:JPL786464 JZE786464:JZH786464 KJA786464:KJD786464 KSW786464:KSZ786464 LCS786464:LCV786464 LMO786464:LMR786464 LWK786464:LWN786464 MGG786464:MGJ786464 MQC786464:MQF786464 MZY786464:NAB786464 NJU786464:NJX786464 NTQ786464:NTT786464 ODM786464:ODP786464 ONI786464:ONL786464 OXE786464:OXH786464 PHA786464:PHD786464 PQW786464:PQZ786464 QAS786464:QAV786464 QKO786464:QKR786464 QUK786464:QUN786464 REG786464:REJ786464 ROC786464:ROF786464 RXY786464:RYB786464 SHU786464:SHX786464 SRQ786464:SRT786464 TBM786464:TBP786464 TLI786464:TLL786464 TVE786464:TVH786464 UFA786464:UFD786464 UOW786464:UOZ786464 UYS786464:UYV786464 VIO786464:VIR786464 VSK786464:VSN786464 WCG786464:WCJ786464 WMC786464:WMF786464 WVY786464:WWB786464 Q852000:T852000 JM852000:JP852000 TI852000:TL852000 ADE852000:ADH852000 ANA852000:AND852000 AWW852000:AWZ852000 BGS852000:BGV852000 BQO852000:BQR852000 CAK852000:CAN852000 CKG852000:CKJ852000 CUC852000:CUF852000 DDY852000:DEB852000 DNU852000:DNX852000 DXQ852000:DXT852000 EHM852000:EHP852000 ERI852000:ERL852000 FBE852000:FBH852000 FLA852000:FLD852000 FUW852000:FUZ852000 GES852000:GEV852000 GOO852000:GOR852000 GYK852000:GYN852000 HIG852000:HIJ852000 HSC852000:HSF852000 IBY852000:ICB852000 ILU852000:ILX852000 IVQ852000:IVT852000 JFM852000:JFP852000 JPI852000:JPL852000 JZE852000:JZH852000 KJA852000:KJD852000 KSW852000:KSZ852000 LCS852000:LCV852000 LMO852000:LMR852000 LWK852000:LWN852000 MGG852000:MGJ852000 MQC852000:MQF852000 MZY852000:NAB852000 NJU852000:NJX852000 NTQ852000:NTT852000 ODM852000:ODP852000 ONI852000:ONL852000 OXE852000:OXH852000 PHA852000:PHD852000 PQW852000:PQZ852000 QAS852000:QAV852000 QKO852000:QKR852000 QUK852000:QUN852000 REG852000:REJ852000 ROC852000:ROF852000 RXY852000:RYB852000 SHU852000:SHX852000 SRQ852000:SRT852000 TBM852000:TBP852000 TLI852000:TLL852000 TVE852000:TVH852000 UFA852000:UFD852000 UOW852000:UOZ852000 UYS852000:UYV852000 VIO852000:VIR852000 VSK852000:VSN852000 WCG852000:WCJ852000 WMC852000:WMF852000 WVY852000:WWB852000 Q917536:T917536 JM917536:JP917536 TI917536:TL917536 ADE917536:ADH917536 ANA917536:AND917536 AWW917536:AWZ917536 BGS917536:BGV917536 BQO917536:BQR917536 CAK917536:CAN917536 CKG917536:CKJ917536 CUC917536:CUF917536 DDY917536:DEB917536 DNU917536:DNX917536 DXQ917536:DXT917536 EHM917536:EHP917536 ERI917536:ERL917536 FBE917536:FBH917536 FLA917536:FLD917536 FUW917536:FUZ917536 GES917536:GEV917536 GOO917536:GOR917536 GYK917536:GYN917536 HIG917536:HIJ917536 HSC917536:HSF917536 IBY917536:ICB917536 ILU917536:ILX917536 IVQ917536:IVT917536 JFM917536:JFP917536 JPI917536:JPL917536 JZE917536:JZH917536 KJA917536:KJD917536 KSW917536:KSZ917536 LCS917536:LCV917536 LMO917536:LMR917536 LWK917536:LWN917536 MGG917536:MGJ917536 MQC917536:MQF917536 MZY917536:NAB917536 NJU917536:NJX917536 NTQ917536:NTT917536 ODM917536:ODP917536 ONI917536:ONL917536 OXE917536:OXH917536 PHA917536:PHD917536 PQW917536:PQZ917536 QAS917536:QAV917536 QKO917536:QKR917536 QUK917536:QUN917536 REG917536:REJ917536 ROC917536:ROF917536 RXY917536:RYB917536 SHU917536:SHX917536 SRQ917536:SRT917536 TBM917536:TBP917536 TLI917536:TLL917536 TVE917536:TVH917536 UFA917536:UFD917536 UOW917536:UOZ917536 UYS917536:UYV917536 VIO917536:VIR917536 VSK917536:VSN917536 WCG917536:WCJ917536 WMC917536:WMF917536 WVY917536:WWB917536 Q983072:T983072 JM983072:JP983072 TI983072:TL983072 ADE983072:ADH983072 ANA983072:AND983072 AWW983072:AWZ983072 BGS983072:BGV983072 BQO983072:BQR983072 CAK983072:CAN983072 CKG983072:CKJ983072 CUC983072:CUF983072 DDY983072:DEB983072 DNU983072:DNX983072 DXQ983072:DXT983072 EHM983072:EHP983072 ERI983072:ERL983072 FBE983072:FBH983072 FLA983072:FLD983072 FUW983072:FUZ983072 GES983072:GEV983072 GOO983072:GOR983072 GYK983072:GYN983072 HIG983072:HIJ983072 HSC983072:HSF983072 IBY983072:ICB983072 ILU983072:ILX983072 IVQ983072:IVT983072 JFM983072:JFP983072 JPI983072:JPL983072 JZE983072:JZH983072 KJA983072:KJD983072 KSW983072:KSZ983072 LCS983072:LCV983072 LMO983072:LMR983072 LWK983072:LWN983072 MGG983072:MGJ983072 MQC983072:MQF983072 MZY983072:NAB983072 NJU983072:NJX983072 NTQ983072:NTT983072 ODM983072:ODP983072 ONI983072:ONL983072 OXE983072:OXH983072 PHA983072:PHD983072 PQW983072:PQZ983072 QAS983072:QAV983072 QKO983072:QKR983072 QUK983072:QUN983072 REG983072:REJ983072 ROC983072:ROF983072 RXY983072:RYB983072 SHU983072:SHX983072 SRQ983072:SRT983072 TBM983072:TBP983072 TLI983072:TLL983072 TVE983072:TVH983072 UFA983072:UFD983072 UOW983072:UOZ983072 UYS983072:UYV983072 VIO983072:VIR983072 VSK983072:VSN983072 WCG983072:WCJ983072 WMC983072:WMF983072 WVY983072:WWB983072">
      <formula1>$Z$31:$Z$34</formula1>
    </dataValidation>
    <dataValidation type="list" allowBlank="1" sqref="S35:T35 JO35:JP35 TK35:TL35 ADG35:ADH35 ANC35:AND35 AWY35:AWZ35 BGU35:BGV35 BQQ35:BQR35 CAM35:CAN35 CKI35:CKJ35 CUE35:CUF35 DEA35:DEB35 DNW35:DNX35 DXS35:DXT35 EHO35:EHP35 ERK35:ERL35 FBG35:FBH35 FLC35:FLD35 FUY35:FUZ35 GEU35:GEV35 GOQ35:GOR35 GYM35:GYN35 HII35:HIJ35 HSE35:HSF35 ICA35:ICB35 ILW35:ILX35 IVS35:IVT35 JFO35:JFP35 JPK35:JPL35 JZG35:JZH35 KJC35:KJD35 KSY35:KSZ35 LCU35:LCV35 LMQ35:LMR35 LWM35:LWN35 MGI35:MGJ35 MQE35:MQF35 NAA35:NAB35 NJW35:NJX35 NTS35:NTT35 ODO35:ODP35 ONK35:ONL35 OXG35:OXH35 PHC35:PHD35 PQY35:PQZ35 QAU35:QAV35 QKQ35:QKR35 QUM35:QUN35 REI35:REJ35 ROE35:ROF35 RYA35:RYB35 SHW35:SHX35 SRS35:SRT35 TBO35:TBP35 TLK35:TLL35 TVG35:TVH35 UFC35:UFD35 UOY35:UOZ35 UYU35:UYV35 VIQ35:VIR35 VSM35:VSN35 WCI35:WCJ35 WME35:WMF35 WWA35:WWB35 S65571:T65571 JO65571:JP65571 TK65571:TL65571 ADG65571:ADH65571 ANC65571:AND65571 AWY65571:AWZ65571 BGU65571:BGV65571 BQQ65571:BQR65571 CAM65571:CAN65571 CKI65571:CKJ65571 CUE65571:CUF65571 DEA65571:DEB65571 DNW65571:DNX65571 DXS65571:DXT65571 EHO65571:EHP65571 ERK65571:ERL65571 FBG65571:FBH65571 FLC65571:FLD65571 FUY65571:FUZ65571 GEU65571:GEV65571 GOQ65571:GOR65571 GYM65571:GYN65571 HII65571:HIJ65571 HSE65571:HSF65571 ICA65571:ICB65571 ILW65571:ILX65571 IVS65571:IVT65571 JFO65571:JFP65571 JPK65571:JPL65571 JZG65571:JZH65571 KJC65571:KJD65571 KSY65571:KSZ65571 LCU65571:LCV65571 LMQ65571:LMR65571 LWM65571:LWN65571 MGI65571:MGJ65571 MQE65571:MQF65571 NAA65571:NAB65571 NJW65571:NJX65571 NTS65571:NTT65571 ODO65571:ODP65571 ONK65571:ONL65571 OXG65571:OXH65571 PHC65571:PHD65571 PQY65571:PQZ65571 QAU65571:QAV65571 QKQ65571:QKR65571 QUM65571:QUN65571 REI65571:REJ65571 ROE65571:ROF65571 RYA65571:RYB65571 SHW65571:SHX65571 SRS65571:SRT65571 TBO65571:TBP65571 TLK65571:TLL65571 TVG65571:TVH65571 UFC65571:UFD65571 UOY65571:UOZ65571 UYU65571:UYV65571 VIQ65571:VIR65571 VSM65571:VSN65571 WCI65571:WCJ65571 WME65571:WMF65571 WWA65571:WWB65571 S131107:T131107 JO131107:JP131107 TK131107:TL131107 ADG131107:ADH131107 ANC131107:AND131107 AWY131107:AWZ131107 BGU131107:BGV131107 BQQ131107:BQR131107 CAM131107:CAN131107 CKI131107:CKJ131107 CUE131107:CUF131107 DEA131107:DEB131107 DNW131107:DNX131107 DXS131107:DXT131107 EHO131107:EHP131107 ERK131107:ERL131107 FBG131107:FBH131107 FLC131107:FLD131107 FUY131107:FUZ131107 GEU131107:GEV131107 GOQ131107:GOR131107 GYM131107:GYN131107 HII131107:HIJ131107 HSE131107:HSF131107 ICA131107:ICB131107 ILW131107:ILX131107 IVS131107:IVT131107 JFO131107:JFP131107 JPK131107:JPL131107 JZG131107:JZH131107 KJC131107:KJD131107 KSY131107:KSZ131107 LCU131107:LCV131107 LMQ131107:LMR131107 LWM131107:LWN131107 MGI131107:MGJ131107 MQE131107:MQF131107 NAA131107:NAB131107 NJW131107:NJX131107 NTS131107:NTT131107 ODO131107:ODP131107 ONK131107:ONL131107 OXG131107:OXH131107 PHC131107:PHD131107 PQY131107:PQZ131107 QAU131107:QAV131107 QKQ131107:QKR131107 QUM131107:QUN131107 REI131107:REJ131107 ROE131107:ROF131107 RYA131107:RYB131107 SHW131107:SHX131107 SRS131107:SRT131107 TBO131107:TBP131107 TLK131107:TLL131107 TVG131107:TVH131107 UFC131107:UFD131107 UOY131107:UOZ131107 UYU131107:UYV131107 VIQ131107:VIR131107 VSM131107:VSN131107 WCI131107:WCJ131107 WME131107:WMF131107 WWA131107:WWB131107 S196643:T196643 JO196643:JP196643 TK196643:TL196643 ADG196643:ADH196643 ANC196643:AND196643 AWY196643:AWZ196643 BGU196643:BGV196643 BQQ196643:BQR196643 CAM196643:CAN196643 CKI196643:CKJ196643 CUE196643:CUF196643 DEA196643:DEB196643 DNW196643:DNX196643 DXS196643:DXT196643 EHO196643:EHP196643 ERK196643:ERL196643 FBG196643:FBH196643 FLC196643:FLD196643 FUY196643:FUZ196643 GEU196643:GEV196643 GOQ196643:GOR196643 GYM196643:GYN196643 HII196643:HIJ196643 HSE196643:HSF196643 ICA196643:ICB196643 ILW196643:ILX196643 IVS196643:IVT196643 JFO196643:JFP196643 JPK196643:JPL196643 JZG196643:JZH196643 KJC196643:KJD196643 KSY196643:KSZ196643 LCU196643:LCV196643 LMQ196643:LMR196643 LWM196643:LWN196643 MGI196643:MGJ196643 MQE196643:MQF196643 NAA196643:NAB196643 NJW196643:NJX196643 NTS196643:NTT196643 ODO196643:ODP196643 ONK196643:ONL196643 OXG196643:OXH196643 PHC196643:PHD196643 PQY196643:PQZ196643 QAU196643:QAV196643 QKQ196643:QKR196643 QUM196643:QUN196643 REI196643:REJ196643 ROE196643:ROF196643 RYA196643:RYB196643 SHW196643:SHX196643 SRS196643:SRT196643 TBO196643:TBP196643 TLK196643:TLL196643 TVG196643:TVH196643 UFC196643:UFD196643 UOY196643:UOZ196643 UYU196643:UYV196643 VIQ196643:VIR196643 VSM196643:VSN196643 WCI196643:WCJ196643 WME196643:WMF196643 WWA196643:WWB196643 S262179:T262179 JO262179:JP262179 TK262179:TL262179 ADG262179:ADH262179 ANC262179:AND262179 AWY262179:AWZ262179 BGU262179:BGV262179 BQQ262179:BQR262179 CAM262179:CAN262179 CKI262179:CKJ262179 CUE262179:CUF262179 DEA262179:DEB262179 DNW262179:DNX262179 DXS262179:DXT262179 EHO262179:EHP262179 ERK262179:ERL262179 FBG262179:FBH262179 FLC262179:FLD262179 FUY262179:FUZ262179 GEU262179:GEV262179 GOQ262179:GOR262179 GYM262179:GYN262179 HII262179:HIJ262179 HSE262179:HSF262179 ICA262179:ICB262179 ILW262179:ILX262179 IVS262179:IVT262179 JFO262179:JFP262179 JPK262179:JPL262179 JZG262179:JZH262179 KJC262179:KJD262179 KSY262179:KSZ262179 LCU262179:LCV262179 LMQ262179:LMR262179 LWM262179:LWN262179 MGI262179:MGJ262179 MQE262179:MQF262179 NAA262179:NAB262179 NJW262179:NJX262179 NTS262179:NTT262179 ODO262179:ODP262179 ONK262179:ONL262179 OXG262179:OXH262179 PHC262179:PHD262179 PQY262179:PQZ262179 QAU262179:QAV262179 QKQ262179:QKR262179 QUM262179:QUN262179 REI262179:REJ262179 ROE262179:ROF262179 RYA262179:RYB262179 SHW262179:SHX262179 SRS262179:SRT262179 TBO262179:TBP262179 TLK262179:TLL262179 TVG262179:TVH262179 UFC262179:UFD262179 UOY262179:UOZ262179 UYU262179:UYV262179 VIQ262179:VIR262179 VSM262179:VSN262179 WCI262179:WCJ262179 WME262179:WMF262179 WWA262179:WWB262179 S327715:T327715 JO327715:JP327715 TK327715:TL327715 ADG327715:ADH327715 ANC327715:AND327715 AWY327715:AWZ327715 BGU327715:BGV327715 BQQ327715:BQR327715 CAM327715:CAN327715 CKI327715:CKJ327715 CUE327715:CUF327715 DEA327715:DEB327715 DNW327715:DNX327715 DXS327715:DXT327715 EHO327715:EHP327715 ERK327715:ERL327715 FBG327715:FBH327715 FLC327715:FLD327715 FUY327715:FUZ327715 GEU327715:GEV327715 GOQ327715:GOR327715 GYM327715:GYN327715 HII327715:HIJ327715 HSE327715:HSF327715 ICA327715:ICB327715 ILW327715:ILX327715 IVS327715:IVT327715 JFO327715:JFP327715 JPK327715:JPL327715 JZG327715:JZH327715 KJC327715:KJD327715 KSY327715:KSZ327715 LCU327715:LCV327715 LMQ327715:LMR327715 LWM327715:LWN327715 MGI327715:MGJ327715 MQE327715:MQF327715 NAA327715:NAB327715 NJW327715:NJX327715 NTS327715:NTT327715 ODO327715:ODP327715 ONK327715:ONL327715 OXG327715:OXH327715 PHC327715:PHD327715 PQY327715:PQZ327715 QAU327715:QAV327715 QKQ327715:QKR327715 QUM327715:QUN327715 REI327715:REJ327715 ROE327715:ROF327715 RYA327715:RYB327715 SHW327715:SHX327715 SRS327715:SRT327715 TBO327715:TBP327715 TLK327715:TLL327715 TVG327715:TVH327715 UFC327715:UFD327715 UOY327715:UOZ327715 UYU327715:UYV327715 VIQ327715:VIR327715 VSM327715:VSN327715 WCI327715:WCJ327715 WME327715:WMF327715 WWA327715:WWB327715 S393251:T393251 JO393251:JP393251 TK393251:TL393251 ADG393251:ADH393251 ANC393251:AND393251 AWY393251:AWZ393251 BGU393251:BGV393251 BQQ393251:BQR393251 CAM393251:CAN393251 CKI393251:CKJ393251 CUE393251:CUF393251 DEA393251:DEB393251 DNW393251:DNX393251 DXS393251:DXT393251 EHO393251:EHP393251 ERK393251:ERL393251 FBG393251:FBH393251 FLC393251:FLD393251 FUY393251:FUZ393251 GEU393251:GEV393251 GOQ393251:GOR393251 GYM393251:GYN393251 HII393251:HIJ393251 HSE393251:HSF393251 ICA393251:ICB393251 ILW393251:ILX393251 IVS393251:IVT393251 JFO393251:JFP393251 JPK393251:JPL393251 JZG393251:JZH393251 KJC393251:KJD393251 KSY393251:KSZ393251 LCU393251:LCV393251 LMQ393251:LMR393251 LWM393251:LWN393251 MGI393251:MGJ393251 MQE393251:MQF393251 NAA393251:NAB393251 NJW393251:NJX393251 NTS393251:NTT393251 ODO393251:ODP393251 ONK393251:ONL393251 OXG393251:OXH393251 PHC393251:PHD393251 PQY393251:PQZ393251 QAU393251:QAV393251 QKQ393251:QKR393251 QUM393251:QUN393251 REI393251:REJ393251 ROE393251:ROF393251 RYA393251:RYB393251 SHW393251:SHX393251 SRS393251:SRT393251 TBO393251:TBP393251 TLK393251:TLL393251 TVG393251:TVH393251 UFC393251:UFD393251 UOY393251:UOZ393251 UYU393251:UYV393251 VIQ393251:VIR393251 VSM393251:VSN393251 WCI393251:WCJ393251 WME393251:WMF393251 WWA393251:WWB393251 S458787:T458787 JO458787:JP458787 TK458787:TL458787 ADG458787:ADH458787 ANC458787:AND458787 AWY458787:AWZ458787 BGU458787:BGV458787 BQQ458787:BQR458787 CAM458787:CAN458787 CKI458787:CKJ458787 CUE458787:CUF458787 DEA458787:DEB458787 DNW458787:DNX458787 DXS458787:DXT458787 EHO458787:EHP458787 ERK458787:ERL458787 FBG458787:FBH458787 FLC458787:FLD458787 FUY458787:FUZ458787 GEU458787:GEV458787 GOQ458787:GOR458787 GYM458787:GYN458787 HII458787:HIJ458787 HSE458787:HSF458787 ICA458787:ICB458787 ILW458787:ILX458787 IVS458787:IVT458787 JFO458787:JFP458787 JPK458787:JPL458787 JZG458787:JZH458787 KJC458787:KJD458787 KSY458787:KSZ458787 LCU458787:LCV458787 LMQ458787:LMR458787 LWM458787:LWN458787 MGI458787:MGJ458787 MQE458787:MQF458787 NAA458787:NAB458787 NJW458787:NJX458787 NTS458787:NTT458787 ODO458787:ODP458787 ONK458787:ONL458787 OXG458787:OXH458787 PHC458787:PHD458787 PQY458787:PQZ458787 QAU458787:QAV458787 QKQ458787:QKR458787 QUM458787:QUN458787 REI458787:REJ458787 ROE458787:ROF458787 RYA458787:RYB458787 SHW458787:SHX458787 SRS458787:SRT458787 TBO458787:TBP458787 TLK458787:TLL458787 TVG458787:TVH458787 UFC458787:UFD458787 UOY458787:UOZ458787 UYU458787:UYV458787 VIQ458787:VIR458787 VSM458787:VSN458787 WCI458787:WCJ458787 WME458787:WMF458787 WWA458787:WWB458787 S524323:T524323 JO524323:JP524323 TK524323:TL524323 ADG524323:ADH524323 ANC524323:AND524323 AWY524323:AWZ524323 BGU524323:BGV524323 BQQ524323:BQR524323 CAM524323:CAN524323 CKI524323:CKJ524323 CUE524323:CUF524323 DEA524323:DEB524323 DNW524323:DNX524323 DXS524323:DXT524323 EHO524323:EHP524323 ERK524323:ERL524323 FBG524323:FBH524323 FLC524323:FLD524323 FUY524323:FUZ524323 GEU524323:GEV524323 GOQ524323:GOR524323 GYM524323:GYN524323 HII524323:HIJ524323 HSE524323:HSF524323 ICA524323:ICB524323 ILW524323:ILX524323 IVS524323:IVT524323 JFO524323:JFP524323 JPK524323:JPL524323 JZG524323:JZH524323 KJC524323:KJD524323 KSY524323:KSZ524323 LCU524323:LCV524323 LMQ524323:LMR524323 LWM524323:LWN524323 MGI524323:MGJ524323 MQE524323:MQF524323 NAA524323:NAB524323 NJW524323:NJX524323 NTS524323:NTT524323 ODO524323:ODP524323 ONK524323:ONL524323 OXG524323:OXH524323 PHC524323:PHD524323 PQY524323:PQZ524323 QAU524323:QAV524323 QKQ524323:QKR524323 QUM524323:QUN524323 REI524323:REJ524323 ROE524323:ROF524323 RYA524323:RYB524323 SHW524323:SHX524323 SRS524323:SRT524323 TBO524323:TBP524323 TLK524323:TLL524323 TVG524323:TVH524323 UFC524323:UFD524323 UOY524323:UOZ524323 UYU524323:UYV524323 VIQ524323:VIR524323 VSM524323:VSN524323 WCI524323:WCJ524323 WME524323:WMF524323 WWA524323:WWB524323 S589859:T589859 JO589859:JP589859 TK589859:TL589859 ADG589859:ADH589859 ANC589859:AND589859 AWY589859:AWZ589859 BGU589859:BGV589859 BQQ589859:BQR589859 CAM589859:CAN589859 CKI589859:CKJ589859 CUE589859:CUF589859 DEA589859:DEB589859 DNW589859:DNX589859 DXS589859:DXT589859 EHO589859:EHP589859 ERK589859:ERL589859 FBG589859:FBH589859 FLC589859:FLD589859 FUY589859:FUZ589859 GEU589859:GEV589859 GOQ589859:GOR589859 GYM589859:GYN589859 HII589859:HIJ589859 HSE589859:HSF589859 ICA589859:ICB589859 ILW589859:ILX589859 IVS589859:IVT589859 JFO589859:JFP589859 JPK589859:JPL589859 JZG589859:JZH589859 KJC589859:KJD589859 KSY589859:KSZ589859 LCU589859:LCV589859 LMQ589859:LMR589859 LWM589859:LWN589859 MGI589859:MGJ589859 MQE589859:MQF589859 NAA589859:NAB589859 NJW589859:NJX589859 NTS589859:NTT589859 ODO589859:ODP589859 ONK589859:ONL589859 OXG589859:OXH589859 PHC589859:PHD589859 PQY589859:PQZ589859 QAU589859:QAV589859 QKQ589859:QKR589859 QUM589859:QUN589859 REI589859:REJ589859 ROE589859:ROF589859 RYA589859:RYB589859 SHW589859:SHX589859 SRS589859:SRT589859 TBO589859:TBP589859 TLK589859:TLL589859 TVG589859:TVH589859 UFC589859:UFD589859 UOY589859:UOZ589859 UYU589859:UYV589859 VIQ589859:VIR589859 VSM589859:VSN589859 WCI589859:WCJ589859 WME589859:WMF589859 WWA589859:WWB589859 S655395:T655395 JO655395:JP655395 TK655395:TL655395 ADG655395:ADH655395 ANC655395:AND655395 AWY655395:AWZ655395 BGU655395:BGV655395 BQQ655395:BQR655395 CAM655395:CAN655395 CKI655395:CKJ655395 CUE655395:CUF655395 DEA655395:DEB655395 DNW655395:DNX655395 DXS655395:DXT655395 EHO655395:EHP655395 ERK655395:ERL655395 FBG655395:FBH655395 FLC655395:FLD655395 FUY655395:FUZ655395 GEU655395:GEV655395 GOQ655395:GOR655395 GYM655395:GYN655395 HII655395:HIJ655395 HSE655395:HSF655395 ICA655395:ICB655395 ILW655395:ILX655395 IVS655395:IVT655395 JFO655395:JFP655395 JPK655395:JPL655395 JZG655395:JZH655395 KJC655395:KJD655395 KSY655395:KSZ655395 LCU655395:LCV655395 LMQ655395:LMR655395 LWM655395:LWN655395 MGI655395:MGJ655395 MQE655395:MQF655395 NAA655395:NAB655395 NJW655395:NJX655395 NTS655395:NTT655395 ODO655395:ODP655395 ONK655395:ONL655395 OXG655395:OXH655395 PHC655395:PHD655395 PQY655395:PQZ655395 QAU655395:QAV655395 QKQ655395:QKR655395 QUM655395:QUN655395 REI655395:REJ655395 ROE655395:ROF655395 RYA655395:RYB655395 SHW655395:SHX655395 SRS655395:SRT655395 TBO655395:TBP655395 TLK655395:TLL655395 TVG655395:TVH655395 UFC655395:UFD655395 UOY655395:UOZ655395 UYU655395:UYV655395 VIQ655395:VIR655395 VSM655395:VSN655395 WCI655395:WCJ655395 WME655395:WMF655395 WWA655395:WWB655395 S720931:T720931 JO720931:JP720931 TK720931:TL720931 ADG720931:ADH720931 ANC720931:AND720931 AWY720931:AWZ720931 BGU720931:BGV720931 BQQ720931:BQR720931 CAM720931:CAN720931 CKI720931:CKJ720931 CUE720931:CUF720931 DEA720931:DEB720931 DNW720931:DNX720931 DXS720931:DXT720931 EHO720931:EHP720931 ERK720931:ERL720931 FBG720931:FBH720931 FLC720931:FLD720931 FUY720931:FUZ720931 GEU720931:GEV720931 GOQ720931:GOR720931 GYM720931:GYN720931 HII720931:HIJ720931 HSE720931:HSF720931 ICA720931:ICB720931 ILW720931:ILX720931 IVS720931:IVT720931 JFO720931:JFP720931 JPK720931:JPL720931 JZG720931:JZH720931 KJC720931:KJD720931 KSY720931:KSZ720931 LCU720931:LCV720931 LMQ720931:LMR720931 LWM720931:LWN720931 MGI720931:MGJ720931 MQE720931:MQF720931 NAA720931:NAB720931 NJW720931:NJX720931 NTS720931:NTT720931 ODO720931:ODP720931 ONK720931:ONL720931 OXG720931:OXH720931 PHC720931:PHD720931 PQY720931:PQZ720931 QAU720931:QAV720931 QKQ720931:QKR720931 QUM720931:QUN720931 REI720931:REJ720931 ROE720931:ROF720931 RYA720931:RYB720931 SHW720931:SHX720931 SRS720931:SRT720931 TBO720931:TBP720931 TLK720931:TLL720931 TVG720931:TVH720931 UFC720931:UFD720931 UOY720931:UOZ720931 UYU720931:UYV720931 VIQ720931:VIR720931 VSM720931:VSN720931 WCI720931:WCJ720931 WME720931:WMF720931 WWA720931:WWB720931 S786467:T786467 JO786467:JP786467 TK786467:TL786467 ADG786467:ADH786467 ANC786467:AND786467 AWY786467:AWZ786467 BGU786467:BGV786467 BQQ786467:BQR786467 CAM786467:CAN786467 CKI786467:CKJ786467 CUE786467:CUF786467 DEA786467:DEB786467 DNW786467:DNX786467 DXS786467:DXT786467 EHO786467:EHP786467 ERK786467:ERL786467 FBG786467:FBH786467 FLC786467:FLD786467 FUY786467:FUZ786467 GEU786467:GEV786467 GOQ786467:GOR786467 GYM786467:GYN786467 HII786467:HIJ786467 HSE786467:HSF786467 ICA786467:ICB786467 ILW786467:ILX786467 IVS786467:IVT786467 JFO786467:JFP786467 JPK786467:JPL786467 JZG786467:JZH786467 KJC786467:KJD786467 KSY786467:KSZ786467 LCU786467:LCV786467 LMQ786467:LMR786467 LWM786467:LWN786467 MGI786467:MGJ786467 MQE786467:MQF786467 NAA786467:NAB786467 NJW786467:NJX786467 NTS786467:NTT786467 ODO786467:ODP786467 ONK786467:ONL786467 OXG786467:OXH786467 PHC786467:PHD786467 PQY786467:PQZ786467 QAU786467:QAV786467 QKQ786467:QKR786467 QUM786467:QUN786467 REI786467:REJ786467 ROE786467:ROF786467 RYA786467:RYB786467 SHW786467:SHX786467 SRS786467:SRT786467 TBO786467:TBP786467 TLK786467:TLL786467 TVG786467:TVH786467 UFC786467:UFD786467 UOY786467:UOZ786467 UYU786467:UYV786467 VIQ786467:VIR786467 VSM786467:VSN786467 WCI786467:WCJ786467 WME786467:WMF786467 WWA786467:WWB786467 S852003:T852003 JO852003:JP852003 TK852003:TL852003 ADG852003:ADH852003 ANC852003:AND852003 AWY852003:AWZ852003 BGU852003:BGV852003 BQQ852003:BQR852003 CAM852003:CAN852003 CKI852003:CKJ852003 CUE852003:CUF852003 DEA852003:DEB852003 DNW852003:DNX852003 DXS852003:DXT852003 EHO852003:EHP852003 ERK852003:ERL852003 FBG852003:FBH852003 FLC852003:FLD852003 FUY852003:FUZ852003 GEU852003:GEV852003 GOQ852003:GOR852003 GYM852003:GYN852003 HII852003:HIJ852003 HSE852003:HSF852003 ICA852003:ICB852003 ILW852003:ILX852003 IVS852003:IVT852003 JFO852003:JFP852003 JPK852003:JPL852003 JZG852003:JZH852003 KJC852003:KJD852003 KSY852003:KSZ852003 LCU852003:LCV852003 LMQ852003:LMR852003 LWM852003:LWN852003 MGI852003:MGJ852003 MQE852003:MQF852003 NAA852003:NAB852003 NJW852003:NJX852003 NTS852003:NTT852003 ODO852003:ODP852003 ONK852003:ONL852003 OXG852003:OXH852003 PHC852003:PHD852003 PQY852003:PQZ852003 QAU852003:QAV852003 QKQ852003:QKR852003 QUM852003:QUN852003 REI852003:REJ852003 ROE852003:ROF852003 RYA852003:RYB852003 SHW852003:SHX852003 SRS852003:SRT852003 TBO852003:TBP852003 TLK852003:TLL852003 TVG852003:TVH852003 UFC852003:UFD852003 UOY852003:UOZ852003 UYU852003:UYV852003 VIQ852003:VIR852003 VSM852003:VSN852003 WCI852003:WCJ852003 WME852003:WMF852003 WWA852003:WWB852003 S917539:T917539 JO917539:JP917539 TK917539:TL917539 ADG917539:ADH917539 ANC917539:AND917539 AWY917539:AWZ917539 BGU917539:BGV917539 BQQ917539:BQR917539 CAM917539:CAN917539 CKI917539:CKJ917539 CUE917539:CUF917539 DEA917539:DEB917539 DNW917539:DNX917539 DXS917539:DXT917539 EHO917539:EHP917539 ERK917539:ERL917539 FBG917539:FBH917539 FLC917539:FLD917539 FUY917539:FUZ917539 GEU917539:GEV917539 GOQ917539:GOR917539 GYM917539:GYN917539 HII917539:HIJ917539 HSE917539:HSF917539 ICA917539:ICB917539 ILW917539:ILX917539 IVS917539:IVT917539 JFO917539:JFP917539 JPK917539:JPL917539 JZG917539:JZH917539 KJC917539:KJD917539 KSY917539:KSZ917539 LCU917539:LCV917539 LMQ917539:LMR917539 LWM917539:LWN917539 MGI917539:MGJ917539 MQE917539:MQF917539 NAA917539:NAB917539 NJW917539:NJX917539 NTS917539:NTT917539 ODO917539:ODP917539 ONK917539:ONL917539 OXG917539:OXH917539 PHC917539:PHD917539 PQY917539:PQZ917539 QAU917539:QAV917539 QKQ917539:QKR917539 QUM917539:QUN917539 REI917539:REJ917539 ROE917539:ROF917539 RYA917539:RYB917539 SHW917539:SHX917539 SRS917539:SRT917539 TBO917539:TBP917539 TLK917539:TLL917539 TVG917539:TVH917539 UFC917539:UFD917539 UOY917539:UOZ917539 UYU917539:UYV917539 VIQ917539:VIR917539 VSM917539:VSN917539 WCI917539:WCJ917539 WME917539:WMF917539 WWA917539:WWB917539 S983075:T983075 JO983075:JP983075 TK983075:TL983075 ADG983075:ADH983075 ANC983075:AND983075 AWY983075:AWZ983075 BGU983075:BGV983075 BQQ983075:BQR983075 CAM983075:CAN983075 CKI983075:CKJ983075 CUE983075:CUF983075 DEA983075:DEB983075 DNW983075:DNX983075 DXS983075:DXT983075 EHO983075:EHP983075 ERK983075:ERL983075 FBG983075:FBH983075 FLC983075:FLD983075 FUY983075:FUZ983075 GEU983075:GEV983075 GOQ983075:GOR983075 GYM983075:GYN983075 HII983075:HIJ983075 HSE983075:HSF983075 ICA983075:ICB983075 ILW983075:ILX983075 IVS983075:IVT983075 JFO983075:JFP983075 JPK983075:JPL983075 JZG983075:JZH983075 KJC983075:KJD983075 KSY983075:KSZ983075 LCU983075:LCV983075 LMQ983075:LMR983075 LWM983075:LWN983075 MGI983075:MGJ983075 MQE983075:MQF983075 NAA983075:NAB983075 NJW983075:NJX983075 NTS983075:NTT983075 ODO983075:ODP983075 ONK983075:ONL983075 OXG983075:OXH983075 PHC983075:PHD983075 PQY983075:PQZ983075 QAU983075:QAV983075 QKQ983075:QKR983075 QUM983075:QUN983075 REI983075:REJ983075 ROE983075:ROF983075 RYA983075:RYB983075 SHW983075:SHX983075 SRS983075:SRT983075 TBO983075:TBP983075 TLK983075:TLL983075 TVG983075:TVH983075 UFC983075:UFD983075 UOY983075:UOZ983075 UYU983075:UYV983075 VIQ983075:VIR983075 VSM983075:VSN983075 WCI983075:WCJ983075 WME983075:WMF983075 WWA983075:WWB983075">
      <formula1>$Z$37:$Z$39</formula1>
    </dataValidation>
    <dataValidation type="list" allowBlank="1" sqref="E11:F11 JA11:JB11 SW11:SX11 ACS11:ACT11 AMO11:AMP11 AWK11:AWL11 BGG11:BGH11 BQC11:BQD11 BZY11:BZZ11 CJU11:CJV11 CTQ11:CTR11 DDM11:DDN11 DNI11:DNJ11 DXE11:DXF11 EHA11:EHB11 EQW11:EQX11 FAS11:FAT11 FKO11:FKP11 FUK11:FUL11 GEG11:GEH11 GOC11:GOD11 GXY11:GXZ11 HHU11:HHV11 HRQ11:HRR11 IBM11:IBN11 ILI11:ILJ11 IVE11:IVF11 JFA11:JFB11 JOW11:JOX11 JYS11:JYT11 KIO11:KIP11 KSK11:KSL11 LCG11:LCH11 LMC11:LMD11 LVY11:LVZ11 MFU11:MFV11 MPQ11:MPR11 MZM11:MZN11 NJI11:NJJ11 NTE11:NTF11 ODA11:ODB11 OMW11:OMX11 OWS11:OWT11 PGO11:PGP11 PQK11:PQL11 QAG11:QAH11 QKC11:QKD11 QTY11:QTZ11 RDU11:RDV11 RNQ11:RNR11 RXM11:RXN11 SHI11:SHJ11 SRE11:SRF11 TBA11:TBB11 TKW11:TKX11 TUS11:TUT11 UEO11:UEP11 UOK11:UOL11 UYG11:UYH11 VIC11:VID11 VRY11:VRZ11 WBU11:WBV11 WLQ11:WLR11 WVM11:WVN11 E65547:F65547 JA65547:JB65547 SW65547:SX65547 ACS65547:ACT65547 AMO65547:AMP65547 AWK65547:AWL65547 BGG65547:BGH65547 BQC65547:BQD65547 BZY65547:BZZ65547 CJU65547:CJV65547 CTQ65547:CTR65547 DDM65547:DDN65547 DNI65547:DNJ65547 DXE65547:DXF65547 EHA65547:EHB65547 EQW65547:EQX65547 FAS65547:FAT65547 FKO65547:FKP65547 FUK65547:FUL65547 GEG65547:GEH65547 GOC65547:GOD65547 GXY65547:GXZ65547 HHU65547:HHV65547 HRQ65547:HRR65547 IBM65547:IBN65547 ILI65547:ILJ65547 IVE65547:IVF65547 JFA65547:JFB65547 JOW65547:JOX65547 JYS65547:JYT65547 KIO65547:KIP65547 KSK65547:KSL65547 LCG65547:LCH65547 LMC65547:LMD65547 LVY65547:LVZ65547 MFU65547:MFV65547 MPQ65547:MPR65547 MZM65547:MZN65547 NJI65547:NJJ65547 NTE65547:NTF65547 ODA65547:ODB65547 OMW65547:OMX65547 OWS65547:OWT65547 PGO65547:PGP65547 PQK65547:PQL65547 QAG65547:QAH65547 QKC65547:QKD65547 QTY65547:QTZ65547 RDU65547:RDV65547 RNQ65547:RNR65547 RXM65547:RXN65547 SHI65547:SHJ65547 SRE65547:SRF65547 TBA65547:TBB65547 TKW65547:TKX65547 TUS65547:TUT65547 UEO65547:UEP65547 UOK65547:UOL65547 UYG65547:UYH65547 VIC65547:VID65547 VRY65547:VRZ65547 WBU65547:WBV65547 WLQ65547:WLR65547 WVM65547:WVN65547 E131083:F131083 JA131083:JB131083 SW131083:SX131083 ACS131083:ACT131083 AMO131083:AMP131083 AWK131083:AWL131083 BGG131083:BGH131083 BQC131083:BQD131083 BZY131083:BZZ131083 CJU131083:CJV131083 CTQ131083:CTR131083 DDM131083:DDN131083 DNI131083:DNJ131083 DXE131083:DXF131083 EHA131083:EHB131083 EQW131083:EQX131083 FAS131083:FAT131083 FKO131083:FKP131083 FUK131083:FUL131083 GEG131083:GEH131083 GOC131083:GOD131083 GXY131083:GXZ131083 HHU131083:HHV131083 HRQ131083:HRR131083 IBM131083:IBN131083 ILI131083:ILJ131083 IVE131083:IVF131083 JFA131083:JFB131083 JOW131083:JOX131083 JYS131083:JYT131083 KIO131083:KIP131083 KSK131083:KSL131083 LCG131083:LCH131083 LMC131083:LMD131083 LVY131083:LVZ131083 MFU131083:MFV131083 MPQ131083:MPR131083 MZM131083:MZN131083 NJI131083:NJJ131083 NTE131083:NTF131083 ODA131083:ODB131083 OMW131083:OMX131083 OWS131083:OWT131083 PGO131083:PGP131083 PQK131083:PQL131083 QAG131083:QAH131083 QKC131083:QKD131083 QTY131083:QTZ131083 RDU131083:RDV131083 RNQ131083:RNR131083 RXM131083:RXN131083 SHI131083:SHJ131083 SRE131083:SRF131083 TBA131083:TBB131083 TKW131083:TKX131083 TUS131083:TUT131083 UEO131083:UEP131083 UOK131083:UOL131083 UYG131083:UYH131083 VIC131083:VID131083 VRY131083:VRZ131083 WBU131083:WBV131083 WLQ131083:WLR131083 WVM131083:WVN131083 E196619:F196619 JA196619:JB196619 SW196619:SX196619 ACS196619:ACT196619 AMO196619:AMP196619 AWK196619:AWL196619 BGG196619:BGH196619 BQC196619:BQD196619 BZY196619:BZZ196619 CJU196619:CJV196619 CTQ196619:CTR196619 DDM196619:DDN196619 DNI196619:DNJ196619 DXE196619:DXF196619 EHA196619:EHB196619 EQW196619:EQX196619 FAS196619:FAT196619 FKO196619:FKP196619 FUK196619:FUL196619 GEG196619:GEH196619 GOC196619:GOD196619 GXY196619:GXZ196619 HHU196619:HHV196619 HRQ196619:HRR196619 IBM196619:IBN196619 ILI196619:ILJ196619 IVE196619:IVF196619 JFA196619:JFB196619 JOW196619:JOX196619 JYS196619:JYT196619 KIO196619:KIP196619 KSK196619:KSL196619 LCG196619:LCH196619 LMC196619:LMD196619 LVY196619:LVZ196619 MFU196619:MFV196619 MPQ196619:MPR196619 MZM196619:MZN196619 NJI196619:NJJ196619 NTE196619:NTF196619 ODA196619:ODB196619 OMW196619:OMX196619 OWS196619:OWT196619 PGO196619:PGP196619 PQK196619:PQL196619 QAG196619:QAH196619 QKC196619:QKD196619 QTY196619:QTZ196619 RDU196619:RDV196619 RNQ196619:RNR196619 RXM196619:RXN196619 SHI196619:SHJ196619 SRE196619:SRF196619 TBA196619:TBB196619 TKW196619:TKX196619 TUS196619:TUT196619 UEO196619:UEP196619 UOK196619:UOL196619 UYG196619:UYH196619 VIC196619:VID196619 VRY196619:VRZ196619 WBU196619:WBV196619 WLQ196619:WLR196619 WVM196619:WVN196619 E262155:F262155 JA262155:JB262155 SW262155:SX262155 ACS262155:ACT262155 AMO262155:AMP262155 AWK262155:AWL262155 BGG262155:BGH262155 BQC262155:BQD262155 BZY262155:BZZ262155 CJU262155:CJV262155 CTQ262155:CTR262155 DDM262155:DDN262155 DNI262155:DNJ262155 DXE262155:DXF262155 EHA262155:EHB262155 EQW262155:EQX262155 FAS262155:FAT262155 FKO262155:FKP262155 FUK262155:FUL262155 GEG262155:GEH262155 GOC262155:GOD262155 GXY262155:GXZ262155 HHU262155:HHV262155 HRQ262155:HRR262155 IBM262155:IBN262155 ILI262155:ILJ262155 IVE262155:IVF262155 JFA262155:JFB262155 JOW262155:JOX262155 JYS262155:JYT262155 KIO262155:KIP262155 KSK262155:KSL262155 LCG262155:LCH262155 LMC262155:LMD262155 LVY262155:LVZ262155 MFU262155:MFV262155 MPQ262155:MPR262155 MZM262155:MZN262155 NJI262155:NJJ262155 NTE262155:NTF262155 ODA262155:ODB262155 OMW262155:OMX262155 OWS262155:OWT262155 PGO262155:PGP262155 PQK262155:PQL262155 QAG262155:QAH262155 QKC262155:QKD262155 QTY262155:QTZ262155 RDU262155:RDV262155 RNQ262155:RNR262155 RXM262155:RXN262155 SHI262155:SHJ262155 SRE262155:SRF262155 TBA262155:TBB262155 TKW262155:TKX262155 TUS262155:TUT262155 UEO262155:UEP262155 UOK262155:UOL262155 UYG262155:UYH262155 VIC262155:VID262155 VRY262155:VRZ262155 WBU262155:WBV262155 WLQ262155:WLR262155 WVM262155:WVN262155 E327691:F327691 JA327691:JB327691 SW327691:SX327691 ACS327691:ACT327691 AMO327691:AMP327691 AWK327691:AWL327691 BGG327691:BGH327691 BQC327691:BQD327691 BZY327691:BZZ327691 CJU327691:CJV327691 CTQ327691:CTR327691 DDM327691:DDN327691 DNI327691:DNJ327691 DXE327691:DXF327691 EHA327691:EHB327691 EQW327691:EQX327691 FAS327691:FAT327691 FKO327691:FKP327691 FUK327691:FUL327691 GEG327691:GEH327691 GOC327691:GOD327691 GXY327691:GXZ327691 HHU327691:HHV327691 HRQ327691:HRR327691 IBM327691:IBN327691 ILI327691:ILJ327691 IVE327691:IVF327691 JFA327691:JFB327691 JOW327691:JOX327691 JYS327691:JYT327691 KIO327691:KIP327691 KSK327691:KSL327691 LCG327691:LCH327691 LMC327691:LMD327691 LVY327691:LVZ327691 MFU327691:MFV327691 MPQ327691:MPR327691 MZM327691:MZN327691 NJI327691:NJJ327691 NTE327691:NTF327691 ODA327691:ODB327691 OMW327691:OMX327691 OWS327691:OWT327691 PGO327691:PGP327691 PQK327691:PQL327691 QAG327691:QAH327691 QKC327691:QKD327691 QTY327691:QTZ327691 RDU327691:RDV327691 RNQ327691:RNR327691 RXM327691:RXN327691 SHI327691:SHJ327691 SRE327691:SRF327691 TBA327691:TBB327691 TKW327691:TKX327691 TUS327691:TUT327691 UEO327691:UEP327691 UOK327691:UOL327691 UYG327691:UYH327691 VIC327691:VID327691 VRY327691:VRZ327691 WBU327691:WBV327691 WLQ327691:WLR327691 WVM327691:WVN327691 E393227:F393227 JA393227:JB393227 SW393227:SX393227 ACS393227:ACT393227 AMO393227:AMP393227 AWK393227:AWL393227 BGG393227:BGH393227 BQC393227:BQD393227 BZY393227:BZZ393227 CJU393227:CJV393227 CTQ393227:CTR393227 DDM393227:DDN393227 DNI393227:DNJ393227 DXE393227:DXF393227 EHA393227:EHB393227 EQW393227:EQX393227 FAS393227:FAT393227 FKO393227:FKP393227 FUK393227:FUL393227 GEG393227:GEH393227 GOC393227:GOD393227 GXY393227:GXZ393227 HHU393227:HHV393227 HRQ393227:HRR393227 IBM393227:IBN393227 ILI393227:ILJ393227 IVE393227:IVF393227 JFA393227:JFB393227 JOW393227:JOX393227 JYS393227:JYT393227 KIO393227:KIP393227 KSK393227:KSL393227 LCG393227:LCH393227 LMC393227:LMD393227 LVY393227:LVZ393227 MFU393227:MFV393227 MPQ393227:MPR393227 MZM393227:MZN393227 NJI393227:NJJ393227 NTE393227:NTF393227 ODA393227:ODB393227 OMW393227:OMX393227 OWS393227:OWT393227 PGO393227:PGP393227 PQK393227:PQL393227 QAG393227:QAH393227 QKC393227:QKD393227 QTY393227:QTZ393227 RDU393227:RDV393227 RNQ393227:RNR393227 RXM393227:RXN393227 SHI393227:SHJ393227 SRE393227:SRF393227 TBA393227:TBB393227 TKW393227:TKX393227 TUS393227:TUT393227 UEO393227:UEP393227 UOK393227:UOL393227 UYG393227:UYH393227 VIC393227:VID393227 VRY393227:VRZ393227 WBU393227:WBV393227 WLQ393227:WLR393227 WVM393227:WVN393227 E458763:F458763 JA458763:JB458763 SW458763:SX458763 ACS458763:ACT458763 AMO458763:AMP458763 AWK458763:AWL458763 BGG458763:BGH458763 BQC458763:BQD458763 BZY458763:BZZ458763 CJU458763:CJV458763 CTQ458763:CTR458763 DDM458763:DDN458763 DNI458763:DNJ458763 DXE458763:DXF458763 EHA458763:EHB458763 EQW458763:EQX458763 FAS458763:FAT458763 FKO458763:FKP458763 FUK458763:FUL458763 GEG458763:GEH458763 GOC458763:GOD458763 GXY458763:GXZ458763 HHU458763:HHV458763 HRQ458763:HRR458763 IBM458763:IBN458763 ILI458763:ILJ458763 IVE458763:IVF458763 JFA458763:JFB458763 JOW458763:JOX458763 JYS458763:JYT458763 KIO458763:KIP458763 KSK458763:KSL458763 LCG458763:LCH458763 LMC458763:LMD458763 LVY458763:LVZ458763 MFU458763:MFV458763 MPQ458763:MPR458763 MZM458763:MZN458763 NJI458763:NJJ458763 NTE458763:NTF458763 ODA458763:ODB458763 OMW458763:OMX458763 OWS458763:OWT458763 PGO458763:PGP458763 PQK458763:PQL458763 QAG458763:QAH458763 QKC458763:QKD458763 QTY458763:QTZ458763 RDU458763:RDV458763 RNQ458763:RNR458763 RXM458763:RXN458763 SHI458763:SHJ458763 SRE458763:SRF458763 TBA458763:TBB458763 TKW458763:TKX458763 TUS458763:TUT458763 UEO458763:UEP458763 UOK458763:UOL458763 UYG458763:UYH458763 VIC458763:VID458763 VRY458763:VRZ458763 WBU458763:WBV458763 WLQ458763:WLR458763 WVM458763:WVN458763 E524299:F524299 JA524299:JB524299 SW524299:SX524299 ACS524299:ACT524299 AMO524299:AMP524299 AWK524299:AWL524299 BGG524299:BGH524299 BQC524299:BQD524299 BZY524299:BZZ524299 CJU524299:CJV524299 CTQ524299:CTR524299 DDM524299:DDN524299 DNI524299:DNJ524299 DXE524299:DXF524299 EHA524299:EHB524299 EQW524299:EQX524299 FAS524299:FAT524299 FKO524299:FKP524299 FUK524299:FUL524299 GEG524299:GEH524299 GOC524299:GOD524299 GXY524299:GXZ524299 HHU524299:HHV524299 HRQ524299:HRR524299 IBM524299:IBN524299 ILI524299:ILJ524299 IVE524299:IVF524299 JFA524299:JFB524299 JOW524299:JOX524299 JYS524299:JYT524299 KIO524299:KIP524299 KSK524299:KSL524299 LCG524299:LCH524299 LMC524299:LMD524299 LVY524299:LVZ524299 MFU524299:MFV524299 MPQ524299:MPR524299 MZM524299:MZN524299 NJI524299:NJJ524299 NTE524299:NTF524299 ODA524299:ODB524299 OMW524299:OMX524299 OWS524299:OWT524299 PGO524299:PGP524299 PQK524299:PQL524299 QAG524299:QAH524299 QKC524299:QKD524299 QTY524299:QTZ524299 RDU524299:RDV524299 RNQ524299:RNR524299 RXM524299:RXN524299 SHI524299:SHJ524299 SRE524299:SRF524299 TBA524299:TBB524299 TKW524299:TKX524299 TUS524299:TUT524299 UEO524299:UEP524299 UOK524299:UOL524299 UYG524299:UYH524299 VIC524299:VID524299 VRY524299:VRZ524299 WBU524299:WBV524299 WLQ524299:WLR524299 WVM524299:WVN524299 E589835:F589835 JA589835:JB589835 SW589835:SX589835 ACS589835:ACT589835 AMO589835:AMP589835 AWK589835:AWL589835 BGG589835:BGH589835 BQC589835:BQD589835 BZY589835:BZZ589835 CJU589835:CJV589835 CTQ589835:CTR589835 DDM589835:DDN589835 DNI589835:DNJ589835 DXE589835:DXF589835 EHA589835:EHB589835 EQW589835:EQX589835 FAS589835:FAT589835 FKO589835:FKP589835 FUK589835:FUL589835 GEG589835:GEH589835 GOC589835:GOD589835 GXY589835:GXZ589835 HHU589835:HHV589835 HRQ589835:HRR589835 IBM589835:IBN589835 ILI589835:ILJ589835 IVE589835:IVF589835 JFA589835:JFB589835 JOW589835:JOX589835 JYS589835:JYT589835 KIO589835:KIP589835 KSK589835:KSL589835 LCG589835:LCH589835 LMC589835:LMD589835 LVY589835:LVZ589835 MFU589835:MFV589835 MPQ589835:MPR589835 MZM589835:MZN589835 NJI589835:NJJ589835 NTE589835:NTF589835 ODA589835:ODB589835 OMW589835:OMX589835 OWS589835:OWT589835 PGO589835:PGP589835 PQK589835:PQL589835 QAG589835:QAH589835 QKC589835:QKD589835 QTY589835:QTZ589835 RDU589835:RDV589835 RNQ589835:RNR589835 RXM589835:RXN589835 SHI589835:SHJ589835 SRE589835:SRF589835 TBA589835:TBB589835 TKW589835:TKX589835 TUS589835:TUT589835 UEO589835:UEP589835 UOK589835:UOL589835 UYG589835:UYH589835 VIC589835:VID589835 VRY589835:VRZ589835 WBU589835:WBV589835 WLQ589835:WLR589835 WVM589835:WVN589835 E655371:F655371 JA655371:JB655371 SW655371:SX655371 ACS655371:ACT655371 AMO655371:AMP655371 AWK655371:AWL655371 BGG655371:BGH655371 BQC655371:BQD655371 BZY655371:BZZ655371 CJU655371:CJV655371 CTQ655371:CTR655371 DDM655371:DDN655371 DNI655371:DNJ655371 DXE655371:DXF655371 EHA655371:EHB655371 EQW655371:EQX655371 FAS655371:FAT655371 FKO655371:FKP655371 FUK655371:FUL655371 GEG655371:GEH655371 GOC655371:GOD655371 GXY655371:GXZ655371 HHU655371:HHV655371 HRQ655371:HRR655371 IBM655371:IBN655371 ILI655371:ILJ655371 IVE655371:IVF655371 JFA655371:JFB655371 JOW655371:JOX655371 JYS655371:JYT655371 KIO655371:KIP655371 KSK655371:KSL655371 LCG655371:LCH655371 LMC655371:LMD655371 LVY655371:LVZ655371 MFU655371:MFV655371 MPQ655371:MPR655371 MZM655371:MZN655371 NJI655371:NJJ655371 NTE655371:NTF655371 ODA655371:ODB655371 OMW655371:OMX655371 OWS655371:OWT655371 PGO655371:PGP655371 PQK655371:PQL655371 QAG655371:QAH655371 QKC655371:QKD655371 QTY655371:QTZ655371 RDU655371:RDV655371 RNQ655371:RNR655371 RXM655371:RXN655371 SHI655371:SHJ655371 SRE655371:SRF655371 TBA655371:TBB655371 TKW655371:TKX655371 TUS655371:TUT655371 UEO655371:UEP655371 UOK655371:UOL655371 UYG655371:UYH655371 VIC655371:VID655371 VRY655371:VRZ655371 WBU655371:WBV655371 WLQ655371:WLR655371 WVM655371:WVN655371 E720907:F720907 JA720907:JB720907 SW720907:SX720907 ACS720907:ACT720907 AMO720907:AMP720907 AWK720907:AWL720907 BGG720907:BGH720907 BQC720907:BQD720907 BZY720907:BZZ720907 CJU720907:CJV720907 CTQ720907:CTR720907 DDM720907:DDN720907 DNI720907:DNJ720907 DXE720907:DXF720907 EHA720907:EHB720907 EQW720907:EQX720907 FAS720907:FAT720907 FKO720907:FKP720907 FUK720907:FUL720907 GEG720907:GEH720907 GOC720907:GOD720907 GXY720907:GXZ720907 HHU720907:HHV720907 HRQ720907:HRR720907 IBM720907:IBN720907 ILI720907:ILJ720907 IVE720907:IVF720907 JFA720907:JFB720907 JOW720907:JOX720907 JYS720907:JYT720907 KIO720907:KIP720907 KSK720907:KSL720907 LCG720907:LCH720907 LMC720907:LMD720907 LVY720907:LVZ720907 MFU720907:MFV720907 MPQ720907:MPR720907 MZM720907:MZN720907 NJI720907:NJJ720907 NTE720907:NTF720907 ODA720907:ODB720907 OMW720907:OMX720907 OWS720907:OWT720907 PGO720907:PGP720907 PQK720907:PQL720907 QAG720907:QAH720907 QKC720907:QKD720907 QTY720907:QTZ720907 RDU720907:RDV720907 RNQ720907:RNR720907 RXM720907:RXN720907 SHI720907:SHJ720907 SRE720907:SRF720907 TBA720907:TBB720907 TKW720907:TKX720907 TUS720907:TUT720907 UEO720907:UEP720907 UOK720907:UOL720907 UYG720907:UYH720907 VIC720907:VID720907 VRY720907:VRZ720907 WBU720907:WBV720907 WLQ720907:WLR720907 WVM720907:WVN720907 E786443:F786443 JA786443:JB786443 SW786443:SX786443 ACS786443:ACT786443 AMO786443:AMP786443 AWK786443:AWL786443 BGG786443:BGH786443 BQC786443:BQD786443 BZY786443:BZZ786443 CJU786443:CJV786443 CTQ786443:CTR786443 DDM786443:DDN786443 DNI786443:DNJ786443 DXE786443:DXF786443 EHA786443:EHB786443 EQW786443:EQX786443 FAS786443:FAT786443 FKO786443:FKP786443 FUK786443:FUL786443 GEG786443:GEH786443 GOC786443:GOD786443 GXY786443:GXZ786443 HHU786443:HHV786443 HRQ786443:HRR786443 IBM786443:IBN786443 ILI786443:ILJ786443 IVE786443:IVF786443 JFA786443:JFB786443 JOW786443:JOX786443 JYS786443:JYT786443 KIO786443:KIP786443 KSK786443:KSL786443 LCG786443:LCH786443 LMC786443:LMD786443 LVY786443:LVZ786443 MFU786443:MFV786443 MPQ786443:MPR786443 MZM786443:MZN786443 NJI786443:NJJ786443 NTE786443:NTF786443 ODA786443:ODB786443 OMW786443:OMX786443 OWS786443:OWT786443 PGO786443:PGP786443 PQK786443:PQL786443 QAG786443:QAH786443 QKC786443:QKD786443 QTY786443:QTZ786443 RDU786443:RDV786443 RNQ786443:RNR786443 RXM786443:RXN786443 SHI786443:SHJ786443 SRE786443:SRF786443 TBA786443:TBB786443 TKW786443:TKX786443 TUS786443:TUT786443 UEO786443:UEP786443 UOK786443:UOL786443 UYG786443:UYH786443 VIC786443:VID786443 VRY786443:VRZ786443 WBU786443:WBV786443 WLQ786443:WLR786443 WVM786443:WVN786443 E851979:F851979 JA851979:JB851979 SW851979:SX851979 ACS851979:ACT851979 AMO851979:AMP851979 AWK851979:AWL851979 BGG851979:BGH851979 BQC851979:BQD851979 BZY851979:BZZ851979 CJU851979:CJV851979 CTQ851979:CTR851979 DDM851979:DDN851979 DNI851979:DNJ851979 DXE851979:DXF851979 EHA851979:EHB851979 EQW851979:EQX851979 FAS851979:FAT851979 FKO851979:FKP851979 FUK851979:FUL851979 GEG851979:GEH851979 GOC851979:GOD851979 GXY851979:GXZ851979 HHU851979:HHV851979 HRQ851979:HRR851979 IBM851979:IBN851979 ILI851979:ILJ851979 IVE851979:IVF851979 JFA851979:JFB851979 JOW851979:JOX851979 JYS851979:JYT851979 KIO851979:KIP851979 KSK851979:KSL851979 LCG851979:LCH851979 LMC851979:LMD851979 LVY851979:LVZ851979 MFU851979:MFV851979 MPQ851979:MPR851979 MZM851979:MZN851979 NJI851979:NJJ851979 NTE851979:NTF851979 ODA851979:ODB851979 OMW851979:OMX851979 OWS851979:OWT851979 PGO851979:PGP851979 PQK851979:PQL851979 QAG851979:QAH851979 QKC851979:QKD851979 QTY851979:QTZ851979 RDU851979:RDV851979 RNQ851979:RNR851979 RXM851979:RXN851979 SHI851979:SHJ851979 SRE851979:SRF851979 TBA851979:TBB851979 TKW851979:TKX851979 TUS851979:TUT851979 UEO851979:UEP851979 UOK851979:UOL851979 UYG851979:UYH851979 VIC851979:VID851979 VRY851979:VRZ851979 WBU851979:WBV851979 WLQ851979:WLR851979 WVM851979:WVN851979 E917515:F917515 JA917515:JB917515 SW917515:SX917515 ACS917515:ACT917515 AMO917515:AMP917515 AWK917515:AWL917515 BGG917515:BGH917515 BQC917515:BQD917515 BZY917515:BZZ917515 CJU917515:CJV917515 CTQ917515:CTR917515 DDM917515:DDN917515 DNI917515:DNJ917515 DXE917515:DXF917515 EHA917515:EHB917515 EQW917515:EQX917515 FAS917515:FAT917515 FKO917515:FKP917515 FUK917515:FUL917515 GEG917515:GEH917515 GOC917515:GOD917515 GXY917515:GXZ917515 HHU917515:HHV917515 HRQ917515:HRR917515 IBM917515:IBN917515 ILI917515:ILJ917515 IVE917515:IVF917515 JFA917515:JFB917515 JOW917515:JOX917515 JYS917515:JYT917515 KIO917515:KIP917515 KSK917515:KSL917515 LCG917515:LCH917515 LMC917515:LMD917515 LVY917515:LVZ917515 MFU917515:MFV917515 MPQ917515:MPR917515 MZM917515:MZN917515 NJI917515:NJJ917515 NTE917515:NTF917515 ODA917515:ODB917515 OMW917515:OMX917515 OWS917515:OWT917515 PGO917515:PGP917515 PQK917515:PQL917515 QAG917515:QAH917515 QKC917515:QKD917515 QTY917515:QTZ917515 RDU917515:RDV917515 RNQ917515:RNR917515 RXM917515:RXN917515 SHI917515:SHJ917515 SRE917515:SRF917515 TBA917515:TBB917515 TKW917515:TKX917515 TUS917515:TUT917515 UEO917515:UEP917515 UOK917515:UOL917515 UYG917515:UYH917515 VIC917515:VID917515 VRY917515:VRZ917515 WBU917515:WBV917515 WLQ917515:WLR917515 WVM917515:WVN917515 E983051:F983051 JA983051:JB983051 SW983051:SX983051 ACS983051:ACT983051 AMO983051:AMP983051 AWK983051:AWL983051 BGG983051:BGH983051 BQC983051:BQD983051 BZY983051:BZZ983051 CJU983051:CJV983051 CTQ983051:CTR983051 DDM983051:DDN983051 DNI983051:DNJ983051 DXE983051:DXF983051 EHA983051:EHB983051 EQW983051:EQX983051 FAS983051:FAT983051 FKO983051:FKP983051 FUK983051:FUL983051 GEG983051:GEH983051 GOC983051:GOD983051 GXY983051:GXZ983051 HHU983051:HHV983051 HRQ983051:HRR983051 IBM983051:IBN983051 ILI983051:ILJ983051 IVE983051:IVF983051 JFA983051:JFB983051 JOW983051:JOX983051 JYS983051:JYT983051 KIO983051:KIP983051 KSK983051:KSL983051 LCG983051:LCH983051 LMC983051:LMD983051 LVY983051:LVZ983051 MFU983051:MFV983051 MPQ983051:MPR983051 MZM983051:MZN983051 NJI983051:NJJ983051 NTE983051:NTF983051 ODA983051:ODB983051 OMW983051:OMX983051 OWS983051:OWT983051 PGO983051:PGP983051 PQK983051:PQL983051 QAG983051:QAH983051 QKC983051:QKD983051 QTY983051:QTZ983051 RDU983051:RDV983051 RNQ983051:RNR983051 RXM983051:RXN983051 SHI983051:SHJ983051 SRE983051:SRF983051 TBA983051:TBB983051 TKW983051:TKX983051 TUS983051:TUT983051 UEO983051:UEP983051 UOK983051:UOL983051 UYG983051:UYH983051 VIC983051:VID983051 VRY983051:VRZ983051 WBU983051:WBV983051 WLQ983051:WLR983051 WVM983051:WVN983051">
      <formula1>$X$17:$X$21</formula1>
    </dataValidation>
    <dataValidation type="list" errorStyle="warning" allowBlank="1" errorTitle="Service Type" promptTitle="Service Type" prompt="Select service from drop down list"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formula1>$X$9:$X$11</formula1>
    </dataValidation>
    <dataValidation type="list" errorStyle="warning" allowBlank="1" errorTitle="Service Type" promptTitle="Service Type" prompt="Select service from drop down list" sqref="H10:I10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H65546:I65546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H131082:I131082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H196618:I196618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H262154:I262154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H327690:I327690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H393226:I393226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H458762:I458762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H524298:I524298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H589834:I589834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H655370:I655370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H720906:I720906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H786442:I786442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H851978:I851978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H917514:I917514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H983050:I983050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formula1>#REF!</formula1>
    </dataValidation>
    <dataValidation allowBlank="1" sqref="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dataValidation type="list" allowBlank="1" sqref="H11:I11 JD11:JE11 SZ11:TA11 ACV11:ACW11 AMR11:AMS11 AWN11:AWO11 BGJ11:BGK11 BQF11:BQG11 CAB11:CAC11 CJX11:CJY11 CTT11:CTU11 DDP11:DDQ11 DNL11:DNM11 DXH11:DXI11 EHD11:EHE11 EQZ11:ERA11 FAV11:FAW11 FKR11:FKS11 FUN11:FUO11 GEJ11:GEK11 GOF11:GOG11 GYB11:GYC11 HHX11:HHY11 HRT11:HRU11 IBP11:IBQ11 ILL11:ILM11 IVH11:IVI11 JFD11:JFE11 JOZ11:JPA11 JYV11:JYW11 KIR11:KIS11 KSN11:KSO11 LCJ11:LCK11 LMF11:LMG11 LWB11:LWC11 MFX11:MFY11 MPT11:MPU11 MZP11:MZQ11 NJL11:NJM11 NTH11:NTI11 ODD11:ODE11 OMZ11:ONA11 OWV11:OWW11 PGR11:PGS11 PQN11:PQO11 QAJ11:QAK11 QKF11:QKG11 QUB11:QUC11 RDX11:RDY11 RNT11:RNU11 RXP11:RXQ11 SHL11:SHM11 SRH11:SRI11 TBD11:TBE11 TKZ11:TLA11 TUV11:TUW11 UER11:UES11 UON11:UOO11 UYJ11:UYK11 VIF11:VIG11 VSB11:VSC11 WBX11:WBY11 WLT11:WLU11 WVP11:WVQ11 H65547:I65547 JD65547:JE65547 SZ65547:TA65547 ACV65547:ACW65547 AMR65547:AMS65547 AWN65547:AWO65547 BGJ65547:BGK65547 BQF65547:BQG65547 CAB65547:CAC65547 CJX65547:CJY65547 CTT65547:CTU65547 DDP65547:DDQ65547 DNL65547:DNM65547 DXH65547:DXI65547 EHD65547:EHE65547 EQZ65547:ERA65547 FAV65547:FAW65547 FKR65547:FKS65547 FUN65547:FUO65547 GEJ65547:GEK65547 GOF65547:GOG65547 GYB65547:GYC65547 HHX65547:HHY65547 HRT65547:HRU65547 IBP65547:IBQ65547 ILL65547:ILM65547 IVH65547:IVI65547 JFD65547:JFE65547 JOZ65547:JPA65547 JYV65547:JYW65547 KIR65547:KIS65547 KSN65547:KSO65547 LCJ65547:LCK65547 LMF65547:LMG65547 LWB65547:LWC65547 MFX65547:MFY65547 MPT65547:MPU65547 MZP65547:MZQ65547 NJL65547:NJM65547 NTH65547:NTI65547 ODD65547:ODE65547 OMZ65547:ONA65547 OWV65547:OWW65547 PGR65547:PGS65547 PQN65547:PQO65547 QAJ65547:QAK65547 QKF65547:QKG65547 QUB65547:QUC65547 RDX65547:RDY65547 RNT65547:RNU65547 RXP65547:RXQ65547 SHL65547:SHM65547 SRH65547:SRI65547 TBD65547:TBE65547 TKZ65547:TLA65547 TUV65547:TUW65547 UER65547:UES65547 UON65547:UOO65547 UYJ65547:UYK65547 VIF65547:VIG65547 VSB65547:VSC65547 WBX65547:WBY65547 WLT65547:WLU65547 WVP65547:WVQ65547 H131083:I131083 JD131083:JE131083 SZ131083:TA131083 ACV131083:ACW131083 AMR131083:AMS131083 AWN131083:AWO131083 BGJ131083:BGK131083 BQF131083:BQG131083 CAB131083:CAC131083 CJX131083:CJY131083 CTT131083:CTU131083 DDP131083:DDQ131083 DNL131083:DNM131083 DXH131083:DXI131083 EHD131083:EHE131083 EQZ131083:ERA131083 FAV131083:FAW131083 FKR131083:FKS131083 FUN131083:FUO131083 GEJ131083:GEK131083 GOF131083:GOG131083 GYB131083:GYC131083 HHX131083:HHY131083 HRT131083:HRU131083 IBP131083:IBQ131083 ILL131083:ILM131083 IVH131083:IVI131083 JFD131083:JFE131083 JOZ131083:JPA131083 JYV131083:JYW131083 KIR131083:KIS131083 KSN131083:KSO131083 LCJ131083:LCK131083 LMF131083:LMG131083 LWB131083:LWC131083 MFX131083:MFY131083 MPT131083:MPU131083 MZP131083:MZQ131083 NJL131083:NJM131083 NTH131083:NTI131083 ODD131083:ODE131083 OMZ131083:ONA131083 OWV131083:OWW131083 PGR131083:PGS131083 PQN131083:PQO131083 QAJ131083:QAK131083 QKF131083:QKG131083 QUB131083:QUC131083 RDX131083:RDY131083 RNT131083:RNU131083 RXP131083:RXQ131083 SHL131083:SHM131083 SRH131083:SRI131083 TBD131083:TBE131083 TKZ131083:TLA131083 TUV131083:TUW131083 UER131083:UES131083 UON131083:UOO131083 UYJ131083:UYK131083 VIF131083:VIG131083 VSB131083:VSC131083 WBX131083:WBY131083 WLT131083:WLU131083 WVP131083:WVQ131083 H196619:I196619 JD196619:JE196619 SZ196619:TA196619 ACV196619:ACW196619 AMR196619:AMS196619 AWN196619:AWO196619 BGJ196619:BGK196619 BQF196619:BQG196619 CAB196619:CAC196619 CJX196619:CJY196619 CTT196619:CTU196619 DDP196619:DDQ196619 DNL196619:DNM196619 DXH196619:DXI196619 EHD196619:EHE196619 EQZ196619:ERA196619 FAV196619:FAW196619 FKR196619:FKS196619 FUN196619:FUO196619 GEJ196619:GEK196619 GOF196619:GOG196619 GYB196619:GYC196619 HHX196619:HHY196619 HRT196619:HRU196619 IBP196619:IBQ196619 ILL196619:ILM196619 IVH196619:IVI196619 JFD196619:JFE196619 JOZ196619:JPA196619 JYV196619:JYW196619 KIR196619:KIS196619 KSN196619:KSO196619 LCJ196619:LCK196619 LMF196619:LMG196619 LWB196619:LWC196619 MFX196619:MFY196619 MPT196619:MPU196619 MZP196619:MZQ196619 NJL196619:NJM196619 NTH196619:NTI196619 ODD196619:ODE196619 OMZ196619:ONA196619 OWV196619:OWW196619 PGR196619:PGS196619 PQN196619:PQO196619 QAJ196619:QAK196619 QKF196619:QKG196619 QUB196619:QUC196619 RDX196619:RDY196619 RNT196619:RNU196619 RXP196619:RXQ196619 SHL196619:SHM196619 SRH196619:SRI196619 TBD196619:TBE196619 TKZ196619:TLA196619 TUV196619:TUW196619 UER196619:UES196619 UON196619:UOO196619 UYJ196619:UYK196619 VIF196619:VIG196619 VSB196619:VSC196619 WBX196619:WBY196619 WLT196619:WLU196619 WVP196619:WVQ196619 H262155:I262155 JD262155:JE262155 SZ262155:TA262155 ACV262155:ACW262155 AMR262155:AMS262155 AWN262155:AWO262155 BGJ262155:BGK262155 BQF262155:BQG262155 CAB262155:CAC262155 CJX262155:CJY262155 CTT262155:CTU262155 DDP262155:DDQ262155 DNL262155:DNM262155 DXH262155:DXI262155 EHD262155:EHE262155 EQZ262155:ERA262155 FAV262155:FAW262155 FKR262155:FKS262155 FUN262155:FUO262155 GEJ262155:GEK262155 GOF262155:GOG262155 GYB262155:GYC262155 HHX262155:HHY262155 HRT262155:HRU262155 IBP262155:IBQ262155 ILL262155:ILM262155 IVH262155:IVI262155 JFD262155:JFE262155 JOZ262155:JPA262155 JYV262155:JYW262155 KIR262155:KIS262155 KSN262155:KSO262155 LCJ262155:LCK262155 LMF262155:LMG262155 LWB262155:LWC262155 MFX262155:MFY262155 MPT262155:MPU262155 MZP262155:MZQ262155 NJL262155:NJM262155 NTH262155:NTI262155 ODD262155:ODE262155 OMZ262155:ONA262155 OWV262155:OWW262155 PGR262155:PGS262155 PQN262155:PQO262155 QAJ262155:QAK262155 QKF262155:QKG262155 QUB262155:QUC262155 RDX262155:RDY262155 RNT262155:RNU262155 RXP262155:RXQ262155 SHL262155:SHM262155 SRH262155:SRI262155 TBD262155:TBE262155 TKZ262155:TLA262155 TUV262155:TUW262155 UER262155:UES262155 UON262155:UOO262155 UYJ262155:UYK262155 VIF262155:VIG262155 VSB262155:VSC262155 WBX262155:WBY262155 WLT262155:WLU262155 WVP262155:WVQ262155 H327691:I327691 JD327691:JE327691 SZ327691:TA327691 ACV327691:ACW327691 AMR327691:AMS327691 AWN327691:AWO327691 BGJ327691:BGK327691 BQF327691:BQG327691 CAB327691:CAC327691 CJX327691:CJY327691 CTT327691:CTU327691 DDP327691:DDQ327691 DNL327691:DNM327691 DXH327691:DXI327691 EHD327691:EHE327691 EQZ327691:ERA327691 FAV327691:FAW327691 FKR327691:FKS327691 FUN327691:FUO327691 GEJ327691:GEK327691 GOF327691:GOG327691 GYB327691:GYC327691 HHX327691:HHY327691 HRT327691:HRU327691 IBP327691:IBQ327691 ILL327691:ILM327691 IVH327691:IVI327691 JFD327691:JFE327691 JOZ327691:JPA327691 JYV327691:JYW327691 KIR327691:KIS327691 KSN327691:KSO327691 LCJ327691:LCK327691 LMF327691:LMG327691 LWB327691:LWC327691 MFX327691:MFY327691 MPT327691:MPU327691 MZP327691:MZQ327691 NJL327691:NJM327691 NTH327691:NTI327691 ODD327691:ODE327691 OMZ327691:ONA327691 OWV327691:OWW327691 PGR327691:PGS327691 PQN327691:PQO327691 QAJ327691:QAK327691 QKF327691:QKG327691 QUB327691:QUC327691 RDX327691:RDY327691 RNT327691:RNU327691 RXP327691:RXQ327691 SHL327691:SHM327691 SRH327691:SRI327691 TBD327691:TBE327691 TKZ327691:TLA327691 TUV327691:TUW327691 UER327691:UES327691 UON327691:UOO327691 UYJ327691:UYK327691 VIF327691:VIG327691 VSB327691:VSC327691 WBX327691:WBY327691 WLT327691:WLU327691 WVP327691:WVQ327691 H393227:I393227 JD393227:JE393227 SZ393227:TA393227 ACV393227:ACW393227 AMR393227:AMS393227 AWN393227:AWO393227 BGJ393227:BGK393227 BQF393227:BQG393227 CAB393227:CAC393227 CJX393227:CJY393227 CTT393227:CTU393227 DDP393227:DDQ393227 DNL393227:DNM393227 DXH393227:DXI393227 EHD393227:EHE393227 EQZ393227:ERA393227 FAV393227:FAW393227 FKR393227:FKS393227 FUN393227:FUO393227 GEJ393227:GEK393227 GOF393227:GOG393227 GYB393227:GYC393227 HHX393227:HHY393227 HRT393227:HRU393227 IBP393227:IBQ393227 ILL393227:ILM393227 IVH393227:IVI393227 JFD393227:JFE393227 JOZ393227:JPA393227 JYV393227:JYW393227 KIR393227:KIS393227 KSN393227:KSO393227 LCJ393227:LCK393227 LMF393227:LMG393227 LWB393227:LWC393227 MFX393227:MFY393227 MPT393227:MPU393227 MZP393227:MZQ393227 NJL393227:NJM393227 NTH393227:NTI393227 ODD393227:ODE393227 OMZ393227:ONA393227 OWV393227:OWW393227 PGR393227:PGS393227 PQN393227:PQO393227 QAJ393227:QAK393227 QKF393227:QKG393227 QUB393227:QUC393227 RDX393227:RDY393227 RNT393227:RNU393227 RXP393227:RXQ393227 SHL393227:SHM393227 SRH393227:SRI393227 TBD393227:TBE393227 TKZ393227:TLA393227 TUV393227:TUW393227 UER393227:UES393227 UON393227:UOO393227 UYJ393227:UYK393227 VIF393227:VIG393227 VSB393227:VSC393227 WBX393227:WBY393227 WLT393227:WLU393227 WVP393227:WVQ393227 H458763:I458763 JD458763:JE458763 SZ458763:TA458763 ACV458763:ACW458763 AMR458763:AMS458763 AWN458763:AWO458763 BGJ458763:BGK458763 BQF458763:BQG458763 CAB458763:CAC458763 CJX458763:CJY458763 CTT458763:CTU458763 DDP458763:DDQ458763 DNL458763:DNM458763 DXH458763:DXI458763 EHD458763:EHE458763 EQZ458763:ERA458763 FAV458763:FAW458763 FKR458763:FKS458763 FUN458763:FUO458763 GEJ458763:GEK458763 GOF458763:GOG458763 GYB458763:GYC458763 HHX458763:HHY458763 HRT458763:HRU458763 IBP458763:IBQ458763 ILL458763:ILM458763 IVH458763:IVI458763 JFD458763:JFE458763 JOZ458763:JPA458763 JYV458763:JYW458763 KIR458763:KIS458763 KSN458763:KSO458763 LCJ458763:LCK458763 LMF458763:LMG458763 LWB458763:LWC458763 MFX458763:MFY458763 MPT458763:MPU458763 MZP458763:MZQ458763 NJL458763:NJM458763 NTH458763:NTI458763 ODD458763:ODE458763 OMZ458763:ONA458763 OWV458763:OWW458763 PGR458763:PGS458763 PQN458763:PQO458763 QAJ458763:QAK458763 QKF458763:QKG458763 QUB458763:QUC458763 RDX458763:RDY458763 RNT458763:RNU458763 RXP458763:RXQ458763 SHL458763:SHM458763 SRH458763:SRI458763 TBD458763:TBE458763 TKZ458763:TLA458763 TUV458763:TUW458763 UER458763:UES458763 UON458763:UOO458763 UYJ458763:UYK458763 VIF458763:VIG458763 VSB458763:VSC458763 WBX458763:WBY458763 WLT458763:WLU458763 WVP458763:WVQ458763 H524299:I524299 JD524299:JE524299 SZ524299:TA524299 ACV524299:ACW524299 AMR524299:AMS524299 AWN524299:AWO524299 BGJ524299:BGK524299 BQF524299:BQG524299 CAB524299:CAC524299 CJX524299:CJY524299 CTT524299:CTU524299 DDP524299:DDQ524299 DNL524299:DNM524299 DXH524299:DXI524299 EHD524299:EHE524299 EQZ524299:ERA524299 FAV524299:FAW524299 FKR524299:FKS524299 FUN524299:FUO524299 GEJ524299:GEK524299 GOF524299:GOG524299 GYB524299:GYC524299 HHX524299:HHY524299 HRT524299:HRU524299 IBP524299:IBQ524299 ILL524299:ILM524299 IVH524299:IVI524299 JFD524299:JFE524299 JOZ524299:JPA524299 JYV524299:JYW524299 KIR524299:KIS524299 KSN524299:KSO524299 LCJ524299:LCK524299 LMF524299:LMG524299 LWB524299:LWC524299 MFX524299:MFY524299 MPT524299:MPU524299 MZP524299:MZQ524299 NJL524299:NJM524299 NTH524299:NTI524299 ODD524299:ODE524299 OMZ524299:ONA524299 OWV524299:OWW524299 PGR524299:PGS524299 PQN524299:PQO524299 QAJ524299:QAK524299 QKF524299:QKG524299 QUB524299:QUC524299 RDX524299:RDY524299 RNT524299:RNU524299 RXP524299:RXQ524299 SHL524299:SHM524299 SRH524299:SRI524299 TBD524299:TBE524299 TKZ524299:TLA524299 TUV524299:TUW524299 UER524299:UES524299 UON524299:UOO524299 UYJ524299:UYK524299 VIF524299:VIG524299 VSB524299:VSC524299 WBX524299:WBY524299 WLT524299:WLU524299 WVP524299:WVQ524299 H589835:I589835 JD589835:JE589835 SZ589835:TA589835 ACV589835:ACW589835 AMR589835:AMS589835 AWN589835:AWO589835 BGJ589835:BGK589835 BQF589835:BQG589835 CAB589835:CAC589835 CJX589835:CJY589835 CTT589835:CTU589835 DDP589835:DDQ589835 DNL589835:DNM589835 DXH589835:DXI589835 EHD589835:EHE589835 EQZ589835:ERA589835 FAV589835:FAW589835 FKR589835:FKS589835 FUN589835:FUO589835 GEJ589835:GEK589835 GOF589835:GOG589835 GYB589835:GYC589835 HHX589835:HHY589835 HRT589835:HRU589835 IBP589835:IBQ589835 ILL589835:ILM589835 IVH589835:IVI589835 JFD589835:JFE589835 JOZ589835:JPA589835 JYV589835:JYW589835 KIR589835:KIS589835 KSN589835:KSO589835 LCJ589835:LCK589835 LMF589835:LMG589835 LWB589835:LWC589835 MFX589835:MFY589835 MPT589835:MPU589835 MZP589835:MZQ589835 NJL589835:NJM589835 NTH589835:NTI589835 ODD589835:ODE589835 OMZ589835:ONA589835 OWV589835:OWW589835 PGR589835:PGS589835 PQN589835:PQO589835 QAJ589835:QAK589835 QKF589835:QKG589835 QUB589835:QUC589835 RDX589835:RDY589835 RNT589835:RNU589835 RXP589835:RXQ589835 SHL589835:SHM589835 SRH589835:SRI589835 TBD589835:TBE589835 TKZ589835:TLA589835 TUV589835:TUW589835 UER589835:UES589835 UON589835:UOO589835 UYJ589835:UYK589835 VIF589835:VIG589835 VSB589835:VSC589835 WBX589835:WBY589835 WLT589835:WLU589835 WVP589835:WVQ589835 H655371:I655371 JD655371:JE655371 SZ655371:TA655371 ACV655371:ACW655371 AMR655371:AMS655371 AWN655371:AWO655371 BGJ655371:BGK655371 BQF655371:BQG655371 CAB655371:CAC655371 CJX655371:CJY655371 CTT655371:CTU655371 DDP655371:DDQ655371 DNL655371:DNM655371 DXH655371:DXI655371 EHD655371:EHE655371 EQZ655371:ERA655371 FAV655371:FAW655371 FKR655371:FKS655371 FUN655371:FUO655371 GEJ655371:GEK655371 GOF655371:GOG655371 GYB655371:GYC655371 HHX655371:HHY655371 HRT655371:HRU655371 IBP655371:IBQ655371 ILL655371:ILM655371 IVH655371:IVI655371 JFD655371:JFE655371 JOZ655371:JPA655371 JYV655371:JYW655371 KIR655371:KIS655371 KSN655371:KSO655371 LCJ655371:LCK655371 LMF655371:LMG655371 LWB655371:LWC655371 MFX655371:MFY655371 MPT655371:MPU655371 MZP655371:MZQ655371 NJL655371:NJM655371 NTH655371:NTI655371 ODD655371:ODE655371 OMZ655371:ONA655371 OWV655371:OWW655371 PGR655371:PGS655371 PQN655371:PQO655371 QAJ655371:QAK655371 QKF655371:QKG655371 QUB655371:QUC655371 RDX655371:RDY655371 RNT655371:RNU655371 RXP655371:RXQ655371 SHL655371:SHM655371 SRH655371:SRI655371 TBD655371:TBE655371 TKZ655371:TLA655371 TUV655371:TUW655371 UER655371:UES655371 UON655371:UOO655371 UYJ655371:UYK655371 VIF655371:VIG655371 VSB655371:VSC655371 WBX655371:WBY655371 WLT655371:WLU655371 WVP655371:WVQ655371 H720907:I720907 JD720907:JE720907 SZ720907:TA720907 ACV720907:ACW720907 AMR720907:AMS720907 AWN720907:AWO720907 BGJ720907:BGK720907 BQF720907:BQG720907 CAB720907:CAC720907 CJX720907:CJY720907 CTT720907:CTU720907 DDP720907:DDQ720907 DNL720907:DNM720907 DXH720907:DXI720907 EHD720907:EHE720907 EQZ720907:ERA720907 FAV720907:FAW720907 FKR720907:FKS720907 FUN720907:FUO720907 GEJ720907:GEK720907 GOF720907:GOG720907 GYB720907:GYC720907 HHX720907:HHY720907 HRT720907:HRU720907 IBP720907:IBQ720907 ILL720907:ILM720907 IVH720907:IVI720907 JFD720907:JFE720907 JOZ720907:JPA720907 JYV720907:JYW720907 KIR720907:KIS720907 KSN720907:KSO720907 LCJ720907:LCK720907 LMF720907:LMG720907 LWB720907:LWC720907 MFX720907:MFY720907 MPT720907:MPU720907 MZP720907:MZQ720907 NJL720907:NJM720907 NTH720907:NTI720907 ODD720907:ODE720907 OMZ720907:ONA720907 OWV720907:OWW720907 PGR720907:PGS720907 PQN720907:PQO720907 QAJ720907:QAK720907 QKF720907:QKG720907 QUB720907:QUC720907 RDX720907:RDY720907 RNT720907:RNU720907 RXP720907:RXQ720907 SHL720907:SHM720907 SRH720907:SRI720907 TBD720907:TBE720907 TKZ720907:TLA720907 TUV720907:TUW720907 UER720907:UES720907 UON720907:UOO720907 UYJ720907:UYK720907 VIF720907:VIG720907 VSB720907:VSC720907 WBX720907:WBY720907 WLT720907:WLU720907 WVP720907:WVQ720907 H786443:I786443 JD786443:JE786443 SZ786443:TA786443 ACV786443:ACW786443 AMR786443:AMS786443 AWN786443:AWO786443 BGJ786443:BGK786443 BQF786443:BQG786443 CAB786443:CAC786443 CJX786443:CJY786443 CTT786443:CTU786443 DDP786443:DDQ786443 DNL786443:DNM786443 DXH786443:DXI786443 EHD786443:EHE786443 EQZ786443:ERA786443 FAV786443:FAW786443 FKR786443:FKS786443 FUN786443:FUO786443 GEJ786443:GEK786443 GOF786443:GOG786443 GYB786443:GYC786443 HHX786443:HHY786443 HRT786443:HRU786443 IBP786443:IBQ786443 ILL786443:ILM786443 IVH786443:IVI786443 JFD786443:JFE786443 JOZ786443:JPA786443 JYV786443:JYW786443 KIR786443:KIS786443 KSN786443:KSO786443 LCJ786443:LCK786443 LMF786443:LMG786443 LWB786443:LWC786443 MFX786443:MFY786443 MPT786443:MPU786443 MZP786443:MZQ786443 NJL786443:NJM786443 NTH786443:NTI786443 ODD786443:ODE786443 OMZ786443:ONA786443 OWV786443:OWW786443 PGR786443:PGS786443 PQN786443:PQO786443 QAJ786443:QAK786443 QKF786443:QKG786443 QUB786443:QUC786443 RDX786443:RDY786443 RNT786443:RNU786443 RXP786443:RXQ786443 SHL786443:SHM786443 SRH786443:SRI786443 TBD786443:TBE786443 TKZ786443:TLA786443 TUV786443:TUW786443 UER786443:UES786443 UON786443:UOO786443 UYJ786443:UYK786443 VIF786443:VIG786443 VSB786443:VSC786443 WBX786443:WBY786443 WLT786443:WLU786443 WVP786443:WVQ786443 H851979:I851979 JD851979:JE851979 SZ851979:TA851979 ACV851979:ACW851979 AMR851979:AMS851979 AWN851979:AWO851979 BGJ851979:BGK851979 BQF851979:BQG851979 CAB851979:CAC851979 CJX851979:CJY851979 CTT851979:CTU851979 DDP851979:DDQ851979 DNL851979:DNM851979 DXH851979:DXI851979 EHD851979:EHE851979 EQZ851979:ERA851979 FAV851979:FAW851979 FKR851979:FKS851979 FUN851979:FUO851979 GEJ851979:GEK851979 GOF851979:GOG851979 GYB851979:GYC851979 HHX851979:HHY851979 HRT851979:HRU851979 IBP851979:IBQ851979 ILL851979:ILM851979 IVH851979:IVI851979 JFD851979:JFE851979 JOZ851979:JPA851979 JYV851979:JYW851979 KIR851979:KIS851979 KSN851979:KSO851979 LCJ851979:LCK851979 LMF851979:LMG851979 LWB851979:LWC851979 MFX851979:MFY851979 MPT851979:MPU851979 MZP851979:MZQ851979 NJL851979:NJM851979 NTH851979:NTI851979 ODD851979:ODE851979 OMZ851979:ONA851979 OWV851979:OWW851979 PGR851979:PGS851979 PQN851979:PQO851979 QAJ851979:QAK851979 QKF851979:QKG851979 QUB851979:QUC851979 RDX851979:RDY851979 RNT851979:RNU851979 RXP851979:RXQ851979 SHL851979:SHM851979 SRH851979:SRI851979 TBD851979:TBE851979 TKZ851979:TLA851979 TUV851979:TUW851979 UER851979:UES851979 UON851979:UOO851979 UYJ851979:UYK851979 VIF851979:VIG851979 VSB851979:VSC851979 WBX851979:WBY851979 WLT851979:WLU851979 WVP851979:WVQ851979 H917515:I917515 JD917515:JE917515 SZ917515:TA917515 ACV917515:ACW917515 AMR917515:AMS917515 AWN917515:AWO917515 BGJ917515:BGK917515 BQF917515:BQG917515 CAB917515:CAC917515 CJX917515:CJY917515 CTT917515:CTU917515 DDP917515:DDQ917515 DNL917515:DNM917515 DXH917515:DXI917515 EHD917515:EHE917515 EQZ917515:ERA917515 FAV917515:FAW917515 FKR917515:FKS917515 FUN917515:FUO917515 GEJ917515:GEK917515 GOF917515:GOG917515 GYB917515:GYC917515 HHX917515:HHY917515 HRT917515:HRU917515 IBP917515:IBQ917515 ILL917515:ILM917515 IVH917515:IVI917515 JFD917515:JFE917515 JOZ917515:JPA917515 JYV917515:JYW917515 KIR917515:KIS917515 KSN917515:KSO917515 LCJ917515:LCK917515 LMF917515:LMG917515 LWB917515:LWC917515 MFX917515:MFY917515 MPT917515:MPU917515 MZP917515:MZQ917515 NJL917515:NJM917515 NTH917515:NTI917515 ODD917515:ODE917515 OMZ917515:ONA917515 OWV917515:OWW917515 PGR917515:PGS917515 PQN917515:PQO917515 QAJ917515:QAK917515 QKF917515:QKG917515 QUB917515:QUC917515 RDX917515:RDY917515 RNT917515:RNU917515 RXP917515:RXQ917515 SHL917515:SHM917515 SRH917515:SRI917515 TBD917515:TBE917515 TKZ917515:TLA917515 TUV917515:TUW917515 UER917515:UES917515 UON917515:UOO917515 UYJ917515:UYK917515 VIF917515:VIG917515 VSB917515:VSC917515 WBX917515:WBY917515 WLT917515:WLU917515 WVP917515:WVQ917515 H983051:I983051 JD983051:JE983051 SZ983051:TA983051 ACV983051:ACW983051 AMR983051:AMS983051 AWN983051:AWO983051 BGJ983051:BGK983051 BQF983051:BQG983051 CAB983051:CAC983051 CJX983051:CJY983051 CTT983051:CTU983051 DDP983051:DDQ983051 DNL983051:DNM983051 DXH983051:DXI983051 EHD983051:EHE983051 EQZ983051:ERA983051 FAV983051:FAW983051 FKR983051:FKS983051 FUN983051:FUO983051 GEJ983051:GEK983051 GOF983051:GOG983051 GYB983051:GYC983051 HHX983051:HHY983051 HRT983051:HRU983051 IBP983051:IBQ983051 ILL983051:ILM983051 IVH983051:IVI983051 JFD983051:JFE983051 JOZ983051:JPA983051 JYV983051:JYW983051 KIR983051:KIS983051 KSN983051:KSO983051 LCJ983051:LCK983051 LMF983051:LMG983051 LWB983051:LWC983051 MFX983051:MFY983051 MPT983051:MPU983051 MZP983051:MZQ983051 NJL983051:NJM983051 NTH983051:NTI983051 ODD983051:ODE983051 OMZ983051:ONA983051 OWV983051:OWW983051 PGR983051:PGS983051 PQN983051:PQO983051 QAJ983051:QAK983051 QKF983051:QKG983051 QUB983051:QUC983051 RDX983051:RDY983051 RNT983051:RNU983051 RXP983051:RXQ983051 SHL983051:SHM983051 SRH983051:SRI983051 TBD983051:TBE983051 TKZ983051:TLA983051 TUV983051:TUW983051 UER983051:UES983051 UON983051:UOO983051 UYJ983051:UYK983051 VIF983051:VIG983051 VSB983051:VSC983051 WBX983051:WBY983051 WLT983051:WLU983051 WVP983051:WVQ983051">
      <formula1>$X$49:$X$51</formula1>
    </dataValidation>
    <dataValidation type="list" allowBlank="1" showInputMessage="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$O$68:$O$70</formula1>
    </dataValidation>
  </dataValidations>
  <printOptions horizontalCentered="1" verticalCentered="1"/>
  <pageMargins left="0.25" right="0.15748031496063" top="0.31496062992126" bottom="0.196850393700787" header="3.9370078740157501E-2" footer="3.9370078740157501E-2"/>
  <pageSetup paperSize="9" scale="67" orientation="portrait" r:id="rId1"/>
  <headerFooter alignWithMargins="0"/>
  <rowBreaks count="1" manualBreakCount="1">
    <brk id="135"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6"/>
  <sheetViews>
    <sheetView view="pageBreakPreview" zoomScaleNormal="75" workbookViewId="0">
      <selection activeCell="L3" sqref="L3:U3"/>
    </sheetView>
  </sheetViews>
  <sheetFormatPr defaultRowHeight="12.75" x14ac:dyDescent="0.2"/>
  <cols>
    <col min="1" max="1" width="2.875" style="339" customWidth="1"/>
    <col min="2" max="2" width="1.5" style="29" customWidth="1"/>
    <col min="3" max="3" width="20.5" style="29" customWidth="1"/>
    <col min="4" max="4" width="0.875" style="29" customWidth="1"/>
    <col min="5" max="5" width="13.875" style="29" customWidth="1"/>
    <col min="6" max="6" width="11.875" style="29" customWidth="1"/>
    <col min="7" max="7" width="10.375" style="29" customWidth="1"/>
    <col min="8" max="8" width="13.625" style="29" customWidth="1"/>
    <col min="9" max="9" width="1.5" style="29" customWidth="1"/>
    <col min="10" max="10" width="6.625" style="29" customWidth="1"/>
    <col min="11" max="11" width="1.5" style="29" customWidth="1"/>
    <col min="12" max="13" width="6.625" style="29" customWidth="1"/>
    <col min="14" max="14" width="2.125" style="29" customWidth="1"/>
    <col min="15" max="15" width="6.625" style="29" customWidth="1"/>
    <col min="16" max="16" width="2.125" style="29" customWidth="1"/>
    <col min="17" max="18" width="6.625" style="29" customWidth="1"/>
    <col min="19" max="19" width="2.125" style="29" customWidth="1"/>
    <col min="20" max="20" width="6.625" style="29" customWidth="1"/>
    <col min="21" max="21" width="2.125" style="29" customWidth="1"/>
    <col min="22" max="22" width="9.875" style="29" customWidth="1"/>
    <col min="23" max="23" width="2.875" style="339" customWidth="1"/>
    <col min="24" max="24" width="9.375" style="29" customWidth="1"/>
    <col min="25" max="25" width="10.625" style="29" customWidth="1"/>
    <col min="26" max="26" width="27.125" style="29" customWidth="1"/>
    <col min="27" max="27" width="3.125" style="29" customWidth="1"/>
    <col min="28" max="28" width="19.5" style="29" customWidth="1"/>
    <col min="29" max="29" width="3.125" style="29" customWidth="1"/>
    <col min="30" max="30" width="19.875" style="29" customWidth="1"/>
    <col min="31" max="31" width="4" style="29" customWidth="1"/>
    <col min="32" max="32" width="19.875" style="29" customWidth="1"/>
    <col min="33" max="39" width="10.625" style="29" customWidth="1"/>
    <col min="40" max="40" width="3.625" style="29" customWidth="1"/>
    <col min="41" max="41" width="6.625" style="29" customWidth="1"/>
    <col min="42" max="42" width="2.375" style="29" customWidth="1"/>
    <col min="43" max="256" width="9.125" style="29"/>
    <col min="257" max="257" width="2.875" style="29" customWidth="1"/>
    <col min="258" max="258" width="1.5" style="29" customWidth="1"/>
    <col min="259" max="259" width="20.5" style="29" customWidth="1"/>
    <col min="260" max="260" width="0.875" style="29" customWidth="1"/>
    <col min="261" max="261" width="13.875" style="29" customWidth="1"/>
    <col min="262" max="262" width="11.875" style="29" customWidth="1"/>
    <col min="263" max="263" width="10.375" style="29" customWidth="1"/>
    <col min="264" max="264" width="13.625" style="29" customWidth="1"/>
    <col min="265" max="265" width="1.5" style="29" customWidth="1"/>
    <col min="266" max="266" width="6.625" style="29" customWidth="1"/>
    <col min="267" max="267" width="1.5" style="29" customWidth="1"/>
    <col min="268" max="269" width="6.625" style="29" customWidth="1"/>
    <col min="270" max="270" width="2.125" style="29" customWidth="1"/>
    <col min="271" max="271" width="6.625" style="29" customWidth="1"/>
    <col min="272" max="272" width="2.125" style="29" customWidth="1"/>
    <col min="273" max="274" width="6.625" style="29" customWidth="1"/>
    <col min="275" max="275" width="2.125" style="29" customWidth="1"/>
    <col min="276" max="276" width="6.625" style="29" customWidth="1"/>
    <col min="277" max="277" width="2.125" style="29" customWidth="1"/>
    <col min="278" max="278" width="9.875" style="29" customWidth="1"/>
    <col min="279" max="279" width="2.875" style="29" customWidth="1"/>
    <col min="280" max="280" width="9.375" style="29" customWidth="1"/>
    <col min="281" max="281" width="10.625" style="29" customWidth="1"/>
    <col min="282" max="282" width="27.125" style="29" customWidth="1"/>
    <col min="283" max="283" width="3.125" style="29" customWidth="1"/>
    <col min="284" max="284" width="19.5" style="29" customWidth="1"/>
    <col min="285" max="285" width="3.125" style="29" customWidth="1"/>
    <col min="286" max="286" width="19.875" style="29" customWidth="1"/>
    <col min="287" max="287" width="4" style="29" customWidth="1"/>
    <col min="288" max="288" width="19.875" style="29" customWidth="1"/>
    <col min="289" max="295" width="10.625" style="29" customWidth="1"/>
    <col min="296" max="296" width="3.625" style="29" customWidth="1"/>
    <col min="297" max="297" width="6.625" style="29" customWidth="1"/>
    <col min="298" max="298" width="2.375" style="29" customWidth="1"/>
    <col min="299" max="512" width="9.125" style="29"/>
    <col min="513" max="513" width="2.875" style="29" customWidth="1"/>
    <col min="514" max="514" width="1.5" style="29" customWidth="1"/>
    <col min="515" max="515" width="20.5" style="29" customWidth="1"/>
    <col min="516" max="516" width="0.875" style="29" customWidth="1"/>
    <col min="517" max="517" width="13.875" style="29" customWidth="1"/>
    <col min="518" max="518" width="11.875" style="29" customWidth="1"/>
    <col min="519" max="519" width="10.375" style="29" customWidth="1"/>
    <col min="520" max="520" width="13.625" style="29" customWidth="1"/>
    <col min="521" max="521" width="1.5" style="29" customWidth="1"/>
    <col min="522" max="522" width="6.625" style="29" customWidth="1"/>
    <col min="523" max="523" width="1.5" style="29" customWidth="1"/>
    <col min="524" max="525" width="6.625" style="29" customWidth="1"/>
    <col min="526" max="526" width="2.125" style="29" customWidth="1"/>
    <col min="527" max="527" width="6.625" style="29" customWidth="1"/>
    <col min="528" max="528" width="2.125" style="29" customWidth="1"/>
    <col min="529" max="530" width="6.625" style="29" customWidth="1"/>
    <col min="531" max="531" width="2.125" style="29" customWidth="1"/>
    <col min="532" max="532" width="6.625" style="29" customWidth="1"/>
    <col min="533" max="533" width="2.125" style="29" customWidth="1"/>
    <col min="534" max="534" width="9.875" style="29" customWidth="1"/>
    <col min="535" max="535" width="2.875" style="29" customWidth="1"/>
    <col min="536" max="536" width="9.375" style="29" customWidth="1"/>
    <col min="537" max="537" width="10.625" style="29" customWidth="1"/>
    <col min="538" max="538" width="27.125" style="29" customWidth="1"/>
    <col min="539" max="539" width="3.125" style="29" customWidth="1"/>
    <col min="540" max="540" width="19.5" style="29" customWidth="1"/>
    <col min="541" max="541" width="3.125" style="29" customWidth="1"/>
    <col min="542" max="542" width="19.875" style="29" customWidth="1"/>
    <col min="543" max="543" width="4" style="29" customWidth="1"/>
    <col min="544" max="544" width="19.875" style="29" customWidth="1"/>
    <col min="545" max="551" width="10.625" style="29" customWidth="1"/>
    <col min="552" max="552" width="3.625" style="29" customWidth="1"/>
    <col min="553" max="553" width="6.625" style="29" customWidth="1"/>
    <col min="554" max="554" width="2.375" style="29" customWidth="1"/>
    <col min="555" max="768" width="9.125" style="29"/>
    <col min="769" max="769" width="2.875" style="29" customWidth="1"/>
    <col min="770" max="770" width="1.5" style="29" customWidth="1"/>
    <col min="771" max="771" width="20.5" style="29" customWidth="1"/>
    <col min="772" max="772" width="0.875" style="29" customWidth="1"/>
    <col min="773" max="773" width="13.875" style="29" customWidth="1"/>
    <col min="774" max="774" width="11.875" style="29" customWidth="1"/>
    <col min="775" max="775" width="10.375" style="29" customWidth="1"/>
    <col min="776" max="776" width="13.625" style="29" customWidth="1"/>
    <col min="777" max="777" width="1.5" style="29" customWidth="1"/>
    <col min="778" max="778" width="6.625" style="29" customWidth="1"/>
    <col min="779" max="779" width="1.5" style="29" customWidth="1"/>
    <col min="780" max="781" width="6.625" style="29" customWidth="1"/>
    <col min="782" max="782" width="2.125" style="29" customWidth="1"/>
    <col min="783" max="783" width="6.625" style="29" customWidth="1"/>
    <col min="784" max="784" width="2.125" style="29" customWidth="1"/>
    <col min="785" max="786" width="6.625" style="29" customWidth="1"/>
    <col min="787" max="787" width="2.125" style="29" customWidth="1"/>
    <col min="788" max="788" width="6.625" style="29" customWidth="1"/>
    <col min="789" max="789" width="2.125" style="29" customWidth="1"/>
    <col min="790" max="790" width="9.875" style="29" customWidth="1"/>
    <col min="791" max="791" width="2.875" style="29" customWidth="1"/>
    <col min="792" max="792" width="9.375" style="29" customWidth="1"/>
    <col min="793" max="793" width="10.625" style="29" customWidth="1"/>
    <col min="794" max="794" width="27.125" style="29" customWidth="1"/>
    <col min="795" max="795" width="3.125" style="29" customWidth="1"/>
    <col min="796" max="796" width="19.5" style="29" customWidth="1"/>
    <col min="797" max="797" width="3.125" style="29" customWidth="1"/>
    <col min="798" max="798" width="19.875" style="29" customWidth="1"/>
    <col min="799" max="799" width="4" style="29" customWidth="1"/>
    <col min="800" max="800" width="19.875" style="29" customWidth="1"/>
    <col min="801" max="807" width="10.625" style="29" customWidth="1"/>
    <col min="808" max="808" width="3.625" style="29" customWidth="1"/>
    <col min="809" max="809" width="6.625" style="29" customWidth="1"/>
    <col min="810" max="810" width="2.375" style="29" customWidth="1"/>
    <col min="811" max="1024" width="9.125" style="29"/>
    <col min="1025" max="1025" width="2.875" style="29" customWidth="1"/>
    <col min="1026" max="1026" width="1.5" style="29" customWidth="1"/>
    <col min="1027" max="1027" width="20.5" style="29" customWidth="1"/>
    <col min="1028" max="1028" width="0.875" style="29" customWidth="1"/>
    <col min="1029" max="1029" width="13.875" style="29" customWidth="1"/>
    <col min="1030" max="1030" width="11.875" style="29" customWidth="1"/>
    <col min="1031" max="1031" width="10.375" style="29" customWidth="1"/>
    <col min="1032" max="1032" width="13.625" style="29" customWidth="1"/>
    <col min="1033" max="1033" width="1.5" style="29" customWidth="1"/>
    <col min="1034" max="1034" width="6.625" style="29" customWidth="1"/>
    <col min="1035" max="1035" width="1.5" style="29" customWidth="1"/>
    <col min="1036" max="1037" width="6.625" style="29" customWidth="1"/>
    <col min="1038" max="1038" width="2.125" style="29" customWidth="1"/>
    <col min="1039" max="1039" width="6.625" style="29" customWidth="1"/>
    <col min="1040" max="1040" width="2.125" style="29" customWidth="1"/>
    <col min="1041" max="1042" width="6.625" style="29" customWidth="1"/>
    <col min="1043" max="1043" width="2.125" style="29" customWidth="1"/>
    <col min="1044" max="1044" width="6.625" style="29" customWidth="1"/>
    <col min="1045" max="1045" width="2.125" style="29" customWidth="1"/>
    <col min="1046" max="1046" width="9.875" style="29" customWidth="1"/>
    <col min="1047" max="1047" width="2.875" style="29" customWidth="1"/>
    <col min="1048" max="1048" width="9.375" style="29" customWidth="1"/>
    <col min="1049" max="1049" width="10.625" style="29" customWidth="1"/>
    <col min="1050" max="1050" width="27.125" style="29" customWidth="1"/>
    <col min="1051" max="1051" width="3.125" style="29" customWidth="1"/>
    <col min="1052" max="1052" width="19.5" style="29" customWidth="1"/>
    <col min="1053" max="1053" width="3.125" style="29" customWidth="1"/>
    <col min="1054" max="1054" width="19.875" style="29" customWidth="1"/>
    <col min="1055" max="1055" width="4" style="29" customWidth="1"/>
    <col min="1056" max="1056" width="19.875" style="29" customWidth="1"/>
    <col min="1057" max="1063" width="10.625" style="29" customWidth="1"/>
    <col min="1064" max="1064" width="3.625" style="29" customWidth="1"/>
    <col min="1065" max="1065" width="6.625" style="29" customWidth="1"/>
    <col min="1066" max="1066" width="2.375" style="29" customWidth="1"/>
    <col min="1067" max="1280" width="9.125" style="29"/>
    <col min="1281" max="1281" width="2.875" style="29" customWidth="1"/>
    <col min="1282" max="1282" width="1.5" style="29" customWidth="1"/>
    <col min="1283" max="1283" width="20.5" style="29" customWidth="1"/>
    <col min="1284" max="1284" width="0.875" style="29" customWidth="1"/>
    <col min="1285" max="1285" width="13.875" style="29" customWidth="1"/>
    <col min="1286" max="1286" width="11.875" style="29" customWidth="1"/>
    <col min="1287" max="1287" width="10.375" style="29" customWidth="1"/>
    <col min="1288" max="1288" width="13.625" style="29" customWidth="1"/>
    <col min="1289" max="1289" width="1.5" style="29" customWidth="1"/>
    <col min="1290" max="1290" width="6.625" style="29" customWidth="1"/>
    <col min="1291" max="1291" width="1.5" style="29" customWidth="1"/>
    <col min="1292" max="1293" width="6.625" style="29" customWidth="1"/>
    <col min="1294" max="1294" width="2.125" style="29" customWidth="1"/>
    <col min="1295" max="1295" width="6.625" style="29" customWidth="1"/>
    <col min="1296" max="1296" width="2.125" style="29" customWidth="1"/>
    <col min="1297" max="1298" width="6.625" style="29" customWidth="1"/>
    <col min="1299" max="1299" width="2.125" style="29" customWidth="1"/>
    <col min="1300" max="1300" width="6.625" style="29" customWidth="1"/>
    <col min="1301" max="1301" width="2.125" style="29" customWidth="1"/>
    <col min="1302" max="1302" width="9.875" style="29" customWidth="1"/>
    <col min="1303" max="1303" width="2.875" style="29" customWidth="1"/>
    <col min="1304" max="1304" width="9.375" style="29" customWidth="1"/>
    <col min="1305" max="1305" width="10.625" style="29" customWidth="1"/>
    <col min="1306" max="1306" width="27.125" style="29" customWidth="1"/>
    <col min="1307" max="1307" width="3.125" style="29" customWidth="1"/>
    <col min="1308" max="1308" width="19.5" style="29" customWidth="1"/>
    <col min="1309" max="1309" width="3.125" style="29" customWidth="1"/>
    <col min="1310" max="1310" width="19.875" style="29" customWidth="1"/>
    <col min="1311" max="1311" width="4" style="29" customWidth="1"/>
    <col min="1312" max="1312" width="19.875" style="29" customWidth="1"/>
    <col min="1313" max="1319" width="10.625" style="29" customWidth="1"/>
    <col min="1320" max="1320" width="3.625" style="29" customWidth="1"/>
    <col min="1321" max="1321" width="6.625" style="29" customWidth="1"/>
    <col min="1322" max="1322" width="2.375" style="29" customWidth="1"/>
    <col min="1323" max="1536" width="9.125" style="29"/>
    <col min="1537" max="1537" width="2.875" style="29" customWidth="1"/>
    <col min="1538" max="1538" width="1.5" style="29" customWidth="1"/>
    <col min="1539" max="1539" width="20.5" style="29" customWidth="1"/>
    <col min="1540" max="1540" width="0.875" style="29" customWidth="1"/>
    <col min="1541" max="1541" width="13.875" style="29" customWidth="1"/>
    <col min="1542" max="1542" width="11.875" style="29" customWidth="1"/>
    <col min="1543" max="1543" width="10.375" style="29" customWidth="1"/>
    <col min="1544" max="1544" width="13.625" style="29" customWidth="1"/>
    <col min="1545" max="1545" width="1.5" style="29" customWidth="1"/>
    <col min="1546" max="1546" width="6.625" style="29" customWidth="1"/>
    <col min="1547" max="1547" width="1.5" style="29" customWidth="1"/>
    <col min="1548" max="1549" width="6.625" style="29" customWidth="1"/>
    <col min="1550" max="1550" width="2.125" style="29" customWidth="1"/>
    <col min="1551" max="1551" width="6.625" style="29" customWidth="1"/>
    <col min="1552" max="1552" width="2.125" style="29" customWidth="1"/>
    <col min="1553" max="1554" width="6.625" style="29" customWidth="1"/>
    <col min="1555" max="1555" width="2.125" style="29" customWidth="1"/>
    <col min="1556" max="1556" width="6.625" style="29" customWidth="1"/>
    <col min="1557" max="1557" width="2.125" style="29" customWidth="1"/>
    <col min="1558" max="1558" width="9.875" style="29" customWidth="1"/>
    <col min="1559" max="1559" width="2.875" style="29" customWidth="1"/>
    <col min="1560" max="1560" width="9.375" style="29" customWidth="1"/>
    <col min="1561" max="1561" width="10.625" style="29" customWidth="1"/>
    <col min="1562" max="1562" width="27.125" style="29" customWidth="1"/>
    <col min="1563" max="1563" width="3.125" style="29" customWidth="1"/>
    <col min="1564" max="1564" width="19.5" style="29" customWidth="1"/>
    <col min="1565" max="1565" width="3.125" style="29" customWidth="1"/>
    <col min="1566" max="1566" width="19.875" style="29" customWidth="1"/>
    <col min="1567" max="1567" width="4" style="29" customWidth="1"/>
    <col min="1568" max="1568" width="19.875" style="29" customWidth="1"/>
    <col min="1569" max="1575" width="10.625" style="29" customWidth="1"/>
    <col min="1576" max="1576" width="3.625" style="29" customWidth="1"/>
    <col min="1577" max="1577" width="6.625" style="29" customWidth="1"/>
    <col min="1578" max="1578" width="2.375" style="29" customWidth="1"/>
    <col min="1579" max="1792" width="9.125" style="29"/>
    <col min="1793" max="1793" width="2.875" style="29" customWidth="1"/>
    <col min="1794" max="1794" width="1.5" style="29" customWidth="1"/>
    <col min="1795" max="1795" width="20.5" style="29" customWidth="1"/>
    <col min="1796" max="1796" width="0.875" style="29" customWidth="1"/>
    <col min="1797" max="1797" width="13.875" style="29" customWidth="1"/>
    <col min="1798" max="1798" width="11.875" style="29" customWidth="1"/>
    <col min="1799" max="1799" width="10.375" style="29" customWidth="1"/>
    <col min="1800" max="1800" width="13.625" style="29" customWidth="1"/>
    <col min="1801" max="1801" width="1.5" style="29" customWidth="1"/>
    <col min="1802" max="1802" width="6.625" style="29" customWidth="1"/>
    <col min="1803" max="1803" width="1.5" style="29" customWidth="1"/>
    <col min="1804" max="1805" width="6.625" style="29" customWidth="1"/>
    <col min="1806" max="1806" width="2.125" style="29" customWidth="1"/>
    <col min="1807" max="1807" width="6.625" style="29" customWidth="1"/>
    <col min="1808" max="1808" width="2.125" style="29" customWidth="1"/>
    <col min="1809" max="1810" width="6.625" style="29" customWidth="1"/>
    <col min="1811" max="1811" width="2.125" style="29" customWidth="1"/>
    <col min="1812" max="1812" width="6.625" style="29" customWidth="1"/>
    <col min="1813" max="1813" width="2.125" style="29" customWidth="1"/>
    <col min="1814" max="1814" width="9.875" style="29" customWidth="1"/>
    <col min="1815" max="1815" width="2.875" style="29" customWidth="1"/>
    <col min="1816" max="1816" width="9.375" style="29" customWidth="1"/>
    <col min="1817" max="1817" width="10.625" style="29" customWidth="1"/>
    <col min="1818" max="1818" width="27.125" style="29" customWidth="1"/>
    <col min="1819" max="1819" width="3.125" style="29" customWidth="1"/>
    <col min="1820" max="1820" width="19.5" style="29" customWidth="1"/>
    <col min="1821" max="1821" width="3.125" style="29" customWidth="1"/>
    <col min="1822" max="1822" width="19.875" style="29" customWidth="1"/>
    <col min="1823" max="1823" width="4" style="29" customWidth="1"/>
    <col min="1824" max="1824" width="19.875" style="29" customWidth="1"/>
    <col min="1825" max="1831" width="10.625" style="29" customWidth="1"/>
    <col min="1832" max="1832" width="3.625" style="29" customWidth="1"/>
    <col min="1833" max="1833" width="6.625" style="29" customWidth="1"/>
    <col min="1834" max="1834" width="2.375" style="29" customWidth="1"/>
    <col min="1835" max="2048" width="9.125" style="29"/>
    <col min="2049" max="2049" width="2.875" style="29" customWidth="1"/>
    <col min="2050" max="2050" width="1.5" style="29" customWidth="1"/>
    <col min="2051" max="2051" width="20.5" style="29" customWidth="1"/>
    <col min="2052" max="2052" width="0.875" style="29" customWidth="1"/>
    <col min="2053" max="2053" width="13.875" style="29" customWidth="1"/>
    <col min="2054" max="2054" width="11.875" style="29" customWidth="1"/>
    <col min="2055" max="2055" width="10.375" style="29" customWidth="1"/>
    <col min="2056" max="2056" width="13.625" style="29" customWidth="1"/>
    <col min="2057" max="2057" width="1.5" style="29" customWidth="1"/>
    <col min="2058" max="2058" width="6.625" style="29" customWidth="1"/>
    <col min="2059" max="2059" width="1.5" style="29" customWidth="1"/>
    <col min="2060" max="2061" width="6.625" style="29" customWidth="1"/>
    <col min="2062" max="2062" width="2.125" style="29" customWidth="1"/>
    <col min="2063" max="2063" width="6.625" style="29" customWidth="1"/>
    <col min="2064" max="2064" width="2.125" style="29" customWidth="1"/>
    <col min="2065" max="2066" width="6.625" style="29" customWidth="1"/>
    <col min="2067" max="2067" width="2.125" style="29" customWidth="1"/>
    <col min="2068" max="2068" width="6.625" style="29" customWidth="1"/>
    <col min="2069" max="2069" width="2.125" style="29" customWidth="1"/>
    <col min="2070" max="2070" width="9.875" style="29" customWidth="1"/>
    <col min="2071" max="2071" width="2.875" style="29" customWidth="1"/>
    <col min="2072" max="2072" width="9.375" style="29" customWidth="1"/>
    <col min="2073" max="2073" width="10.625" style="29" customWidth="1"/>
    <col min="2074" max="2074" width="27.125" style="29" customWidth="1"/>
    <col min="2075" max="2075" width="3.125" style="29" customWidth="1"/>
    <col min="2076" max="2076" width="19.5" style="29" customWidth="1"/>
    <col min="2077" max="2077" width="3.125" style="29" customWidth="1"/>
    <col min="2078" max="2078" width="19.875" style="29" customWidth="1"/>
    <col min="2079" max="2079" width="4" style="29" customWidth="1"/>
    <col min="2080" max="2080" width="19.875" style="29" customWidth="1"/>
    <col min="2081" max="2087" width="10.625" style="29" customWidth="1"/>
    <col min="2088" max="2088" width="3.625" style="29" customWidth="1"/>
    <col min="2089" max="2089" width="6.625" style="29" customWidth="1"/>
    <col min="2090" max="2090" width="2.375" style="29" customWidth="1"/>
    <col min="2091" max="2304" width="9.125" style="29"/>
    <col min="2305" max="2305" width="2.875" style="29" customWidth="1"/>
    <col min="2306" max="2306" width="1.5" style="29" customWidth="1"/>
    <col min="2307" max="2307" width="20.5" style="29" customWidth="1"/>
    <col min="2308" max="2308" width="0.875" style="29" customWidth="1"/>
    <col min="2309" max="2309" width="13.875" style="29" customWidth="1"/>
    <col min="2310" max="2310" width="11.875" style="29" customWidth="1"/>
    <col min="2311" max="2311" width="10.375" style="29" customWidth="1"/>
    <col min="2312" max="2312" width="13.625" style="29" customWidth="1"/>
    <col min="2313" max="2313" width="1.5" style="29" customWidth="1"/>
    <col min="2314" max="2314" width="6.625" style="29" customWidth="1"/>
    <col min="2315" max="2315" width="1.5" style="29" customWidth="1"/>
    <col min="2316" max="2317" width="6.625" style="29" customWidth="1"/>
    <col min="2318" max="2318" width="2.125" style="29" customWidth="1"/>
    <col min="2319" max="2319" width="6.625" style="29" customWidth="1"/>
    <col min="2320" max="2320" width="2.125" style="29" customWidth="1"/>
    <col min="2321" max="2322" width="6.625" style="29" customWidth="1"/>
    <col min="2323" max="2323" width="2.125" style="29" customWidth="1"/>
    <col min="2324" max="2324" width="6.625" style="29" customWidth="1"/>
    <col min="2325" max="2325" width="2.125" style="29" customWidth="1"/>
    <col min="2326" max="2326" width="9.875" style="29" customWidth="1"/>
    <col min="2327" max="2327" width="2.875" style="29" customWidth="1"/>
    <col min="2328" max="2328" width="9.375" style="29" customWidth="1"/>
    <col min="2329" max="2329" width="10.625" style="29" customWidth="1"/>
    <col min="2330" max="2330" width="27.125" style="29" customWidth="1"/>
    <col min="2331" max="2331" width="3.125" style="29" customWidth="1"/>
    <col min="2332" max="2332" width="19.5" style="29" customWidth="1"/>
    <col min="2333" max="2333" width="3.125" style="29" customWidth="1"/>
    <col min="2334" max="2334" width="19.875" style="29" customWidth="1"/>
    <col min="2335" max="2335" width="4" style="29" customWidth="1"/>
    <col min="2336" max="2336" width="19.875" style="29" customWidth="1"/>
    <col min="2337" max="2343" width="10.625" style="29" customWidth="1"/>
    <col min="2344" max="2344" width="3.625" style="29" customWidth="1"/>
    <col min="2345" max="2345" width="6.625" style="29" customWidth="1"/>
    <col min="2346" max="2346" width="2.375" style="29" customWidth="1"/>
    <col min="2347" max="2560" width="9.125" style="29"/>
    <col min="2561" max="2561" width="2.875" style="29" customWidth="1"/>
    <col min="2562" max="2562" width="1.5" style="29" customWidth="1"/>
    <col min="2563" max="2563" width="20.5" style="29" customWidth="1"/>
    <col min="2564" max="2564" width="0.875" style="29" customWidth="1"/>
    <col min="2565" max="2565" width="13.875" style="29" customWidth="1"/>
    <col min="2566" max="2566" width="11.875" style="29" customWidth="1"/>
    <col min="2567" max="2567" width="10.375" style="29" customWidth="1"/>
    <col min="2568" max="2568" width="13.625" style="29" customWidth="1"/>
    <col min="2569" max="2569" width="1.5" style="29" customWidth="1"/>
    <col min="2570" max="2570" width="6.625" style="29" customWidth="1"/>
    <col min="2571" max="2571" width="1.5" style="29" customWidth="1"/>
    <col min="2572" max="2573" width="6.625" style="29" customWidth="1"/>
    <col min="2574" max="2574" width="2.125" style="29" customWidth="1"/>
    <col min="2575" max="2575" width="6.625" style="29" customWidth="1"/>
    <col min="2576" max="2576" width="2.125" style="29" customWidth="1"/>
    <col min="2577" max="2578" width="6.625" style="29" customWidth="1"/>
    <col min="2579" max="2579" width="2.125" style="29" customWidth="1"/>
    <col min="2580" max="2580" width="6.625" style="29" customWidth="1"/>
    <col min="2581" max="2581" width="2.125" style="29" customWidth="1"/>
    <col min="2582" max="2582" width="9.875" style="29" customWidth="1"/>
    <col min="2583" max="2583" width="2.875" style="29" customWidth="1"/>
    <col min="2584" max="2584" width="9.375" style="29" customWidth="1"/>
    <col min="2585" max="2585" width="10.625" style="29" customWidth="1"/>
    <col min="2586" max="2586" width="27.125" style="29" customWidth="1"/>
    <col min="2587" max="2587" width="3.125" style="29" customWidth="1"/>
    <col min="2588" max="2588" width="19.5" style="29" customWidth="1"/>
    <col min="2589" max="2589" width="3.125" style="29" customWidth="1"/>
    <col min="2590" max="2590" width="19.875" style="29" customWidth="1"/>
    <col min="2591" max="2591" width="4" style="29" customWidth="1"/>
    <col min="2592" max="2592" width="19.875" style="29" customWidth="1"/>
    <col min="2593" max="2599" width="10.625" style="29" customWidth="1"/>
    <col min="2600" max="2600" width="3.625" style="29" customWidth="1"/>
    <col min="2601" max="2601" width="6.625" style="29" customWidth="1"/>
    <col min="2602" max="2602" width="2.375" style="29" customWidth="1"/>
    <col min="2603" max="2816" width="9.125" style="29"/>
    <col min="2817" max="2817" width="2.875" style="29" customWidth="1"/>
    <col min="2818" max="2818" width="1.5" style="29" customWidth="1"/>
    <col min="2819" max="2819" width="20.5" style="29" customWidth="1"/>
    <col min="2820" max="2820" width="0.875" style="29" customWidth="1"/>
    <col min="2821" max="2821" width="13.875" style="29" customWidth="1"/>
    <col min="2822" max="2822" width="11.875" style="29" customWidth="1"/>
    <col min="2823" max="2823" width="10.375" style="29" customWidth="1"/>
    <col min="2824" max="2824" width="13.625" style="29" customWidth="1"/>
    <col min="2825" max="2825" width="1.5" style="29" customWidth="1"/>
    <col min="2826" max="2826" width="6.625" style="29" customWidth="1"/>
    <col min="2827" max="2827" width="1.5" style="29" customWidth="1"/>
    <col min="2828" max="2829" width="6.625" style="29" customWidth="1"/>
    <col min="2830" max="2830" width="2.125" style="29" customWidth="1"/>
    <col min="2831" max="2831" width="6.625" style="29" customWidth="1"/>
    <col min="2832" max="2832" width="2.125" style="29" customWidth="1"/>
    <col min="2833" max="2834" width="6.625" style="29" customWidth="1"/>
    <col min="2835" max="2835" width="2.125" style="29" customWidth="1"/>
    <col min="2836" max="2836" width="6.625" style="29" customWidth="1"/>
    <col min="2837" max="2837" width="2.125" style="29" customWidth="1"/>
    <col min="2838" max="2838" width="9.875" style="29" customWidth="1"/>
    <col min="2839" max="2839" width="2.875" style="29" customWidth="1"/>
    <col min="2840" max="2840" width="9.375" style="29" customWidth="1"/>
    <col min="2841" max="2841" width="10.625" style="29" customWidth="1"/>
    <col min="2842" max="2842" width="27.125" style="29" customWidth="1"/>
    <col min="2843" max="2843" width="3.125" style="29" customWidth="1"/>
    <col min="2844" max="2844" width="19.5" style="29" customWidth="1"/>
    <col min="2845" max="2845" width="3.125" style="29" customWidth="1"/>
    <col min="2846" max="2846" width="19.875" style="29" customWidth="1"/>
    <col min="2847" max="2847" width="4" style="29" customWidth="1"/>
    <col min="2848" max="2848" width="19.875" style="29" customWidth="1"/>
    <col min="2849" max="2855" width="10.625" style="29" customWidth="1"/>
    <col min="2856" max="2856" width="3.625" style="29" customWidth="1"/>
    <col min="2857" max="2857" width="6.625" style="29" customWidth="1"/>
    <col min="2858" max="2858" width="2.375" style="29" customWidth="1"/>
    <col min="2859" max="3072" width="9.125" style="29"/>
    <col min="3073" max="3073" width="2.875" style="29" customWidth="1"/>
    <col min="3074" max="3074" width="1.5" style="29" customWidth="1"/>
    <col min="3075" max="3075" width="20.5" style="29" customWidth="1"/>
    <col min="3076" max="3076" width="0.875" style="29" customWidth="1"/>
    <col min="3077" max="3077" width="13.875" style="29" customWidth="1"/>
    <col min="3078" max="3078" width="11.875" style="29" customWidth="1"/>
    <col min="3079" max="3079" width="10.375" style="29" customWidth="1"/>
    <col min="3080" max="3080" width="13.625" style="29" customWidth="1"/>
    <col min="3081" max="3081" width="1.5" style="29" customWidth="1"/>
    <col min="3082" max="3082" width="6.625" style="29" customWidth="1"/>
    <col min="3083" max="3083" width="1.5" style="29" customWidth="1"/>
    <col min="3084" max="3085" width="6.625" style="29" customWidth="1"/>
    <col min="3086" max="3086" width="2.125" style="29" customWidth="1"/>
    <col min="3087" max="3087" width="6.625" style="29" customWidth="1"/>
    <col min="3088" max="3088" width="2.125" style="29" customWidth="1"/>
    <col min="3089" max="3090" width="6.625" style="29" customWidth="1"/>
    <col min="3091" max="3091" width="2.125" style="29" customWidth="1"/>
    <col min="3092" max="3092" width="6.625" style="29" customWidth="1"/>
    <col min="3093" max="3093" width="2.125" style="29" customWidth="1"/>
    <col min="3094" max="3094" width="9.875" style="29" customWidth="1"/>
    <col min="3095" max="3095" width="2.875" style="29" customWidth="1"/>
    <col min="3096" max="3096" width="9.375" style="29" customWidth="1"/>
    <col min="3097" max="3097" width="10.625" style="29" customWidth="1"/>
    <col min="3098" max="3098" width="27.125" style="29" customWidth="1"/>
    <col min="3099" max="3099" width="3.125" style="29" customWidth="1"/>
    <col min="3100" max="3100" width="19.5" style="29" customWidth="1"/>
    <col min="3101" max="3101" width="3.125" style="29" customWidth="1"/>
    <col min="3102" max="3102" width="19.875" style="29" customWidth="1"/>
    <col min="3103" max="3103" width="4" style="29" customWidth="1"/>
    <col min="3104" max="3104" width="19.875" style="29" customWidth="1"/>
    <col min="3105" max="3111" width="10.625" style="29" customWidth="1"/>
    <col min="3112" max="3112" width="3.625" style="29" customWidth="1"/>
    <col min="3113" max="3113" width="6.625" style="29" customWidth="1"/>
    <col min="3114" max="3114" width="2.375" style="29" customWidth="1"/>
    <col min="3115" max="3328" width="9.125" style="29"/>
    <col min="3329" max="3329" width="2.875" style="29" customWidth="1"/>
    <col min="3330" max="3330" width="1.5" style="29" customWidth="1"/>
    <col min="3331" max="3331" width="20.5" style="29" customWidth="1"/>
    <col min="3332" max="3332" width="0.875" style="29" customWidth="1"/>
    <col min="3333" max="3333" width="13.875" style="29" customWidth="1"/>
    <col min="3334" max="3334" width="11.875" style="29" customWidth="1"/>
    <col min="3335" max="3335" width="10.375" style="29" customWidth="1"/>
    <col min="3336" max="3336" width="13.625" style="29" customWidth="1"/>
    <col min="3337" max="3337" width="1.5" style="29" customWidth="1"/>
    <col min="3338" max="3338" width="6.625" style="29" customWidth="1"/>
    <col min="3339" max="3339" width="1.5" style="29" customWidth="1"/>
    <col min="3340" max="3341" width="6.625" style="29" customWidth="1"/>
    <col min="3342" max="3342" width="2.125" style="29" customWidth="1"/>
    <col min="3343" max="3343" width="6.625" style="29" customWidth="1"/>
    <col min="3344" max="3344" width="2.125" style="29" customWidth="1"/>
    <col min="3345" max="3346" width="6.625" style="29" customWidth="1"/>
    <col min="3347" max="3347" width="2.125" style="29" customWidth="1"/>
    <col min="3348" max="3348" width="6.625" style="29" customWidth="1"/>
    <col min="3349" max="3349" width="2.125" style="29" customWidth="1"/>
    <col min="3350" max="3350" width="9.875" style="29" customWidth="1"/>
    <col min="3351" max="3351" width="2.875" style="29" customWidth="1"/>
    <col min="3352" max="3352" width="9.375" style="29" customWidth="1"/>
    <col min="3353" max="3353" width="10.625" style="29" customWidth="1"/>
    <col min="3354" max="3354" width="27.125" style="29" customWidth="1"/>
    <col min="3355" max="3355" width="3.125" style="29" customWidth="1"/>
    <col min="3356" max="3356" width="19.5" style="29" customWidth="1"/>
    <col min="3357" max="3357" width="3.125" style="29" customWidth="1"/>
    <col min="3358" max="3358" width="19.875" style="29" customWidth="1"/>
    <col min="3359" max="3359" width="4" style="29" customWidth="1"/>
    <col min="3360" max="3360" width="19.875" style="29" customWidth="1"/>
    <col min="3361" max="3367" width="10.625" style="29" customWidth="1"/>
    <col min="3368" max="3368" width="3.625" style="29" customWidth="1"/>
    <col min="3369" max="3369" width="6.625" style="29" customWidth="1"/>
    <col min="3370" max="3370" width="2.375" style="29" customWidth="1"/>
    <col min="3371" max="3584" width="9.125" style="29"/>
    <col min="3585" max="3585" width="2.875" style="29" customWidth="1"/>
    <col min="3586" max="3586" width="1.5" style="29" customWidth="1"/>
    <col min="3587" max="3587" width="20.5" style="29" customWidth="1"/>
    <col min="3588" max="3588" width="0.875" style="29" customWidth="1"/>
    <col min="3589" max="3589" width="13.875" style="29" customWidth="1"/>
    <col min="3590" max="3590" width="11.875" style="29" customWidth="1"/>
    <col min="3591" max="3591" width="10.375" style="29" customWidth="1"/>
    <col min="3592" max="3592" width="13.625" style="29" customWidth="1"/>
    <col min="3593" max="3593" width="1.5" style="29" customWidth="1"/>
    <col min="3594" max="3594" width="6.625" style="29" customWidth="1"/>
    <col min="3595" max="3595" width="1.5" style="29" customWidth="1"/>
    <col min="3596" max="3597" width="6.625" style="29" customWidth="1"/>
    <col min="3598" max="3598" width="2.125" style="29" customWidth="1"/>
    <col min="3599" max="3599" width="6.625" style="29" customWidth="1"/>
    <col min="3600" max="3600" width="2.125" style="29" customWidth="1"/>
    <col min="3601" max="3602" width="6.625" style="29" customWidth="1"/>
    <col min="3603" max="3603" width="2.125" style="29" customWidth="1"/>
    <col min="3604" max="3604" width="6.625" style="29" customWidth="1"/>
    <col min="3605" max="3605" width="2.125" style="29" customWidth="1"/>
    <col min="3606" max="3606" width="9.875" style="29" customWidth="1"/>
    <col min="3607" max="3607" width="2.875" style="29" customWidth="1"/>
    <col min="3608" max="3608" width="9.375" style="29" customWidth="1"/>
    <col min="3609" max="3609" width="10.625" style="29" customWidth="1"/>
    <col min="3610" max="3610" width="27.125" style="29" customWidth="1"/>
    <col min="3611" max="3611" width="3.125" style="29" customWidth="1"/>
    <col min="3612" max="3612" width="19.5" style="29" customWidth="1"/>
    <col min="3613" max="3613" width="3.125" style="29" customWidth="1"/>
    <col min="3614" max="3614" width="19.875" style="29" customWidth="1"/>
    <col min="3615" max="3615" width="4" style="29" customWidth="1"/>
    <col min="3616" max="3616" width="19.875" style="29" customWidth="1"/>
    <col min="3617" max="3623" width="10.625" style="29" customWidth="1"/>
    <col min="3624" max="3624" width="3.625" style="29" customWidth="1"/>
    <col min="3625" max="3625" width="6.625" style="29" customWidth="1"/>
    <col min="3626" max="3626" width="2.375" style="29" customWidth="1"/>
    <col min="3627" max="3840" width="9.125" style="29"/>
    <col min="3841" max="3841" width="2.875" style="29" customWidth="1"/>
    <col min="3842" max="3842" width="1.5" style="29" customWidth="1"/>
    <col min="3843" max="3843" width="20.5" style="29" customWidth="1"/>
    <col min="3844" max="3844" width="0.875" style="29" customWidth="1"/>
    <col min="3845" max="3845" width="13.875" style="29" customWidth="1"/>
    <col min="3846" max="3846" width="11.875" style="29" customWidth="1"/>
    <col min="3847" max="3847" width="10.375" style="29" customWidth="1"/>
    <col min="3848" max="3848" width="13.625" style="29" customWidth="1"/>
    <col min="3849" max="3849" width="1.5" style="29" customWidth="1"/>
    <col min="3850" max="3850" width="6.625" style="29" customWidth="1"/>
    <col min="3851" max="3851" width="1.5" style="29" customWidth="1"/>
    <col min="3852" max="3853" width="6.625" style="29" customWidth="1"/>
    <col min="3854" max="3854" width="2.125" style="29" customWidth="1"/>
    <col min="3855" max="3855" width="6.625" style="29" customWidth="1"/>
    <col min="3856" max="3856" width="2.125" style="29" customWidth="1"/>
    <col min="3857" max="3858" width="6.625" style="29" customWidth="1"/>
    <col min="3859" max="3859" width="2.125" style="29" customWidth="1"/>
    <col min="3860" max="3860" width="6.625" style="29" customWidth="1"/>
    <col min="3861" max="3861" width="2.125" style="29" customWidth="1"/>
    <col min="3862" max="3862" width="9.875" style="29" customWidth="1"/>
    <col min="3863" max="3863" width="2.875" style="29" customWidth="1"/>
    <col min="3864" max="3864" width="9.375" style="29" customWidth="1"/>
    <col min="3865" max="3865" width="10.625" style="29" customWidth="1"/>
    <col min="3866" max="3866" width="27.125" style="29" customWidth="1"/>
    <col min="3867" max="3867" width="3.125" style="29" customWidth="1"/>
    <col min="3868" max="3868" width="19.5" style="29" customWidth="1"/>
    <col min="3869" max="3869" width="3.125" style="29" customWidth="1"/>
    <col min="3870" max="3870" width="19.875" style="29" customWidth="1"/>
    <col min="3871" max="3871" width="4" style="29" customWidth="1"/>
    <col min="3872" max="3872" width="19.875" style="29" customWidth="1"/>
    <col min="3873" max="3879" width="10.625" style="29" customWidth="1"/>
    <col min="3880" max="3880" width="3.625" style="29" customWidth="1"/>
    <col min="3881" max="3881" width="6.625" style="29" customWidth="1"/>
    <col min="3882" max="3882" width="2.375" style="29" customWidth="1"/>
    <col min="3883" max="4096" width="9.125" style="29"/>
    <col min="4097" max="4097" width="2.875" style="29" customWidth="1"/>
    <col min="4098" max="4098" width="1.5" style="29" customWidth="1"/>
    <col min="4099" max="4099" width="20.5" style="29" customWidth="1"/>
    <col min="4100" max="4100" width="0.875" style="29" customWidth="1"/>
    <col min="4101" max="4101" width="13.875" style="29" customWidth="1"/>
    <col min="4102" max="4102" width="11.875" style="29" customWidth="1"/>
    <col min="4103" max="4103" width="10.375" style="29" customWidth="1"/>
    <col min="4104" max="4104" width="13.625" style="29" customWidth="1"/>
    <col min="4105" max="4105" width="1.5" style="29" customWidth="1"/>
    <col min="4106" max="4106" width="6.625" style="29" customWidth="1"/>
    <col min="4107" max="4107" width="1.5" style="29" customWidth="1"/>
    <col min="4108" max="4109" width="6.625" style="29" customWidth="1"/>
    <col min="4110" max="4110" width="2.125" style="29" customWidth="1"/>
    <col min="4111" max="4111" width="6.625" style="29" customWidth="1"/>
    <col min="4112" max="4112" width="2.125" style="29" customWidth="1"/>
    <col min="4113" max="4114" width="6.625" style="29" customWidth="1"/>
    <col min="4115" max="4115" width="2.125" style="29" customWidth="1"/>
    <col min="4116" max="4116" width="6.625" style="29" customWidth="1"/>
    <col min="4117" max="4117" width="2.125" style="29" customWidth="1"/>
    <col min="4118" max="4118" width="9.875" style="29" customWidth="1"/>
    <col min="4119" max="4119" width="2.875" style="29" customWidth="1"/>
    <col min="4120" max="4120" width="9.375" style="29" customWidth="1"/>
    <col min="4121" max="4121" width="10.625" style="29" customWidth="1"/>
    <col min="4122" max="4122" width="27.125" style="29" customWidth="1"/>
    <col min="4123" max="4123" width="3.125" style="29" customWidth="1"/>
    <col min="4124" max="4124" width="19.5" style="29" customWidth="1"/>
    <col min="4125" max="4125" width="3.125" style="29" customWidth="1"/>
    <col min="4126" max="4126" width="19.875" style="29" customWidth="1"/>
    <col min="4127" max="4127" width="4" style="29" customWidth="1"/>
    <col min="4128" max="4128" width="19.875" style="29" customWidth="1"/>
    <col min="4129" max="4135" width="10.625" style="29" customWidth="1"/>
    <col min="4136" max="4136" width="3.625" style="29" customWidth="1"/>
    <col min="4137" max="4137" width="6.625" style="29" customWidth="1"/>
    <col min="4138" max="4138" width="2.375" style="29" customWidth="1"/>
    <col min="4139" max="4352" width="9.125" style="29"/>
    <col min="4353" max="4353" width="2.875" style="29" customWidth="1"/>
    <col min="4354" max="4354" width="1.5" style="29" customWidth="1"/>
    <col min="4355" max="4355" width="20.5" style="29" customWidth="1"/>
    <col min="4356" max="4356" width="0.875" style="29" customWidth="1"/>
    <col min="4357" max="4357" width="13.875" style="29" customWidth="1"/>
    <col min="4358" max="4358" width="11.875" style="29" customWidth="1"/>
    <col min="4359" max="4359" width="10.375" style="29" customWidth="1"/>
    <col min="4360" max="4360" width="13.625" style="29" customWidth="1"/>
    <col min="4361" max="4361" width="1.5" style="29" customWidth="1"/>
    <col min="4362" max="4362" width="6.625" style="29" customWidth="1"/>
    <col min="4363" max="4363" width="1.5" style="29" customWidth="1"/>
    <col min="4364" max="4365" width="6.625" style="29" customWidth="1"/>
    <col min="4366" max="4366" width="2.125" style="29" customWidth="1"/>
    <col min="4367" max="4367" width="6.625" style="29" customWidth="1"/>
    <col min="4368" max="4368" width="2.125" style="29" customWidth="1"/>
    <col min="4369" max="4370" width="6.625" style="29" customWidth="1"/>
    <col min="4371" max="4371" width="2.125" style="29" customWidth="1"/>
    <col min="4372" max="4372" width="6.625" style="29" customWidth="1"/>
    <col min="4373" max="4373" width="2.125" style="29" customWidth="1"/>
    <col min="4374" max="4374" width="9.875" style="29" customWidth="1"/>
    <col min="4375" max="4375" width="2.875" style="29" customWidth="1"/>
    <col min="4376" max="4376" width="9.375" style="29" customWidth="1"/>
    <col min="4377" max="4377" width="10.625" style="29" customWidth="1"/>
    <col min="4378" max="4378" width="27.125" style="29" customWidth="1"/>
    <col min="4379" max="4379" width="3.125" style="29" customWidth="1"/>
    <col min="4380" max="4380" width="19.5" style="29" customWidth="1"/>
    <col min="4381" max="4381" width="3.125" style="29" customWidth="1"/>
    <col min="4382" max="4382" width="19.875" style="29" customWidth="1"/>
    <col min="4383" max="4383" width="4" style="29" customWidth="1"/>
    <col min="4384" max="4384" width="19.875" style="29" customWidth="1"/>
    <col min="4385" max="4391" width="10.625" style="29" customWidth="1"/>
    <col min="4392" max="4392" width="3.625" style="29" customWidth="1"/>
    <col min="4393" max="4393" width="6.625" style="29" customWidth="1"/>
    <col min="4394" max="4394" width="2.375" style="29" customWidth="1"/>
    <col min="4395" max="4608" width="9.125" style="29"/>
    <col min="4609" max="4609" width="2.875" style="29" customWidth="1"/>
    <col min="4610" max="4610" width="1.5" style="29" customWidth="1"/>
    <col min="4611" max="4611" width="20.5" style="29" customWidth="1"/>
    <col min="4612" max="4612" width="0.875" style="29" customWidth="1"/>
    <col min="4613" max="4613" width="13.875" style="29" customWidth="1"/>
    <col min="4614" max="4614" width="11.875" style="29" customWidth="1"/>
    <col min="4615" max="4615" width="10.375" style="29" customWidth="1"/>
    <col min="4616" max="4616" width="13.625" style="29" customWidth="1"/>
    <col min="4617" max="4617" width="1.5" style="29" customWidth="1"/>
    <col min="4618" max="4618" width="6.625" style="29" customWidth="1"/>
    <col min="4619" max="4619" width="1.5" style="29" customWidth="1"/>
    <col min="4620" max="4621" width="6.625" style="29" customWidth="1"/>
    <col min="4622" max="4622" width="2.125" style="29" customWidth="1"/>
    <col min="4623" max="4623" width="6.625" style="29" customWidth="1"/>
    <col min="4624" max="4624" width="2.125" style="29" customWidth="1"/>
    <col min="4625" max="4626" width="6.625" style="29" customWidth="1"/>
    <col min="4627" max="4627" width="2.125" style="29" customWidth="1"/>
    <col min="4628" max="4628" width="6.625" style="29" customWidth="1"/>
    <col min="4629" max="4629" width="2.125" style="29" customWidth="1"/>
    <col min="4630" max="4630" width="9.875" style="29" customWidth="1"/>
    <col min="4631" max="4631" width="2.875" style="29" customWidth="1"/>
    <col min="4632" max="4632" width="9.375" style="29" customWidth="1"/>
    <col min="4633" max="4633" width="10.625" style="29" customWidth="1"/>
    <col min="4634" max="4634" width="27.125" style="29" customWidth="1"/>
    <col min="4635" max="4635" width="3.125" style="29" customWidth="1"/>
    <col min="4636" max="4636" width="19.5" style="29" customWidth="1"/>
    <col min="4637" max="4637" width="3.125" style="29" customWidth="1"/>
    <col min="4638" max="4638" width="19.875" style="29" customWidth="1"/>
    <col min="4639" max="4639" width="4" style="29" customWidth="1"/>
    <col min="4640" max="4640" width="19.875" style="29" customWidth="1"/>
    <col min="4641" max="4647" width="10.625" style="29" customWidth="1"/>
    <col min="4648" max="4648" width="3.625" style="29" customWidth="1"/>
    <col min="4649" max="4649" width="6.625" style="29" customWidth="1"/>
    <col min="4650" max="4650" width="2.375" style="29" customWidth="1"/>
    <col min="4651" max="4864" width="9.125" style="29"/>
    <col min="4865" max="4865" width="2.875" style="29" customWidth="1"/>
    <col min="4866" max="4866" width="1.5" style="29" customWidth="1"/>
    <col min="4867" max="4867" width="20.5" style="29" customWidth="1"/>
    <col min="4868" max="4868" width="0.875" style="29" customWidth="1"/>
    <col min="4869" max="4869" width="13.875" style="29" customWidth="1"/>
    <col min="4870" max="4870" width="11.875" style="29" customWidth="1"/>
    <col min="4871" max="4871" width="10.375" style="29" customWidth="1"/>
    <col min="4872" max="4872" width="13.625" style="29" customWidth="1"/>
    <col min="4873" max="4873" width="1.5" style="29" customWidth="1"/>
    <col min="4874" max="4874" width="6.625" style="29" customWidth="1"/>
    <col min="4875" max="4875" width="1.5" style="29" customWidth="1"/>
    <col min="4876" max="4877" width="6.625" style="29" customWidth="1"/>
    <col min="4878" max="4878" width="2.125" style="29" customWidth="1"/>
    <col min="4879" max="4879" width="6.625" style="29" customWidth="1"/>
    <col min="4880" max="4880" width="2.125" style="29" customWidth="1"/>
    <col min="4881" max="4882" width="6.625" style="29" customWidth="1"/>
    <col min="4883" max="4883" width="2.125" style="29" customWidth="1"/>
    <col min="4884" max="4884" width="6.625" style="29" customWidth="1"/>
    <col min="4885" max="4885" width="2.125" style="29" customWidth="1"/>
    <col min="4886" max="4886" width="9.875" style="29" customWidth="1"/>
    <col min="4887" max="4887" width="2.875" style="29" customWidth="1"/>
    <col min="4888" max="4888" width="9.375" style="29" customWidth="1"/>
    <col min="4889" max="4889" width="10.625" style="29" customWidth="1"/>
    <col min="4890" max="4890" width="27.125" style="29" customWidth="1"/>
    <col min="4891" max="4891" width="3.125" style="29" customWidth="1"/>
    <col min="4892" max="4892" width="19.5" style="29" customWidth="1"/>
    <col min="4893" max="4893" width="3.125" style="29" customWidth="1"/>
    <col min="4894" max="4894" width="19.875" style="29" customWidth="1"/>
    <col min="4895" max="4895" width="4" style="29" customWidth="1"/>
    <col min="4896" max="4896" width="19.875" style="29" customWidth="1"/>
    <col min="4897" max="4903" width="10.625" style="29" customWidth="1"/>
    <col min="4904" max="4904" width="3.625" style="29" customWidth="1"/>
    <col min="4905" max="4905" width="6.625" style="29" customWidth="1"/>
    <col min="4906" max="4906" width="2.375" style="29" customWidth="1"/>
    <col min="4907" max="5120" width="9.125" style="29"/>
    <col min="5121" max="5121" width="2.875" style="29" customWidth="1"/>
    <col min="5122" max="5122" width="1.5" style="29" customWidth="1"/>
    <col min="5123" max="5123" width="20.5" style="29" customWidth="1"/>
    <col min="5124" max="5124" width="0.875" style="29" customWidth="1"/>
    <col min="5125" max="5125" width="13.875" style="29" customWidth="1"/>
    <col min="5126" max="5126" width="11.875" style="29" customWidth="1"/>
    <col min="5127" max="5127" width="10.375" style="29" customWidth="1"/>
    <col min="5128" max="5128" width="13.625" style="29" customWidth="1"/>
    <col min="5129" max="5129" width="1.5" style="29" customWidth="1"/>
    <col min="5130" max="5130" width="6.625" style="29" customWidth="1"/>
    <col min="5131" max="5131" width="1.5" style="29" customWidth="1"/>
    <col min="5132" max="5133" width="6.625" style="29" customWidth="1"/>
    <col min="5134" max="5134" width="2.125" style="29" customWidth="1"/>
    <col min="5135" max="5135" width="6.625" style="29" customWidth="1"/>
    <col min="5136" max="5136" width="2.125" style="29" customWidth="1"/>
    <col min="5137" max="5138" width="6.625" style="29" customWidth="1"/>
    <col min="5139" max="5139" width="2.125" style="29" customWidth="1"/>
    <col min="5140" max="5140" width="6.625" style="29" customWidth="1"/>
    <col min="5141" max="5141" width="2.125" style="29" customWidth="1"/>
    <col min="5142" max="5142" width="9.875" style="29" customWidth="1"/>
    <col min="5143" max="5143" width="2.875" style="29" customWidth="1"/>
    <col min="5144" max="5144" width="9.375" style="29" customWidth="1"/>
    <col min="5145" max="5145" width="10.625" style="29" customWidth="1"/>
    <col min="5146" max="5146" width="27.125" style="29" customWidth="1"/>
    <col min="5147" max="5147" width="3.125" style="29" customWidth="1"/>
    <col min="5148" max="5148" width="19.5" style="29" customWidth="1"/>
    <col min="5149" max="5149" width="3.125" style="29" customWidth="1"/>
    <col min="5150" max="5150" width="19.875" style="29" customWidth="1"/>
    <col min="5151" max="5151" width="4" style="29" customWidth="1"/>
    <col min="5152" max="5152" width="19.875" style="29" customWidth="1"/>
    <col min="5153" max="5159" width="10.625" style="29" customWidth="1"/>
    <col min="5160" max="5160" width="3.625" style="29" customWidth="1"/>
    <col min="5161" max="5161" width="6.625" style="29" customWidth="1"/>
    <col min="5162" max="5162" width="2.375" style="29" customWidth="1"/>
    <col min="5163" max="5376" width="9.125" style="29"/>
    <col min="5377" max="5377" width="2.875" style="29" customWidth="1"/>
    <col min="5378" max="5378" width="1.5" style="29" customWidth="1"/>
    <col min="5379" max="5379" width="20.5" style="29" customWidth="1"/>
    <col min="5380" max="5380" width="0.875" style="29" customWidth="1"/>
    <col min="5381" max="5381" width="13.875" style="29" customWidth="1"/>
    <col min="5382" max="5382" width="11.875" style="29" customWidth="1"/>
    <col min="5383" max="5383" width="10.375" style="29" customWidth="1"/>
    <col min="5384" max="5384" width="13.625" style="29" customWidth="1"/>
    <col min="5385" max="5385" width="1.5" style="29" customWidth="1"/>
    <col min="5386" max="5386" width="6.625" style="29" customWidth="1"/>
    <col min="5387" max="5387" width="1.5" style="29" customWidth="1"/>
    <col min="5388" max="5389" width="6.625" style="29" customWidth="1"/>
    <col min="5390" max="5390" width="2.125" style="29" customWidth="1"/>
    <col min="5391" max="5391" width="6.625" style="29" customWidth="1"/>
    <col min="5392" max="5392" width="2.125" style="29" customWidth="1"/>
    <col min="5393" max="5394" width="6.625" style="29" customWidth="1"/>
    <col min="5395" max="5395" width="2.125" style="29" customWidth="1"/>
    <col min="5396" max="5396" width="6.625" style="29" customWidth="1"/>
    <col min="5397" max="5397" width="2.125" style="29" customWidth="1"/>
    <col min="5398" max="5398" width="9.875" style="29" customWidth="1"/>
    <col min="5399" max="5399" width="2.875" style="29" customWidth="1"/>
    <col min="5400" max="5400" width="9.375" style="29" customWidth="1"/>
    <col min="5401" max="5401" width="10.625" style="29" customWidth="1"/>
    <col min="5402" max="5402" width="27.125" style="29" customWidth="1"/>
    <col min="5403" max="5403" width="3.125" style="29" customWidth="1"/>
    <col min="5404" max="5404" width="19.5" style="29" customWidth="1"/>
    <col min="5405" max="5405" width="3.125" style="29" customWidth="1"/>
    <col min="5406" max="5406" width="19.875" style="29" customWidth="1"/>
    <col min="5407" max="5407" width="4" style="29" customWidth="1"/>
    <col min="5408" max="5408" width="19.875" style="29" customWidth="1"/>
    <col min="5409" max="5415" width="10.625" style="29" customWidth="1"/>
    <col min="5416" max="5416" width="3.625" style="29" customWidth="1"/>
    <col min="5417" max="5417" width="6.625" style="29" customWidth="1"/>
    <col min="5418" max="5418" width="2.375" style="29" customWidth="1"/>
    <col min="5419" max="5632" width="9.125" style="29"/>
    <col min="5633" max="5633" width="2.875" style="29" customWidth="1"/>
    <col min="5634" max="5634" width="1.5" style="29" customWidth="1"/>
    <col min="5635" max="5635" width="20.5" style="29" customWidth="1"/>
    <col min="5636" max="5636" width="0.875" style="29" customWidth="1"/>
    <col min="5637" max="5637" width="13.875" style="29" customWidth="1"/>
    <col min="5638" max="5638" width="11.875" style="29" customWidth="1"/>
    <col min="5639" max="5639" width="10.375" style="29" customWidth="1"/>
    <col min="5640" max="5640" width="13.625" style="29" customWidth="1"/>
    <col min="5641" max="5641" width="1.5" style="29" customWidth="1"/>
    <col min="5642" max="5642" width="6.625" style="29" customWidth="1"/>
    <col min="5643" max="5643" width="1.5" style="29" customWidth="1"/>
    <col min="5644" max="5645" width="6.625" style="29" customWidth="1"/>
    <col min="5646" max="5646" width="2.125" style="29" customWidth="1"/>
    <col min="5647" max="5647" width="6.625" style="29" customWidth="1"/>
    <col min="5648" max="5648" width="2.125" style="29" customWidth="1"/>
    <col min="5649" max="5650" width="6.625" style="29" customWidth="1"/>
    <col min="5651" max="5651" width="2.125" style="29" customWidth="1"/>
    <col min="5652" max="5652" width="6.625" style="29" customWidth="1"/>
    <col min="5653" max="5653" width="2.125" style="29" customWidth="1"/>
    <col min="5654" max="5654" width="9.875" style="29" customWidth="1"/>
    <col min="5655" max="5655" width="2.875" style="29" customWidth="1"/>
    <col min="5656" max="5656" width="9.375" style="29" customWidth="1"/>
    <col min="5657" max="5657" width="10.625" style="29" customWidth="1"/>
    <col min="5658" max="5658" width="27.125" style="29" customWidth="1"/>
    <col min="5659" max="5659" width="3.125" style="29" customWidth="1"/>
    <col min="5660" max="5660" width="19.5" style="29" customWidth="1"/>
    <col min="5661" max="5661" width="3.125" style="29" customWidth="1"/>
    <col min="5662" max="5662" width="19.875" style="29" customWidth="1"/>
    <col min="5663" max="5663" width="4" style="29" customWidth="1"/>
    <col min="5664" max="5664" width="19.875" style="29" customWidth="1"/>
    <col min="5665" max="5671" width="10.625" style="29" customWidth="1"/>
    <col min="5672" max="5672" width="3.625" style="29" customWidth="1"/>
    <col min="5673" max="5673" width="6.625" style="29" customWidth="1"/>
    <col min="5674" max="5674" width="2.375" style="29" customWidth="1"/>
    <col min="5675" max="5888" width="9.125" style="29"/>
    <col min="5889" max="5889" width="2.875" style="29" customWidth="1"/>
    <col min="5890" max="5890" width="1.5" style="29" customWidth="1"/>
    <col min="5891" max="5891" width="20.5" style="29" customWidth="1"/>
    <col min="5892" max="5892" width="0.875" style="29" customWidth="1"/>
    <col min="5893" max="5893" width="13.875" style="29" customWidth="1"/>
    <col min="5894" max="5894" width="11.875" style="29" customWidth="1"/>
    <col min="5895" max="5895" width="10.375" style="29" customWidth="1"/>
    <col min="5896" max="5896" width="13.625" style="29" customWidth="1"/>
    <col min="5897" max="5897" width="1.5" style="29" customWidth="1"/>
    <col min="5898" max="5898" width="6.625" style="29" customWidth="1"/>
    <col min="5899" max="5899" width="1.5" style="29" customWidth="1"/>
    <col min="5900" max="5901" width="6.625" style="29" customWidth="1"/>
    <col min="5902" max="5902" width="2.125" style="29" customWidth="1"/>
    <col min="5903" max="5903" width="6.625" style="29" customWidth="1"/>
    <col min="5904" max="5904" width="2.125" style="29" customWidth="1"/>
    <col min="5905" max="5906" width="6.625" style="29" customWidth="1"/>
    <col min="5907" max="5907" width="2.125" style="29" customWidth="1"/>
    <col min="5908" max="5908" width="6.625" style="29" customWidth="1"/>
    <col min="5909" max="5909" width="2.125" style="29" customWidth="1"/>
    <col min="5910" max="5910" width="9.875" style="29" customWidth="1"/>
    <col min="5911" max="5911" width="2.875" style="29" customWidth="1"/>
    <col min="5912" max="5912" width="9.375" style="29" customWidth="1"/>
    <col min="5913" max="5913" width="10.625" style="29" customWidth="1"/>
    <col min="5914" max="5914" width="27.125" style="29" customWidth="1"/>
    <col min="5915" max="5915" width="3.125" style="29" customWidth="1"/>
    <col min="5916" max="5916" width="19.5" style="29" customWidth="1"/>
    <col min="5917" max="5917" width="3.125" style="29" customWidth="1"/>
    <col min="5918" max="5918" width="19.875" style="29" customWidth="1"/>
    <col min="5919" max="5919" width="4" style="29" customWidth="1"/>
    <col min="5920" max="5920" width="19.875" style="29" customWidth="1"/>
    <col min="5921" max="5927" width="10.625" style="29" customWidth="1"/>
    <col min="5928" max="5928" width="3.625" style="29" customWidth="1"/>
    <col min="5929" max="5929" width="6.625" style="29" customWidth="1"/>
    <col min="5930" max="5930" width="2.375" style="29" customWidth="1"/>
    <col min="5931" max="6144" width="9.125" style="29"/>
    <col min="6145" max="6145" width="2.875" style="29" customWidth="1"/>
    <col min="6146" max="6146" width="1.5" style="29" customWidth="1"/>
    <col min="6147" max="6147" width="20.5" style="29" customWidth="1"/>
    <col min="6148" max="6148" width="0.875" style="29" customWidth="1"/>
    <col min="6149" max="6149" width="13.875" style="29" customWidth="1"/>
    <col min="6150" max="6150" width="11.875" style="29" customWidth="1"/>
    <col min="6151" max="6151" width="10.375" style="29" customWidth="1"/>
    <col min="6152" max="6152" width="13.625" style="29" customWidth="1"/>
    <col min="6153" max="6153" width="1.5" style="29" customWidth="1"/>
    <col min="6154" max="6154" width="6.625" style="29" customWidth="1"/>
    <col min="6155" max="6155" width="1.5" style="29" customWidth="1"/>
    <col min="6156" max="6157" width="6.625" style="29" customWidth="1"/>
    <col min="6158" max="6158" width="2.125" style="29" customWidth="1"/>
    <col min="6159" max="6159" width="6.625" style="29" customWidth="1"/>
    <col min="6160" max="6160" width="2.125" style="29" customWidth="1"/>
    <col min="6161" max="6162" width="6.625" style="29" customWidth="1"/>
    <col min="6163" max="6163" width="2.125" style="29" customWidth="1"/>
    <col min="6164" max="6164" width="6.625" style="29" customWidth="1"/>
    <col min="6165" max="6165" width="2.125" style="29" customWidth="1"/>
    <col min="6166" max="6166" width="9.875" style="29" customWidth="1"/>
    <col min="6167" max="6167" width="2.875" style="29" customWidth="1"/>
    <col min="6168" max="6168" width="9.375" style="29" customWidth="1"/>
    <col min="6169" max="6169" width="10.625" style="29" customWidth="1"/>
    <col min="6170" max="6170" width="27.125" style="29" customWidth="1"/>
    <col min="6171" max="6171" width="3.125" style="29" customWidth="1"/>
    <col min="6172" max="6172" width="19.5" style="29" customWidth="1"/>
    <col min="6173" max="6173" width="3.125" style="29" customWidth="1"/>
    <col min="6174" max="6174" width="19.875" style="29" customWidth="1"/>
    <col min="6175" max="6175" width="4" style="29" customWidth="1"/>
    <col min="6176" max="6176" width="19.875" style="29" customWidth="1"/>
    <col min="6177" max="6183" width="10.625" style="29" customWidth="1"/>
    <col min="6184" max="6184" width="3.625" style="29" customWidth="1"/>
    <col min="6185" max="6185" width="6.625" style="29" customWidth="1"/>
    <col min="6186" max="6186" width="2.375" style="29" customWidth="1"/>
    <col min="6187" max="6400" width="9.125" style="29"/>
    <col min="6401" max="6401" width="2.875" style="29" customWidth="1"/>
    <col min="6402" max="6402" width="1.5" style="29" customWidth="1"/>
    <col min="6403" max="6403" width="20.5" style="29" customWidth="1"/>
    <col min="6404" max="6404" width="0.875" style="29" customWidth="1"/>
    <col min="6405" max="6405" width="13.875" style="29" customWidth="1"/>
    <col min="6406" max="6406" width="11.875" style="29" customWidth="1"/>
    <col min="6407" max="6407" width="10.375" style="29" customWidth="1"/>
    <col min="6408" max="6408" width="13.625" style="29" customWidth="1"/>
    <col min="6409" max="6409" width="1.5" style="29" customWidth="1"/>
    <col min="6410" max="6410" width="6.625" style="29" customWidth="1"/>
    <col min="6411" max="6411" width="1.5" style="29" customWidth="1"/>
    <col min="6412" max="6413" width="6.625" style="29" customWidth="1"/>
    <col min="6414" max="6414" width="2.125" style="29" customWidth="1"/>
    <col min="6415" max="6415" width="6.625" style="29" customWidth="1"/>
    <col min="6416" max="6416" width="2.125" style="29" customWidth="1"/>
    <col min="6417" max="6418" width="6.625" style="29" customWidth="1"/>
    <col min="6419" max="6419" width="2.125" style="29" customWidth="1"/>
    <col min="6420" max="6420" width="6.625" style="29" customWidth="1"/>
    <col min="6421" max="6421" width="2.125" style="29" customWidth="1"/>
    <col min="6422" max="6422" width="9.875" style="29" customWidth="1"/>
    <col min="6423" max="6423" width="2.875" style="29" customWidth="1"/>
    <col min="6424" max="6424" width="9.375" style="29" customWidth="1"/>
    <col min="6425" max="6425" width="10.625" style="29" customWidth="1"/>
    <col min="6426" max="6426" width="27.125" style="29" customWidth="1"/>
    <col min="6427" max="6427" width="3.125" style="29" customWidth="1"/>
    <col min="6428" max="6428" width="19.5" style="29" customWidth="1"/>
    <col min="6429" max="6429" width="3.125" style="29" customWidth="1"/>
    <col min="6430" max="6430" width="19.875" style="29" customWidth="1"/>
    <col min="6431" max="6431" width="4" style="29" customWidth="1"/>
    <col min="6432" max="6432" width="19.875" style="29" customWidth="1"/>
    <col min="6433" max="6439" width="10.625" style="29" customWidth="1"/>
    <col min="6440" max="6440" width="3.625" style="29" customWidth="1"/>
    <col min="6441" max="6441" width="6.625" style="29" customWidth="1"/>
    <col min="6442" max="6442" width="2.375" style="29" customWidth="1"/>
    <col min="6443" max="6656" width="9.125" style="29"/>
    <col min="6657" max="6657" width="2.875" style="29" customWidth="1"/>
    <col min="6658" max="6658" width="1.5" style="29" customWidth="1"/>
    <col min="6659" max="6659" width="20.5" style="29" customWidth="1"/>
    <col min="6660" max="6660" width="0.875" style="29" customWidth="1"/>
    <col min="6661" max="6661" width="13.875" style="29" customWidth="1"/>
    <col min="6662" max="6662" width="11.875" style="29" customWidth="1"/>
    <col min="6663" max="6663" width="10.375" style="29" customWidth="1"/>
    <col min="6664" max="6664" width="13.625" style="29" customWidth="1"/>
    <col min="6665" max="6665" width="1.5" style="29" customWidth="1"/>
    <col min="6666" max="6666" width="6.625" style="29" customWidth="1"/>
    <col min="6667" max="6667" width="1.5" style="29" customWidth="1"/>
    <col min="6668" max="6669" width="6.625" style="29" customWidth="1"/>
    <col min="6670" max="6670" width="2.125" style="29" customWidth="1"/>
    <col min="6671" max="6671" width="6.625" style="29" customWidth="1"/>
    <col min="6672" max="6672" width="2.125" style="29" customWidth="1"/>
    <col min="6673" max="6674" width="6.625" style="29" customWidth="1"/>
    <col min="6675" max="6675" width="2.125" style="29" customWidth="1"/>
    <col min="6676" max="6676" width="6.625" style="29" customWidth="1"/>
    <col min="6677" max="6677" width="2.125" style="29" customWidth="1"/>
    <col min="6678" max="6678" width="9.875" style="29" customWidth="1"/>
    <col min="6679" max="6679" width="2.875" style="29" customWidth="1"/>
    <col min="6680" max="6680" width="9.375" style="29" customWidth="1"/>
    <col min="6681" max="6681" width="10.625" style="29" customWidth="1"/>
    <col min="6682" max="6682" width="27.125" style="29" customWidth="1"/>
    <col min="6683" max="6683" width="3.125" style="29" customWidth="1"/>
    <col min="6684" max="6684" width="19.5" style="29" customWidth="1"/>
    <col min="6685" max="6685" width="3.125" style="29" customWidth="1"/>
    <col min="6686" max="6686" width="19.875" style="29" customWidth="1"/>
    <col min="6687" max="6687" width="4" style="29" customWidth="1"/>
    <col min="6688" max="6688" width="19.875" style="29" customWidth="1"/>
    <col min="6689" max="6695" width="10.625" style="29" customWidth="1"/>
    <col min="6696" max="6696" width="3.625" style="29" customWidth="1"/>
    <col min="6697" max="6697" width="6.625" style="29" customWidth="1"/>
    <col min="6698" max="6698" width="2.375" style="29" customWidth="1"/>
    <col min="6699" max="6912" width="9.125" style="29"/>
    <col min="6913" max="6913" width="2.875" style="29" customWidth="1"/>
    <col min="6914" max="6914" width="1.5" style="29" customWidth="1"/>
    <col min="6915" max="6915" width="20.5" style="29" customWidth="1"/>
    <col min="6916" max="6916" width="0.875" style="29" customWidth="1"/>
    <col min="6917" max="6917" width="13.875" style="29" customWidth="1"/>
    <col min="6918" max="6918" width="11.875" style="29" customWidth="1"/>
    <col min="6919" max="6919" width="10.375" style="29" customWidth="1"/>
    <col min="6920" max="6920" width="13.625" style="29" customWidth="1"/>
    <col min="6921" max="6921" width="1.5" style="29" customWidth="1"/>
    <col min="6922" max="6922" width="6.625" style="29" customWidth="1"/>
    <col min="6923" max="6923" width="1.5" style="29" customWidth="1"/>
    <col min="6924" max="6925" width="6.625" style="29" customWidth="1"/>
    <col min="6926" max="6926" width="2.125" style="29" customWidth="1"/>
    <col min="6927" max="6927" width="6.625" style="29" customWidth="1"/>
    <col min="6928" max="6928" width="2.125" style="29" customWidth="1"/>
    <col min="6929" max="6930" width="6.625" style="29" customWidth="1"/>
    <col min="6931" max="6931" width="2.125" style="29" customWidth="1"/>
    <col min="6932" max="6932" width="6.625" style="29" customWidth="1"/>
    <col min="6933" max="6933" width="2.125" style="29" customWidth="1"/>
    <col min="6934" max="6934" width="9.875" style="29" customWidth="1"/>
    <col min="6935" max="6935" width="2.875" style="29" customWidth="1"/>
    <col min="6936" max="6936" width="9.375" style="29" customWidth="1"/>
    <col min="6937" max="6937" width="10.625" style="29" customWidth="1"/>
    <col min="6938" max="6938" width="27.125" style="29" customWidth="1"/>
    <col min="6939" max="6939" width="3.125" style="29" customWidth="1"/>
    <col min="6940" max="6940" width="19.5" style="29" customWidth="1"/>
    <col min="6941" max="6941" width="3.125" style="29" customWidth="1"/>
    <col min="6942" max="6942" width="19.875" style="29" customWidth="1"/>
    <col min="6943" max="6943" width="4" style="29" customWidth="1"/>
    <col min="6944" max="6944" width="19.875" style="29" customWidth="1"/>
    <col min="6945" max="6951" width="10.625" style="29" customWidth="1"/>
    <col min="6952" max="6952" width="3.625" style="29" customWidth="1"/>
    <col min="6953" max="6953" width="6.625" style="29" customWidth="1"/>
    <col min="6954" max="6954" width="2.375" style="29" customWidth="1"/>
    <col min="6955" max="7168" width="9.125" style="29"/>
    <col min="7169" max="7169" width="2.875" style="29" customWidth="1"/>
    <col min="7170" max="7170" width="1.5" style="29" customWidth="1"/>
    <col min="7171" max="7171" width="20.5" style="29" customWidth="1"/>
    <col min="7172" max="7172" width="0.875" style="29" customWidth="1"/>
    <col min="7173" max="7173" width="13.875" style="29" customWidth="1"/>
    <col min="7174" max="7174" width="11.875" style="29" customWidth="1"/>
    <col min="7175" max="7175" width="10.375" style="29" customWidth="1"/>
    <col min="7176" max="7176" width="13.625" style="29" customWidth="1"/>
    <col min="7177" max="7177" width="1.5" style="29" customWidth="1"/>
    <col min="7178" max="7178" width="6.625" style="29" customWidth="1"/>
    <col min="7179" max="7179" width="1.5" style="29" customWidth="1"/>
    <col min="7180" max="7181" width="6.625" style="29" customWidth="1"/>
    <col min="7182" max="7182" width="2.125" style="29" customWidth="1"/>
    <col min="7183" max="7183" width="6.625" style="29" customWidth="1"/>
    <col min="7184" max="7184" width="2.125" style="29" customWidth="1"/>
    <col min="7185" max="7186" width="6.625" style="29" customWidth="1"/>
    <col min="7187" max="7187" width="2.125" style="29" customWidth="1"/>
    <col min="7188" max="7188" width="6.625" style="29" customWidth="1"/>
    <col min="7189" max="7189" width="2.125" style="29" customWidth="1"/>
    <col min="7190" max="7190" width="9.875" style="29" customWidth="1"/>
    <col min="7191" max="7191" width="2.875" style="29" customWidth="1"/>
    <col min="7192" max="7192" width="9.375" style="29" customWidth="1"/>
    <col min="7193" max="7193" width="10.625" style="29" customWidth="1"/>
    <col min="7194" max="7194" width="27.125" style="29" customWidth="1"/>
    <col min="7195" max="7195" width="3.125" style="29" customWidth="1"/>
    <col min="7196" max="7196" width="19.5" style="29" customWidth="1"/>
    <col min="7197" max="7197" width="3.125" style="29" customWidth="1"/>
    <col min="7198" max="7198" width="19.875" style="29" customWidth="1"/>
    <col min="7199" max="7199" width="4" style="29" customWidth="1"/>
    <col min="7200" max="7200" width="19.875" style="29" customWidth="1"/>
    <col min="7201" max="7207" width="10.625" style="29" customWidth="1"/>
    <col min="7208" max="7208" width="3.625" style="29" customWidth="1"/>
    <col min="7209" max="7209" width="6.625" style="29" customWidth="1"/>
    <col min="7210" max="7210" width="2.375" style="29" customWidth="1"/>
    <col min="7211" max="7424" width="9.125" style="29"/>
    <col min="7425" max="7425" width="2.875" style="29" customWidth="1"/>
    <col min="7426" max="7426" width="1.5" style="29" customWidth="1"/>
    <col min="7427" max="7427" width="20.5" style="29" customWidth="1"/>
    <col min="7428" max="7428" width="0.875" style="29" customWidth="1"/>
    <col min="7429" max="7429" width="13.875" style="29" customWidth="1"/>
    <col min="7430" max="7430" width="11.875" style="29" customWidth="1"/>
    <col min="7431" max="7431" width="10.375" style="29" customWidth="1"/>
    <col min="7432" max="7432" width="13.625" style="29" customWidth="1"/>
    <col min="7433" max="7433" width="1.5" style="29" customWidth="1"/>
    <col min="7434" max="7434" width="6.625" style="29" customWidth="1"/>
    <col min="7435" max="7435" width="1.5" style="29" customWidth="1"/>
    <col min="7436" max="7437" width="6.625" style="29" customWidth="1"/>
    <col min="7438" max="7438" width="2.125" style="29" customWidth="1"/>
    <col min="7439" max="7439" width="6.625" style="29" customWidth="1"/>
    <col min="7440" max="7440" width="2.125" style="29" customWidth="1"/>
    <col min="7441" max="7442" width="6.625" style="29" customWidth="1"/>
    <col min="7443" max="7443" width="2.125" style="29" customWidth="1"/>
    <col min="7444" max="7444" width="6.625" style="29" customWidth="1"/>
    <col min="7445" max="7445" width="2.125" style="29" customWidth="1"/>
    <col min="7446" max="7446" width="9.875" style="29" customWidth="1"/>
    <col min="7447" max="7447" width="2.875" style="29" customWidth="1"/>
    <col min="7448" max="7448" width="9.375" style="29" customWidth="1"/>
    <col min="7449" max="7449" width="10.625" style="29" customWidth="1"/>
    <col min="7450" max="7450" width="27.125" style="29" customWidth="1"/>
    <col min="7451" max="7451" width="3.125" style="29" customWidth="1"/>
    <col min="7452" max="7452" width="19.5" style="29" customWidth="1"/>
    <col min="7453" max="7453" width="3.125" style="29" customWidth="1"/>
    <col min="7454" max="7454" width="19.875" style="29" customWidth="1"/>
    <col min="7455" max="7455" width="4" style="29" customWidth="1"/>
    <col min="7456" max="7456" width="19.875" style="29" customWidth="1"/>
    <col min="7457" max="7463" width="10.625" style="29" customWidth="1"/>
    <col min="7464" max="7464" width="3.625" style="29" customWidth="1"/>
    <col min="7465" max="7465" width="6.625" style="29" customWidth="1"/>
    <col min="7466" max="7466" width="2.375" style="29" customWidth="1"/>
    <col min="7467" max="7680" width="9.125" style="29"/>
    <col min="7681" max="7681" width="2.875" style="29" customWidth="1"/>
    <col min="7682" max="7682" width="1.5" style="29" customWidth="1"/>
    <col min="7683" max="7683" width="20.5" style="29" customWidth="1"/>
    <col min="7684" max="7684" width="0.875" style="29" customWidth="1"/>
    <col min="7685" max="7685" width="13.875" style="29" customWidth="1"/>
    <col min="7686" max="7686" width="11.875" style="29" customWidth="1"/>
    <col min="7687" max="7687" width="10.375" style="29" customWidth="1"/>
    <col min="7688" max="7688" width="13.625" style="29" customWidth="1"/>
    <col min="7689" max="7689" width="1.5" style="29" customWidth="1"/>
    <col min="7690" max="7690" width="6.625" style="29" customWidth="1"/>
    <col min="7691" max="7691" width="1.5" style="29" customWidth="1"/>
    <col min="7692" max="7693" width="6.625" style="29" customWidth="1"/>
    <col min="7694" max="7694" width="2.125" style="29" customWidth="1"/>
    <col min="7695" max="7695" width="6.625" style="29" customWidth="1"/>
    <col min="7696" max="7696" width="2.125" style="29" customWidth="1"/>
    <col min="7697" max="7698" width="6.625" style="29" customWidth="1"/>
    <col min="7699" max="7699" width="2.125" style="29" customWidth="1"/>
    <col min="7700" max="7700" width="6.625" style="29" customWidth="1"/>
    <col min="7701" max="7701" width="2.125" style="29" customWidth="1"/>
    <col min="7702" max="7702" width="9.875" style="29" customWidth="1"/>
    <col min="7703" max="7703" width="2.875" style="29" customWidth="1"/>
    <col min="7704" max="7704" width="9.375" style="29" customWidth="1"/>
    <col min="7705" max="7705" width="10.625" style="29" customWidth="1"/>
    <col min="7706" max="7706" width="27.125" style="29" customWidth="1"/>
    <col min="7707" max="7707" width="3.125" style="29" customWidth="1"/>
    <col min="7708" max="7708" width="19.5" style="29" customWidth="1"/>
    <col min="7709" max="7709" width="3.125" style="29" customWidth="1"/>
    <col min="7710" max="7710" width="19.875" style="29" customWidth="1"/>
    <col min="7711" max="7711" width="4" style="29" customWidth="1"/>
    <col min="7712" max="7712" width="19.875" style="29" customWidth="1"/>
    <col min="7713" max="7719" width="10.625" style="29" customWidth="1"/>
    <col min="7720" max="7720" width="3.625" style="29" customWidth="1"/>
    <col min="7721" max="7721" width="6.625" style="29" customWidth="1"/>
    <col min="7722" max="7722" width="2.375" style="29" customWidth="1"/>
    <col min="7723" max="7936" width="9.125" style="29"/>
    <col min="7937" max="7937" width="2.875" style="29" customWidth="1"/>
    <col min="7938" max="7938" width="1.5" style="29" customWidth="1"/>
    <col min="7939" max="7939" width="20.5" style="29" customWidth="1"/>
    <col min="7940" max="7940" width="0.875" style="29" customWidth="1"/>
    <col min="7941" max="7941" width="13.875" style="29" customWidth="1"/>
    <col min="7942" max="7942" width="11.875" style="29" customWidth="1"/>
    <col min="7943" max="7943" width="10.375" style="29" customWidth="1"/>
    <col min="7944" max="7944" width="13.625" style="29" customWidth="1"/>
    <col min="7945" max="7945" width="1.5" style="29" customWidth="1"/>
    <col min="7946" max="7946" width="6.625" style="29" customWidth="1"/>
    <col min="7947" max="7947" width="1.5" style="29" customWidth="1"/>
    <col min="7948" max="7949" width="6.625" style="29" customWidth="1"/>
    <col min="7950" max="7950" width="2.125" style="29" customWidth="1"/>
    <col min="7951" max="7951" width="6.625" style="29" customWidth="1"/>
    <col min="7952" max="7952" width="2.125" style="29" customWidth="1"/>
    <col min="7953" max="7954" width="6.625" style="29" customWidth="1"/>
    <col min="7955" max="7955" width="2.125" style="29" customWidth="1"/>
    <col min="7956" max="7956" width="6.625" style="29" customWidth="1"/>
    <col min="7957" max="7957" width="2.125" style="29" customWidth="1"/>
    <col min="7958" max="7958" width="9.875" style="29" customWidth="1"/>
    <col min="7959" max="7959" width="2.875" style="29" customWidth="1"/>
    <col min="7960" max="7960" width="9.375" style="29" customWidth="1"/>
    <col min="7961" max="7961" width="10.625" style="29" customWidth="1"/>
    <col min="7962" max="7962" width="27.125" style="29" customWidth="1"/>
    <col min="7963" max="7963" width="3.125" style="29" customWidth="1"/>
    <col min="7964" max="7964" width="19.5" style="29" customWidth="1"/>
    <col min="7965" max="7965" width="3.125" style="29" customWidth="1"/>
    <col min="7966" max="7966" width="19.875" style="29" customWidth="1"/>
    <col min="7967" max="7967" width="4" style="29" customWidth="1"/>
    <col min="7968" max="7968" width="19.875" style="29" customWidth="1"/>
    <col min="7969" max="7975" width="10.625" style="29" customWidth="1"/>
    <col min="7976" max="7976" width="3.625" style="29" customWidth="1"/>
    <col min="7977" max="7977" width="6.625" style="29" customWidth="1"/>
    <col min="7978" max="7978" width="2.375" style="29" customWidth="1"/>
    <col min="7979" max="8192" width="9.125" style="29"/>
    <col min="8193" max="8193" width="2.875" style="29" customWidth="1"/>
    <col min="8194" max="8194" width="1.5" style="29" customWidth="1"/>
    <col min="8195" max="8195" width="20.5" style="29" customWidth="1"/>
    <col min="8196" max="8196" width="0.875" style="29" customWidth="1"/>
    <col min="8197" max="8197" width="13.875" style="29" customWidth="1"/>
    <col min="8198" max="8198" width="11.875" style="29" customWidth="1"/>
    <col min="8199" max="8199" width="10.375" style="29" customWidth="1"/>
    <col min="8200" max="8200" width="13.625" style="29" customWidth="1"/>
    <col min="8201" max="8201" width="1.5" style="29" customWidth="1"/>
    <col min="8202" max="8202" width="6.625" style="29" customWidth="1"/>
    <col min="8203" max="8203" width="1.5" style="29" customWidth="1"/>
    <col min="8204" max="8205" width="6.625" style="29" customWidth="1"/>
    <col min="8206" max="8206" width="2.125" style="29" customWidth="1"/>
    <col min="8207" max="8207" width="6.625" style="29" customWidth="1"/>
    <col min="8208" max="8208" width="2.125" style="29" customWidth="1"/>
    <col min="8209" max="8210" width="6.625" style="29" customWidth="1"/>
    <col min="8211" max="8211" width="2.125" style="29" customWidth="1"/>
    <col min="8212" max="8212" width="6.625" style="29" customWidth="1"/>
    <col min="8213" max="8213" width="2.125" style="29" customWidth="1"/>
    <col min="8214" max="8214" width="9.875" style="29" customWidth="1"/>
    <col min="8215" max="8215" width="2.875" style="29" customWidth="1"/>
    <col min="8216" max="8216" width="9.375" style="29" customWidth="1"/>
    <col min="8217" max="8217" width="10.625" style="29" customWidth="1"/>
    <col min="8218" max="8218" width="27.125" style="29" customWidth="1"/>
    <col min="8219" max="8219" width="3.125" style="29" customWidth="1"/>
    <col min="8220" max="8220" width="19.5" style="29" customWidth="1"/>
    <col min="8221" max="8221" width="3.125" style="29" customWidth="1"/>
    <col min="8222" max="8222" width="19.875" style="29" customWidth="1"/>
    <col min="8223" max="8223" width="4" style="29" customWidth="1"/>
    <col min="8224" max="8224" width="19.875" style="29" customWidth="1"/>
    <col min="8225" max="8231" width="10.625" style="29" customWidth="1"/>
    <col min="8232" max="8232" width="3.625" style="29" customWidth="1"/>
    <col min="8233" max="8233" width="6.625" style="29" customWidth="1"/>
    <col min="8234" max="8234" width="2.375" style="29" customWidth="1"/>
    <col min="8235" max="8448" width="9.125" style="29"/>
    <col min="8449" max="8449" width="2.875" style="29" customWidth="1"/>
    <col min="8450" max="8450" width="1.5" style="29" customWidth="1"/>
    <col min="8451" max="8451" width="20.5" style="29" customWidth="1"/>
    <col min="8452" max="8452" width="0.875" style="29" customWidth="1"/>
    <col min="8453" max="8453" width="13.875" style="29" customWidth="1"/>
    <col min="8454" max="8454" width="11.875" style="29" customWidth="1"/>
    <col min="8455" max="8455" width="10.375" style="29" customWidth="1"/>
    <col min="8456" max="8456" width="13.625" style="29" customWidth="1"/>
    <col min="8457" max="8457" width="1.5" style="29" customWidth="1"/>
    <col min="8458" max="8458" width="6.625" style="29" customWidth="1"/>
    <col min="8459" max="8459" width="1.5" style="29" customWidth="1"/>
    <col min="8460" max="8461" width="6.625" style="29" customWidth="1"/>
    <col min="8462" max="8462" width="2.125" style="29" customWidth="1"/>
    <col min="8463" max="8463" width="6.625" style="29" customWidth="1"/>
    <col min="8464" max="8464" width="2.125" style="29" customWidth="1"/>
    <col min="8465" max="8466" width="6.625" style="29" customWidth="1"/>
    <col min="8467" max="8467" width="2.125" style="29" customWidth="1"/>
    <col min="8468" max="8468" width="6.625" style="29" customWidth="1"/>
    <col min="8469" max="8469" width="2.125" style="29" customWidth="1"/>
    <col min="8470" max="8470" width="9.875" style="29" customWidth="1"/>
    <col min="8471" max="8471" width="2.875" style="29" customWidth="1"/>
    <col min="8472" max="8472" width="9.375" style="29" customWidth="1"/>
    <col min="8473" max="8473" width="10.625" style="29" customWidth="1"/>
    <col min="8474" max="8474" width="27.125" style="29" customWidth="1"/>
    <col min="8475" max="8475" width="3.125" style="29" customWidth="1"/>
    <col min="8476" max="8476" width="19.5" style="29" customWidth="1"/>
    <col min="8477" max="8477" width="3.125" style="29" customWidth="1"/>
    <col min="8478" max="8478" width="19.875" style="29" customWidth="1"/>
    <col min="8479" max="8479" width="4" style="29" customWidth="1"/>
    <col min="8480" max="8480" width="19.875" style="29" customWidth="1"/>
    <col min="8481" max="8487" width="10.625" style="29" customWidth="1"/>
    <col min="8488" max="8488" width="3.625" style="29" customWidth="1"/>
    <col min="8489" max="8489" width="6.625" style="29" customWidth="1"/>
    <col min="8490" max="8490" width="2.375" style="29" customWidth="1"/>
    <col min="8491" max="8704" width="9.125" style="29"/>
    <col min="8705" max="8705" width="2.875" style="29" customWidth="1"/>
    <col min="8706" max="8706" width="1.5" style="29" customWidth="1"/>
    <col min="8707" max="8707" width="20.5" style="29" customWidth="1"/>
    <col min="8708" max="8708" width="0.875" style="29" customWidth="1"/>
    <col min="8709" max="8709" width="13.875" style="29" customWidth="1"/>
    <col min="8710" max="8710" width="11.875" style="29" customWidth="1"/>
    <col min="8711" max="8711" width="10.375" style="29" customWidth="1"/>
    <col min="8712" max="8712" width="13.625" style="29" customWidth="1"/>
    <col min="8713" max="8713" width="1.5" style="29" customWidth="1"/>
    <col min="8714" max="8714" width="6.625" style="29" customWidth="1"/>
    <col min="8715" max="8715" width="1.5" style="29" customWidth="1"/>
    <col min="8716" max="8717" width="6.625" style="29" customWidth="1"/>
    <col min="8718" max="8718" width="2.125" style="29" customWidth="1"/>
    <col min="8719" max="8719" width="6.625" style="29" customWidth="1"/>
    <col min="8720" max="8720" width="2.125" style="29" customWidth="1"/>
    <col min="8721" max="8722" width="6.625" style="29" customWidth="1"/>
    <col min="8723" max="8723" width="2.125" style="29" customWidth="1"/>
    <col min="8724" max="8724" width="6.625" style="29" customWidth="1"/>
    <col min="8725" max="8725" width="2.125" style="29" customWidth="1"/>
    <col min="8726" max="8726" width="9.875" style="29" customWidth="1"/>
    <col min="8727" max="8727" width="2.875" style="29" customWidth="1"/>
    <col min="8728" max="8728" width="9.375" style="29" customWidth="1"/>
    <col min="8729" max="8729" width="10.625" style="29" customWidth="1"/>
    <col min="8730" max="8730" width="27.125" style="29" customWidth="1"/>
    <col min="8731" max="8731" width="3.125" style="29" customWidth="1"/>
    <col min="8732" max="8732" width="19.5" style="29" customWidth="1"/>
    <col min="8733" max="8733" width="3.125" style="29" customWidth="1"/>
    <col min="8734" max="8734" width="19.875" style="29" customWidth="1"/>
    <col min="8735" max="8735" width="4" style="29" customWidth="1"/>
    <col min="8736" max="8736" width="19.875" style="29" customWidth="1"/>
    <col min="8737" max="8743" width="10.625" style="29" customWidth="1"/>
    <col min="8744" max="8744" width="3.625" style="29" customWidth="1"/>
    <col min="8745" max="8745" width="6.625" style="29" customWidth="1"/>
    <col min="8746" max="8746" width="2.375" style="29" customWidth="1"/>
    <col min="8747" max="8960" width="9.125" style="29"/>
    <col min="8961" max="8961" width="2.875" style="29" customWidth="1"/>
    <col min="8962" max="8962" width="1.5" style="29" customWidth="1"/>
    <col min="8963" max="8963" width="20.5" style="29" customWidth="1"/>
    <col min="8964" max="8964" width="0.875" style="29" customWidth="1"/>
    <col min="8965" max="8965" width="13.875" style="29" customWidth="1"/>
    <col min="8966" max="8966" width="11.875" style="29" customWidth="1"/>
    <col min="8967" max="8967" width="10.375" style="29" customWidth="1"/>
    <col min="8968" max="8968" width="13.625" style="29" customWidth="1"/>
    <col min="8969" max="8969" width="1.5" style="29" customWidth="1"/>
    <col min="8970" max="8970" width="6.625" style="29" customWidth="1"/>
    <col min="8971" max="8971" width="1.5" style="29" customWidth="1"/>
    <col min="8972" max="8973" width="6.625" style="29" customWidth="1"/>
    <col min="8974" max="8974" width="2.125" style="29" customWidth="1"/>
    <col min="8975" max="8975" width="6.625" style="29" customWidth="1"/>
    <col min="8976" max="8976" width="2.125" style="29" customWidth="1"/>
    <col min="8977" max="8978" width="6.625" style="29" customWidth="1"/>
    <col min="8979" max="8979" width="2.125" style="29" customWidth="1"/>
    <col min="8980" max="8980" width="6.625" style="29" customWidth="1"/>
    <col min="8981" max="8981" width="2.125" style="29" customWidth="1"/>
    <col min="8982" max="8982" width="9.875" style="29" customWidth="1"/>
    <col min="8983" max="8983" width="2.875" style="29" customWidth="1"/>
    <col min="8984" max="8984" width="9.375" style="29" customWidth="1"/>
    <col min="8985" max="8985" width="10.625" style="29" customWidth="1"/>
    <col min="8986" max="8986" width="27.125" style="29" customWidth="1"/>
    <col min="8987" max="8987" width="3.125" style="29" customWidth="1"/>
    <col min="8988" max="8988" width="19.5" style="29" customWidth="1"/>
    <col min="8989" max="8989" width="3.125" style="29" customWidth="1"/>
    <col min="8990" max="8990" width="19.875" style="29" customWidth="1"/>
    <col min="8991" max="8991" width="4" style="29" customWidth="1"/>
    <col min="8992" max="8992" width="19.875" style="29" customWidth="1"/>
    <col min="8993" max="8999" width="10.625" style="29" customWidth="1"/>
    <col min="9000" max="9000" width="3.625" style="29" customWidth="1"/>
    <col min="9001" max="9001" width="6.625" style="29" customWidth="1"/>
    <col min="9002" max="9002" width="2.375" style="29" customWidth="1"/>
    <col min="9003" max="9216" width="9.125" style="29"/>
    <col min="9217" max="9217" width="2.875" style="29" customWidth="1"/>
    <col min="9218" max="9218" width="1.5" style="29" customWidth="1"/>
    <col min="9219" max="9219" width="20.5" style="29" customWidth="1"/>
    <col min="9220" max="9220" width="0.875" style="29" customWidth="1"/>
    <col min="9221" max="9221" width="13.875" style="29" customWidth="1"/>
    <col min="9222" max="9222" width="11.875" style="29" customWidth="1"/>
    <col min="9223" max="9223" width="10.375" style="29" customWidth="1"/>
    <col min="9224" max="9224" width="13.625" style="29" customWidth="1"/>
    <col min="9225" max="9225" width="1.5" style="29" customWidth="1"/>
    <col min="9226" max="9226" width="6.625" style="29" customWidth="1"/>
    <col min="9227" max="9227" width="1.5" style="29" customWidth="1"/>
    <col min="9228" max="9229" width="6.625" style="29" customWidth="1"/>
    <col min="9230" max="9230" width="2.125" style="29" customWidth="1"/>
    <col min="9231" max="9231" width="6.625" style="29" customWidth="1"/>
    <col min="9232" max="9232" width="2.125" style="29" customWidth="1"/>
    <col min="9233" max="9234" width="6.625" style="29" customWidth="1"/>
    <col min="9235" max="9235" width="2.125" style="29" customWidth="1"/>
    <col min="9236" max="9236" width="6.625" style="29" customWidth="1"/>
    <col min="9237" max="9237" width="2.125" style="29" customWidth="1"/>
    <col min="9238" max="9238" width="9.875" style="29" customWidth="1"/>
    <col min="9239" max="9239" width="2.875" style="29" customWidth="1"/>
    <col min="9240" max="9240" width="9.375" style="29" customWidth="1"/>
    <col min="9241" max="9241" width="10.625" style="29" customWidth="1"/>
    <col min="9242" max="9242" width="27.125" style="29" customWidth="1"/>
    <col min="9243" max="9243" width="3.125" style="29" customWidth="1"/>
    <col min="9244" max="9244" width="19.5" style="29" customWidth="1"/>
    <col min="9245" max="9245" width="3.125" style="29" customWidth="1"/>
    <col min="9246" max="9246" width="19.875" style="29" customWidth="1"/>
    <col min="9247" max="9247" width="4" style="29" customWidth="1"/>
    <col min="9248" max="9248" width="19.875" style="29" customWidth="1"/>
    <col min="9249" max="9255" width="10.625" style="29" customWidth="1"/>
    <col min="9256" max="9256" width="3.625" style="29" customWidth="1"/>
    <col min="9257" max="9257" width="6.625" style="29" customWidth="1"/>
    <col min="9258" max="9258" width="2.375" style="29" customWidth="1"/>
    <col min="9259" max="9472" width="9.125" style="29"/>
    <col min="9473" max="9473" width="2.875" style="29" customWidth="1"/>
    <col min="9474" max="9474" width="1.5" style="29" customWidth="1"/>
    <col min="9475" max="9475" width="20.5" style="29" customWidth="1"/>
    <col min="9476" max="9476" width="0.875" style="29" customWidth="1"/>
    <col min="9477" max="9477" width="13.875" style="29" customWidth="1"/>
    <col min="9478" max="9478" width="11.875" style="29" customWidth="1"/>
    <col min="9479" max="9479" width="10.375" style="29" customWidth="1"/>
    <col min="9480" max="9480" width="13.625" style="29" customWidth="1"/>
    <col min="9481" max="9481" width="1.5" style="29" customWidth="1"/>
    <col min="9482" max="9482" width="6.625" style="29" customWidth="1"/>
    <col min="9483" max="9483" width="1.5" style="29" customWidth="1"/>
    <col min="9484" max="9485" width="6.625" style="29" customWidth="1"/>
    <col min="9486" max="9486" width="2.125" style="29" customWidth="1"/>
    <col min="9487" max="9487" width="6.625" style="29" customWidth="1"/>
    <col min="9488" max="9488" width="2.125" style="29" customWidth="1"/>
    <col min="9489" max="9490" width="6.625" style="29" customWidth="1"/>
    <col min="9491" max="9491" width="2.125" style="29" customWidth="1"/>
    <col min="9492" max="9492" width="6.625" style="29" customWidth="1"/>
    <col min="9493" max="9493" width="2.125" style="29" customWidth="1"/>
    <col min="9494" max="9494" width="9.875" style="29" customWidth="1"/>
    <col min="9495" max="9495" width="2.875" style="29" customWidth="1"/>
    <col min="9496" max="9496" width="9.375" style="29" customWidth="1"/>
    <col min="9497" max="9497" width="10.625" style="29" customWidth="1"/>
    <col min="9498" max="9498" width="27.125" style="29" customWidth="1"/>
    <col min="9499" max="9499" width="3.125" style="29" customWidth="1"/>
    <col min="9500" max="9500" width="19.5" style="29" customWidth="1"/>
    <col min="9501" max="9501" width="3.125" style="29" customWidth="1"/>
    <col min="9502" max="9502" width="19.875" style="29" customWidth="1"/>
    <col min="9503" max="9503" width="4" style="29" customWidth="1"/>
    <col min="9504" max="9504" width="19.875" style="29" customWidth="1"/>
    <col min="9505" max="9511" width="10.625" style="29" customWidth="1"/>
    <col min="9512" max="9512" width="3.625" style="29" customWidth="1"/>
    <col min="9513" max="9513" width="6.625" style="29" customWidth="1"/>
    <col min="9514" max="9514" width="2.375" style="29" customWidth="1"/>
    <col min="9515" max="9728" width="9.125" style="29"/>
    <col min="9729" max="9729" width="2.875" style="29" customWidth="1"/>
    <col min="9730" max="9730" width="1.5" style="29" customWidth="1"/>
    <col min="9731" max="9731" width="20.5" style="29" customWidth="1"/>
    <col min="9732" max="9732" width="0.875" style="29" customWidth="1"/>
    <col min="9733" max="9733" width="13.875" style="29" customWidth="1"/>
    <col min="9734" max="9734" width="11.875" style="29" customWidth="1"/>
    <col min="9735" max="9735" width="10.375" style="29" customWidth="1"/>
    <col min="9736" max="9736" width="13.625" style="29" customWidth="1"/>
    <col min="9737" max="9737" width="1.5" style="29" customWidth="1"/>
    <col min="9738" max="9738" width="6.625" style="29" customWidth="1"/>
    <col min="9739" max="9739" width="1.5" style="29" customWidth="1"/>
    <col min="9740" max="9741" width="6.625" style="29" customWidth="1"/>
    <col min="9742" max="9742" width="2.125" style="29" customWidth="1"/>
    <col min="9743" max="9743" width="6.625" style="29" customWidth="1"/>
    <col min="9744" max="9744" width="2.125" style="29" customWidth="1"/>
    <col min="9745" max="9746" width="6.625" style="29" customWidth="1"/>
    <col min="9747" max="9747" width="2.125" style="29" customWidth="1"/>
    <col min="9748" max="9748" width="6.625" style="29" customWidth="1"/>
    <col min="9749" max="9749" width="2.125" style="29" customWidth="1"/>
    <col min="9750" max="9750" width="9.875" style="29" customWidth="1"/>
    <col min="9751" max="9751" width="2.875" style="29" customWidth="1"/>
    <col min="9752" max="9752" width="9.375" style="29" customWidth="1"/>
    <col min="9753" max="9753" width="10.625" style="29" customWidth="1"/>
    <col min="9754" max="9754" width="27.125" style="29" customWidth="1"/>
    <col min="9755" max="9755" width="3.125" style="29" customWidth="1"/>
    <col min="9756" max="9756" width="19.5" style="29" customWidth="1"/>
    <col min="9757" max="9757" width="3.125" style="29" customWidth="1"/>
    <col min="9758" max="9758" width="19.875" style="29" customWidth="1"/>
    <col min="9759" max="9759" width="4" style="29" customWidth="1"/>
    <col min="9760" max="9760" width="19.875" style="29" customWidth="1"/>
    <col min="9761" max="9767" width="10.625" style="29" customWidth="1"/>
    <col min="9768" max="9768" width="3.625" style="29" customWidth="1"/>
    <col min="9769" max="9769" width="6.625" style="29" customWidth="1"/>
    <col min="9770" max="9770" width="2.375" style="29" customWidth="1"/>
    <col min="9771" max="9984" width="9.125" style="29"/>
    <col min="9985" max="9985" width="2.875" style="29" customWidth="1"/>
    <col min="9986" max="9986" width="1.5" style="29" customWidth="1"/>
    <col min="9987" max="9987" width="20.5" style="29" customWidth="1"/>
    <col min="9988" max="9988" width="0.875" style="29" customWidth="1"/>
    <col min="9989" max="9989" width="13.875" style="29" customWidth="1"/>
    <col min="9990" max="9990" width="11.875" style="29" customWidth="1"/>
    <col min="9991" max="9991" width="10.375" style="29" customWidth="1"/>
    <col min="9992" max="9992" width="13.625" style="29" customWidth="1"/>
    <col min="9993" max="9993" width="1.5" style="29" customWidth="1"/>
    <col min="9994" max="9994" width="6.625" style="29" customWidth="1"/>
    <col min="9995" max="9995" width="1.5" style="29" customWidth="1"/>
    <col min="9996" max="9997" width="6.625" style="29" customWidth="1"/>
    <col min="9998" max="9998" width="2.125" style="29" customWidth="1"/>
    <col min="9999" max="9999" width="6.625" style="29" customWidth="1"/>
    <col min="10000" max="10000" width="2.125" style="29" customWidth="1"/>
    <col min="10001" max="10002" width="6.625" style="29" customWidth="1"/>
    <col min="10003" max="10003" width="2.125" style="29" customWidth="1"/>
    <col min="10004" max="10004" width="6.625" style="29" customWidth="1"/>
    <col min="10005" max="10005" width="2.125" style="29" customWidth="1"/>
    <col min="10006" max="10006" width="9.875" style="29" customWidth="1"/>
    <col min="10007" max="10007" width="2.875" style="29" customWidth="1"/>
    <col min="10008" max="10008" width="9.375" style="29" customWidth="1"/>
    <col min="10009" max="10009" width="10.625" style="29" customWidth="1"/>
    <col min="10010" max="10010" width="27.125" style="29" customWidth="1"/>
    <col min="10011" max="10011" width="3.125" style="29" customWidth="1"/>
    <col min="10012" max="10012" width="19.5" style="29" customWidth="1"/>
    <col min="10013" max="10013" width="3.125" style="29" customWidth="1"/>
    <col min="10014" max="10014" width="19.875" style="29" customWidth="1"/>
    <col min="10015" max="10015" width="4" style="29" customWidth="1"/>
    <col min="10016" max="10016" width="19.875" style="29" customWidth="1"/>
    <col min="10017" max="10023" width="10.625" style="29" customWidth="1"/>
    <col min="10024" max="10024" width="3.625" style="29" customWidth="1"/>
    <col min="10025" max="10025" width="6.625" style="29" customWidth="1"/>
    <col min="10026" max="10026" width="2.375" style="29" customWidth="1"/>
    <col min="10027" max="10240" width="9.125" style="29"/>
    <col min="10241" max="10241" width="2.875" style="29" customWidth="1"/>
    <col min="10242" max="10242" width="1.5" style="29" customWidth="1"/>
    <col min="10243" max="10243" width="20.5" style="29" customWidth="1"/>
    <col min="10244" max="10244" width="0.875" style="29" customWidth="1"/>
    <col min="10245" max="10245" width="13.875" style="29" customWidth="1"/>
    <col min="10246" max="10246" width="11.875" style="29" customWidth="1"/>
    <col min="10247" max="10247" width="10.375" style="29" customWidth="1"/>
    <col min="10248" max="10248" width="13.625" style="29" customWidth="1"/>
    <col min="10249" max="10249" width="1.5" style="29" customWidth="1"/>
    <col min="10250" max="10250" width="6.625" style="29" customWidth="1"/>
    <col min="10251" max="10251" width="1.5" style="29" customWidth="1"/>
    <col min="10252" max="10253" width="6.625" style="29" customWidth="1"/>
    <col min="10254" max="10254" width="2.125" style="29" customWidth="1"/>
    <col min="10255" max="10255" width="6.625" style="29" customWidth="1"/>
    <col min="10256" max="10256" width="2.125" style="29" customWidth="1"/>
    <col min="10257" max="10258" width="6.625" style="29" customWidth="1"/>
    <col min="10259" max="10259" width="2.125" style="29" customWidth="1"/>
    <col min="10260" max="10260" width="6.625" style="29" customWidth="1"/>
    <col min="10261" max="10261" width="2.125" style="29" customWidth="1"/>
    <col min="10262" max="10262" width="9.875" style="29" customWidth="1"/>
    <col min="10263" max="10263" width="2.875" style="29" customWidth="1"/>
    <col min="10264" max="10264" width="9.375" style="29" customWidth="1"/>
    <col min="10265" max="10265" width="10.625" style="29" customWidth="1"/>
    <col min="10266" max="10266" width="27.125" style="29" customWidth="1"/>
    <col min="10267" max="10267" width="3.125" style="29" customWidth="1"/>
    <col min="10268" max="10268" width="19.5" style="29" customWidth="1"/>
    <col min="10269" max="10269" width="3.125" style="29" customWidth="1"/>
    <col min="10270" max="10270" width="19.875" style="29" customWidth="1"/>
    <col min="10271" max="10271" width="4" style="29" customWidth="1"/>
    <col min="10272" max="10272" width="19.875" style="29" customWidth="1"/>
    <col min="10273" max="10279" width="10.625" style="29" customWidth="1"/>
    <col min="10280" max="10280" width="3.625" style="29" customWidth="1"/>
    <col min="10281" max="10281" width="6.625" style="29" customWidth="1"/>
    <col min="10282" max="10282" width="2.375" style="29" customWidth="1"/>
    <col min="10283" max="10496" width="9.125" style="29"/>
    <col min="10497" max="10497" width="2.875" style="29" customWidth="1"/>
    <col min="10498" max="10498" width="1.5" style="29" customWidth="1"/>
    <col min="10499" max="10499" width="20.5" style="29" customWidth="1"/>
    <col min="10500" max="10500" width="0.875" style="29" customWidth="1"/>
    <col min="10501" max="10501" width="13.875" style="29" customWidth="1"/>
    <col min="10502" max="10502" width="11.875" style="29" customWidth="1"/>
    <col min="10503" max="10503" width="10.375" style="29" customWidth="1"/>
    <col min="10504" max="10504" width="13.625" style="29" customWidth="1"/>
    <col min="10505" max="10505" width="1.5" style="29" customWidth="1"/>
    <col min="10506" max="10506" width="6.625" style="29" customWidth="1"/>
    <col min="10507" max="10507" width="1.5" style="29" customWidth="1"/>
    <col min="10508" max="10509" width="6.625" style="29" customWidth="1"/>
    <col min="10510" max="10510" width="2.125" style="29" customWidth="1"/>
    <col min="10511" max="10511" width="6.625" style="29" customWidth="1"/>
    <col min="10512" max="10512" width="2.125" style="29" customWidth="1"/>
    <col min="10513" max="10514" width="6.625" style="29" customWidth="1"/>
    <col min="10515" max="10515" width="2.125" style="29" customWidth="1"/>
    <col min="10516" max="10516" width="6.625" style="29" customWidth="1"/>
    <col min="10517" max="10517" width="2.125" style="29" customWidth="1"/>
    <col min="10518" max="10518" width="9.875" style="29" customWidth="1"/>
    <col min="10519" max="10519" width="2.875" style="29" customWidth="1"/>
    <col min="10520" max="10520" width="9.375" style="29" customWidth="1"/>
    <col min="10521" max="10521" width="10.625" style="29" customWidth="1"/>
    <col min="10522" max="10522" width="27.125" style="29" customWidth="1"/>
    <col min="10523" max="10523" width="3.125" style="29" customWidth="1"/>
    <col min="10524" max="10524" width="19.5" style="29" customWidth="1"/>
    <col min="10525" max="10525" width="3.125" style="29" customWidth="1"/>
    <col min="10526" max="10526" width="19.875" style="29" customWidth="1"/>
    <col min="10527" max="10527" width="4" style="29" customWidth="1"/>
    <col min="10528" max="10528" width="19.875" style="29" customWidth="1"/>
    <col min="10529" max="10535" width="10.625" style="29" customWidth="1"/>
    <col min="10536" max="10536" width="3.625" style="29" customWidth="1"/>
    <col min="10537" max="10537" width="6.625" style="29" customWidth="1"/>
    <col min="10538" max="10538" width="2.375" style="29" customWidth="1"/>
    <col min="10539" max="10752" width="9.125" style="29"/>
    <col min="10753" max="10753" width="2.875" style="29" customWidth="1"/>
    <col min="10754" max="10754" width="1.5" style="29" customWidth="1"/>
    <col min="10755" max="10755" width="20.5" style="29" customWidth="1"/>
    <col min="10756" max="10756" width="0.875" style="29" customWidth="1"/>
    <col min="10757" max="10757" width="13.875" style="29" customWidth="1"/>
    <col min="10758" max="10758" width="11.875" style="29" customWidth="1"/>
    <col min="10759" max="10759" width="10.375" style="29" customWidth="1"/>
    <col min="10760" max="10760" width="13.625" style="29" customWidth="1"/>
    <col min="10761" max="10761" width="1.5" style="29" customWidth="1"/>
    <col min="10762" max="10762" width="6.625" style="29" customWidth="1"/>
    <col min="10763" max="10763" width="1.5" style="29" customWidth="1"/>
    <col min="10764" max="10765" width="6.625" style="29" customWidth="1"/>
    <col min="10766" max="10766" width="2.125" style="29" customWidth="1"/>
    <col min="10767" max="10767" width="6.625" style="29" customWidth="1"/>
    <col min="10768" max="10768" width="2.125" style="29" customWidth="1"/>
    <col min="10769" max="10770" width="6.625" style="29" customWidth="1"/>
    <col min="10771" max="10771" width="2.125" style="29" customWidth="1"/>
    <col min="10772" max="10772" width="6.625" style="29" customWidth="1"/>
    <col min="10773" max="10773" width="2.125" style="29" customWidth="1"/>
    <col min="10774" max="10774" width="9.875" style="29" customWidth="1"/>
    <col min="10775" max="10775" width="2.875" style="29" customWidth="1"/>
    <col min="10776" max="10776" width="9.375" style="29" customWidth="1"/>
    <col min="10777" max="10777" width="10.625" style="29" customWidth="1"/>
    <col min="10778" max="10778" width="27.125" style="29" customWidth="1"/>
    <col min="10779" max="10779" width="3.125" style="29" customWidth="1"/>
    <col min="10780" max="10780" width="19.5" style="29" customWidth="1"/>
    <col min="10781" max="10781" width="3.125" style="29" customWidth="1"/>
    <col min="10782" max="10782" width="19.875" style="29" customWidth="1"/>
    <col min="10783" max="10783" width="4" style="29" customWidth="1"/>
    <col min="10784" max="10784" width="19.875" style="29" customWidth="1"/>
    <col min="10785" max="10791" width="10.625" style="29" customWidth="1"/>
    <col min="10792" max="10792" width="3.625" style="29" customWidth="1"/>
    <col min="10793" max="10793" width="6.625" style="29" customWidth="1"/>
    <col min="10794" max="10794" width="2.375" style="29" customWidth="1"/>
    <col min="10795" max="11008" width="9.125" style="29"/>
    <col min="11009" max="11009" width="2.875" style="29" customWidth="1"/>
    <col min="11010" max="11010" width="1.5" style="29" customWidth="1"/>
    <col min="11011" max="11011" width="20.5" style="29" customWidth="1"/>
    <col min="11012" max="11012" width="0.875" style="29" customWidth="1"/>
    <col min="11013" max="11013" width="13.875" style="29" customWidth="1"/>
    <col min="11014" max="11014" width="11.875" style="29" customWidth="1"/>
    <col min="11015" max="11015" width="10.375" style="29" customWidth="1"/>
    <col min="11016" max="11016" width="13.625" style="29" customWidth="1"/>
    <col min="11017" max="11017" width="1.5" style="29" customWidth="1"/>
    <col min="11018" max="11018" width="6.625" style="29" customWidth="1"/>
    <col min="11019" max="11019" width="1.5" style="29" customWidth="1"/>
    <col min="11020" max="11021" width="6.625" style="29" customWidth="1"/>
    <col min="11022" max="11022" width="2.125" style="29" customWidth="1"/>
    <col min="11023" max="11023" width="6.625" style="29" customWidth="1"/>
    <col min="11024" max="11024" width="2.125" style="29" customWidth="1"/>
    <col min="11025" max="11026" width="6.625" style="29" customWidth="1"/>
    <col min="11027" max="11027" width="2.125" style="29" customWidth="1"/>
    <col min="11028" max="11028" width="6.625" style="29" customWidth="1"/>
    <col min="11029" max="11029" width="2.125" style="29" customWidth="1"/>
    <col min="11030" max="11030" width="9.875" style="29" customWidth="1"/>
    <col min="11031" max="11031" width="2.875" style="29" customWidth="1"/>
    <col min="11032" max="11032" width="9.375" style="29" customWidth="1"/>
    <col min="11033" max="11033" width="10.625" style="29" customWidth="1"/>
    <col min="11034" max="11034" width="27.125" style="29" customWidth="1"/>
    <col min="11035" max="11035" width="3.125" style="29" customWidth="1"/>
    <col min="11036" max="11036" width="19.5" style="29" customWidth="1"/>
    <col min="11037" max="11037" width="3.125" style="29" customWidth="1"/>
    <col min="11038" max="11038" width="19.875" style="29" customWidth="1"/>
    <col min="11039" max="11039" width="4" style="29" customWidth="1"/>
    <col min="11040" max="11040" width="19.875" style="29" customWidth="1"/>
    <col min="11041" max="11047" width="10.625" style="29" customWidth="1"/>
    <col min="11048" max="11048" width="3.625" style="29" customWidth="1"/>
    <col min="11049" max="11049" width="6.625" style="29" customWidth="1"/>
    <col min="11050" max="11050" width="2.375" style="29" customWidth="1"/>
    <col min="11051" max="11264" width="9.125" style="29"/>
    <col min="11265" max="11265" width="2.875" style="29" customWidth="1"/>
    <col min="11266" max="11266" width="1.5" style="29" customWidth="1"/>
    <col min="11267" max="11267" width="20.5" style="29" customWidth="1"/>
    <col min="11268" max="11268" width="0.875" style="29" customWidth="1"/>
    <col min="11269" max="11269" width="13.875" style="29" customWidth="1"/>
    <col min="11270" max="11270" width="11.875" style="29" customWidth="1"/>
    <col min="11271" max="11271" width="10.375" style="29" customWidth="1"/>
    <col min="11272" max="11272" width="13.625" style="29" customWidth="1"/>
    <col min="11273" max="11273" width="1.5" style="29" customWidth="1"/>
    <col min="11274" max="11274" width="6.625" style="29" customWidth="1"/>
    <col min="11275" max="11275" width="1.5" style="29" customWidth="1"/>
    <col min="11276" max="11277" width="6.625" style="29" customWidth="1"/>
    <col min="11278" max="11278" width="2.125" style="29" customWidth="1"/>
    <col min="11279" max="11279" width="6.625" style="29" customWidth="1"/>
    <col min="11280" max="11280" width="2.125" style="29" customWidth="1"/>
    <col min="11281" max="11282" width="6.625" style="29" customWidth="1"/>
    <col min="11283" max="11283" width="2.125" style="29" customWidth="1"/>
    <col min="11284" max="11284" width="6.625" style="29" customWidth="1"/>
    <col min="11285" max="11285" width="2.125" style="29" customWidth="1"/>
    <col min="11286" max="11286" width="9.875" style="29" customWidth="1"/>
    <col min="11287" max="11287" width="2.875" style="29" customWidth="1"/>
    <col min="11288" max="11288" width="9.375" style="29" customWidth="1"/>
    <col min="11289" max="11289" width="10.625" style="29" customWidth="1"/>
    <col min="11290" max="11290" width="27.125" style="29" customWidth="1"/>
    <col min="11291" max="11291" width="3.125" style="29" customWidth="1"/>
    <col min="11292" max="11292" width="19.5" style="29" customWidth="1"/>
    <col min="11293" max="11293" width="3.125" style="29" customWidth="1"/>
    <col min="11294" max="11294" width="19.875" style="29" customWidth="1"/>
    <col min="11295" max="11295" width="4" style="29" customWidth="1"/>
    <col min="11296" max="11296" width="19.875" style="29" customWidth="1"/>
    <col min="11297" max="11303" width="10.625" style="29" customWidth="1"/>
    <col min="11304" max="11304" width="3.625" style="29" customWidth="1"/>
    <col min="11305" max="11305" width="6.625" style="29" customWidth="1"/>
    <col min="11306" max="11306" width="2.375" style="29" customWidth="1"/>
    <col min="11307" max="11520" width="9.125" style="29"/>
    <col min="11521" max="11521" width="2.875" style="29" customWidth="1"/>
    <col min="11522" max="11522" width="1.5" style="29" customWidth="1"/>
    <col min="11523" max="11523" width="20.5" style="29" customWidth="1"/>
    <col min="11524" max="11524" width="0.875" style="29" customWidth="1"/>
    <col min="11525" max="11525" width="13.875" style="29" customWidth="1"/>
    <col min="11526" max="11526" width="11.875" style="29" customWidth="1"/>
    <col min="11527" max="11527" width="10.375" style="29" customWidth="1"/>
    <col min="11528" max="11528" width="13.625" style="29" customWidth="1"/>
    <col min="11529" max="11529" width="1.5" style="29" customWidth="1"/>
    <col min="11530" max="11530" width="6.625" style="29" customWidth="1"/>
    <col min="11531" max="11531" width="1.5" style="29" customWidth="1"/>
    <col min="11532" max="11533" width="6.625" style="29" customWidth="1"/>
    <col min="11534" max="11534" width="2.125" style="29" customWidth="1"/>
    <col min="11535" max="11535" width="6.625" style="29" customWidth="1"/>
    <col min="11536" max="11536" width="2.125" style="29" customWidth="1"/>
    <col min="11537" max="11538" width="6.625" style="29" customWidth="1"/>
    <col min="11539" max="11539" width="2.125" style="29" customWidth="1"/>
    <col min="11540" max="11540" width="6.625" style="29" customWidth="1"/>
    <col min="11541" max="11541" width="2.125" style="29" customWidth="1"/>
    <col min="11542" max="11542" width="9.875" style="29" customWidth="1"/>
    <col min="11543" max="11543" width="2.875" style="29" customWidth="1"/>
    <col min="11544" max="11544" width="9.375" style="29" customWidth="1"/>
    <col min="11545" max="11545" width="10.625" style="29" customWidth="1"/>
    <col min="11546" max="11546" width="27.125" style="29" customWidth="1"/>
    <col min="11547" max="11547" width="3.125" style="29" customWidth="1"/>
    <col min="11548" max="11548" width="19.5" style="29" customWidth="1"/>
    <col min="11549" max="11549" width="3.125" style="29" customWidth="1"/>
    <col min="11550" max="11550" width="19.875" style="29" customWidth="1"/>
    <col min="11551" max="11551" width="4" style="29" customWidth="1"/>
    <col min="11552" max="11552" width="19.875" style="29" customWidth="1"/>
    <col min="11553" max="11559" width="10.625" style="29" customWidth="1"/>
    <col min="11560" max="11560" width="3.625" style="29" customWidth="1"/>
    <col min="11561" max="11561" width="6.625" style="29" customWidth="1"/>
    <col min="11562" max="11562" width="2.375" style="29" customWidth="1"/>
    <col min="11563" max="11776" width="9.125" style="29"/>
    <col min="11777" max="11777" width="2.875" style="29" customWidth="1"/>
    <col min="11778" max="11778" width="1.5" style="29" customWidth="1"/>
    <col min="11779" max="11779" width="20.5" style="29" customWidth="1"/>
    <col min="11780" max="11780" width="0.875" style="29" customWidth="1"/>
    <col min="11781" max="11781" width="13.875" style="29" customWidth="1"/>
    <col min="11782" max="11782" width="11.875" style="29" customWidth="1"/>
    <col min="11783" max="11783" width="10.375" style="29" customWidth="1"/>
    <col min="11784" max="11784" width="13.625" style="29" customWidth="1"/>
    <col min="11785" max="11785" width="1.5" style="29" customWidth="1"/>
    <col min="11786" max="11786" width="6.625" style="29" customWidth="1"/>
    <col min="11787" max="11787" width="1.5" style="29" customWidth="1"/>
    <col min="11788" max="11789" width="6.625" style="29" customWidth="1"/>
    <col min="11790" max="11790" width="2.125" style="29" customWidth="1"/>
    <col min="11791" max="11791" width="6.625" style="29" customWidth="1"/>
    <col min="11792" max="11792" width="2.125" style="29" customWidth="1"/>
    <col min="11793" max="11794" width="6.625" style="29" customWidth="1"/>
    <col min="11795" max="11795" width="2.125" style="29" customWidth="1"/>
    <col min="11796" max="11796" width="6.625" style="29" customWidth="1"/>
    <col min="11797" max="11797" width="2.125" style="29" customWidth="1"/>
    <col min="11798" max="11798" width="9.875" style="29" customWidth="1"/>
    <col min="11799" max="11799" width="2.875" style="29" customWidth="1"/>
    <col min="11800" max="11800" width="9.375" style="29" customWidth="1"/>
    <col min="11801" max="11801" width="10.625" style="29" customWidth="1"/>
    <col min="11802" max="11802" width="27.125" style="29" customWidth="1"/>
    <col min="11803" max="11803" width="3.125" style="29" customWidth="1"/>
    <col min="11804" max="11804" width="19.5" style="29" customWidth="1"/>
    <col min="11805" max="11805" width="3.125" style="29" customWidth="1"/>
    <col min="11806" max="11806" width="19.875" style="29" customWidth="1"/>
    <col min="11807" max="11807" width="4" style="29" customWidth="1"/>
    <col min="11808" max="11808" width="19.875" style="29" customWidth="1"/>
    <col min="11809" max="11815" width="10.625" style="29" customWidth="1"/>
    <col min="11816" max="11816" width="3.625" style="29" customWidth="1"/>
    <col min="11817" max="11817" width="6.625" style="29" customWidth="1"/>
    <col min="11818" max="11818" width="2.375" style="29" customWidth="1"/>
    <col min="11819" max="12032" width="9.125" style="29"/>
    <col min="12033" max="12033" width="2.875" style="29" customWidth="1"/>
    <col min="12034" max="12034" width="1.5" style="29" customWidth="1"/>
    <col min="12035" max="12035" width="20.5" style="29" customWidth="1"/>
    <col min="12036" max="12036" width="0.875" style="29" customWidth="1"/>
    <col min="12037" max="12037" width="13.875" style="29" customWidth="1"/>
    <col min="12038" max="12038" width="11.875" style="29" customWidth="1"/>
    <col min="12039" max="12039" width="10.375" style="29" customWidth="1"/>
    <col min="12040" max="12040" width="13.625" style="29" customWidth="1"/>
    <col min="12041" max="12041" width="1.5" style="29" customWidth="1"/>
    <col min="12042" max="12042" width="6.625" style="29" customWidth="1"/>
    <col min="12043" max="12043" width="1.5" style="29" customWidth="1"/>
    <col min="12044" max="12045" width="6.625" style="29" customWidth="1"/>
    <col min="12046" max="12046" width="2.125" style="29" customWidth="1"/>
    <col min="12047" max="12047" width="6.625" style="29" customWidth="1"/>
    <col min="12048" max="12048" width="2.125" style="29" customWidth="1"/>
    <col min="12049" max="12050" width="6.625" style="29" customWidth="1"/>
    <col min="12051" max="12051" width="2.125" style="29" customWidth="1"/>
    <col min="12052" max="12052" width="6.625" style="29" customWidth="1"/>
    <col min="12053" max="12053" width="2.125" style="29" customWidth="1"/>
    <col min="12054" max="12054" width="9.875" style="29" customWidth="1"/>
    <col min="12055" max="12055" width="2.875" style="29" customWidth="1"/>
    <col min="12056" max="12056" width="9.375" style="29" customWidth="1"/>
    <col min="12057" max="12057" width="10.625" style="29" customWidth="1"/>
    <col min="12058" max="12058" width="27.125" style="29" customWidth="1"/>
    <col min="12059" max="12059" width="3.125" style="29" customWidth="1"/>
    <col min="12060" max="12060" width="19.5" style="29" customWidth="1"/>
    <col min="12061" max="12061" width="3.125" style="29" customWidth="1"/>
    <col min="12062" max="12062" width="19.875" style="29" customWidth="1"/>
    <col min="12063" max="12063" width="4" style="29" customWidth="1"/>
    <col min="12064" max="12064" width="19.875" style="29" customWidth="1"/>
    <col min="12065" max="12071" width="10.625" style="29" customWidth="1"/>
    <col min="12072" max="12072" width="3.625" style="29" customWidth="1"/>
    <col min="12073" max="12073" width="6.625" style="29" customWidth="1"/>
    <col min="12074" max="12074" width="2.375" style="29" customWidth="1"/>
    <col min="12075" max="12288" width="9.125" style="29"/>
    <col min="12289" max="12289" width="2.875" style="29" customWidth="1"/>
    <col min="12290" max="12290" width="1.5" style="29" customWidth="1"/>
    <col min="12291" max="12291" width="20.5" style="29" customWidth="1"/>
    <col min="12292" max="12292" width="0.875" style="29" customWidth="1"/>
    <col min="12293" max="12293" width="13.875" style="29" customWidth="1"/>
    <col min="12294" max="12294" width="11.875" style="29" customWidth="1"/>
    <col min="12295" max="12295" width="10.375" style="29" customWidth="1"/>
    <col min="12296" max="12296" width="13.625" style="29" customWidth="1"/>
    <col min="12297" max="12297" width="1.5" style="29" customWidth="1"/>
    <col min="12298" max="12298" width="6.625" style="29" customWidth="1"/>
    <col min="12299" max="12299" width="1.5" style="29" customWidth="1"/>
    <col min="12300" max="12301" width="6.625" style="29" customWidth="1"/>
    <col min="12302" max="12302" width="2.125" style="29" customWidth="1"/>
    <col min="12303" max="12303" width="6.625" style="29" customWidth="1"/>
    <col min="12304" max="12304" width="2.125" style="29" customWidth="1"/>
    <col min="12305" max="12306" width="6.625" style="29" customWidth="1"/>
    <col min="12307" max="12307" width="2.125" style="29" customWidth="1"/>
    <col min="12308" max="12308" width="6.625" style="29" customWidth="1"/>
    <col min="12309" max="12309" width="2.125" style="29" customWidth="1"/>
    <col min="12310" max="12310" width="9.875" style="29" customWidth="1"/>
    <col min="12311" max="12311" width="2.875" style="29" customWidth="1"/>
    <col min="12312" max="12312" width="9.375" style="29" customWidth="1"/>
    <col min="12313" max="12313" width="10.625" style="29" customWidth="1"/>
    <col min="12314" max="12314" width="27.125" style="29" customWidth="1"/>
    <col min="12315" max="12315" width="3.125" style="29" customWidth="1"/>
    <col min="12316" max="12316" width="19.5" style="29" customWidth="1"/>
    <col min="12317" max="12317" width="3.125" style="29" customWidth="1"/>
    <col min="12318" max="12318" width="19.875" style="29" customWidth="1"/>
    <col min="12319" max="12319" width="4" style="29" customWidth="1"/>
    <col min="12320" max="12320" width="19.875" style="29" customWidth="1"/>
    <col min="12321" max="12327" width="10.625" style="29" customWidth="1"/>
    <col min="12328" max="12328" width="3.625" style="29" customWidth="1"/>
    <col min="12329" max="12329" width="6.625" style="29" customWidth="1"/>
    <col min="12330" max="12330" width="2.375" style="29" customWidth="1"/>
    <col min="12331" max="12544" width="9.125" style="29"/>
    <col min="12545" max="12545" width="2.875" style="29" customWidth="1"/>
    <col min="12546" max="12546" width="1.5" style="29" customWidth="1"/>
    <col min="12547" max="12547" width="20.5" style="29" customWidth="1"/>
    <col min="12548" max="12548" width="0.875" style="29" customWidth="1"/>
    <col min="12549" max="12549" width="13.875" style="29" customWidth="1"/>
    <col min="12550" max="12550" width="11.875" style="29" customWidth="1"/>
    <col min="12551" max="12551" width="10.375" style="29" customWidth="1"/>
    <col min="12552" max="12552" width="13.625" style="29" customWidth="1"/>
    <col min="12553" max="12553" width="1.5" style="29" customWidth="1"/>
    <col min="12554" max="12554" width="6.625" style="29" customWidth="1"/>
    <col min="12555" max="12555" width="1.5" style="29" customWidth="1"/>
    <col min="12556" max="12557" width="6.625" style="29" customWidth="1"/>
    <col min="12558" max="12558" width="2.125" style="29" customWidth="1"/>
    <col min="12559" max="12559" width="6.625" style="29" customWidth="1"/>
    <col min="12560" max="12560" width="2.125" style="29" customWidth="1"/>
    <col min="12561" max="12562" width="6.625" style="29" customWidth="1"/>
    <col min="12563" max="12563" width="2.125" style="29" customWidth="1"/>
    <col min="12564" max="12564" width="6.625" style="29" customWidth="1"/>
    <col min="12565" max="12565" width="2.125" style="29" customWidth="1"/>
    <col min="12566" max="12566" width="9.875" style="29" customWidth="1"/>
    <col min="12567" max="12567" width="2.875" style="29" customWidth="1"/>
    <col min="12568" max="12568" width="9.375" style="29" customWidth="1"/>
    <col min="12569" max="12569" width="10.625" style="29" customWidth="1"/>
    <col min="12570" max="12570" width="27.125" style="29" customWidth="1"/>
    <col min="12571" max="12571" width="3.125" style="29" customWidth="1"/>
    <col min="12572" max="12572" width="19.5" style="29" customWidth="1"/>
    <col min="12573" max="12573" width="3.125" style="29" customWidth="1"/>
    <col min="12574" max="12574" width="19.875" style="29" customWidth="1"/>
    <col min="12575" max="12575" width="4" style="29" customWidth="1"/>
    <col min="12576" max="12576" width="19.875" style="29" customWidth="1"/>
    <col min="12577" max="12583" width="10.625" style="29" customWidth="1"/>
    <col min="12584" max="12584" width="3.625" style="29" customWidth="1"/>
    <col min="12585" max="12585" width="6.625" style="29" customWidth="1"/>
    <col min="12586" max="12586" width="2.375" style="29" customWidth="1"/>
    <col min="12587" max="12800" width="9.125" style="29"/>
    <col min="12801" max="12801" width="2.875" style="29" customWidth="1"/>
    <col min="12802" max="12802" width="1.5" style="29" customWidth="1"/>
    <col min="12803" max="12803" width="20.5" style="29" customWidth="1"/>
    <col min="12804" max="12804" width="0.875" style="29" customWidth="1"/>
    <col min="12805" max="12805" width="13.875" style="29" customWidth="1"/>
    <col min="12806" max="12806" width="11.875" style="29" customWidth="1"/>
    <col min="12807" max="12807" width="10.375" style="29" customWidth="1"/>
    <col min="12808" max="12808" width="13.625" style="29" customWidth="1"/>
    <col min="12809" max="12809" width="1.5" style="29" customWidth="1"/>
    <col min="12810" max="12810" width="6.625" style="29" customWidth="1"/>
    <col min="12811" max="12811" width="1.5" style="29" customWidth="1"/>
    <col min="12812" max="12813" width="6.625" style="29" customWidth="1"/>
    <col min="12814" max="12814" width="2.125" style="29" customWidth="1"/>
    <col min="12815" max="12815" width="6.625" style="29" customWidth="1"/>
    <col min="12816" max="12816" width="2.125" style="29" customWidth="1"/>
    <col min="12817" max="12818" width="6.625" style="29" customWidth="1"/>
    <col min="12819" max="12819" width="2.125" style="29" customWidth="1"/>
    <col min="12820" max="12820" width="6.625" style="29" customWidth="1"/>
    <col min="12821" max="12821" width="2.125" style="29" customWidth="1"/>
    <col min="12822" max="12822" width="9.875" style="29" customWidth="1"/>
    <col min="12823" max="12823" width="2.875" style="29" customWidth="1"/>
    <col min="12824" max="12824" width="9.375" style="29" customWidth="1"/>
    <col min="12825" max="12825" width="10.625" style="29" customWidth="1"/>
    <col min="12826" max="12826" width="27.125" style="29" customWidth="1"/>
    <col min="12827" max="12827" width="3.125" style="29" customWidth="1"/>
    <col min="12828" max="12828" width="19.5" style="29" customWidth="1"/>
    <col min="12829" max="12829" width="3.125" style="29" customWidth="1"/>
    <col min="12830" max="12830" width="19.875" style="29" customWidth="1"/>
    <col min="12831" max="12831" width="4" style="29" customWidth="1"/>
    <col min="12832" max="12832" width="19.875" style="29" customWidth="1"/>
    <col min="12833" max="12839" width="10.625" style="29" customWidth="1"/>
    <col min="12840" max="12840" width="3.625" style="29" customWidth="1"/>
    <col min="12841" max="12841" width="6.625" style="29" customWidth="1"/>
    <col min="12842" max="12842" width="2.375" style="29" customWidth="1"/>
    <col min="12843" max="13056" width="9.125" style="29"/>
    <col min="13057" max="13057" width="2.875" style="29" customWidth="1"/>
    <col min="13058" max="13058" width="1.5" style="29" customWidth="1"/>
    <col min="13059" max="13059" width="20.5" style="29" customWidth="1"/>
    <col min="13060" max="13060" width="0.875" style="29" customWidth="1"/>
    <col min="13061" max="13061" width="13.875" style="29" customWidth="1"/>
    <col min="13062" max="13062" width="11.875" style="29" customWidth="1"/>
    <col min="13063" max="13063" width="10.375" style="29" customWidth="1"/>
    <col min="13064" max="13064" width="13.625" style="29" customWidth="1"/>
    <col min="13065" max="13065" width="1.5" style="29" customWidth="1"/>
    <col min="13066" max="13066" width="6.625" style="29" customWidth="1"/>
    <col min="13067" max="13067" width="1.5" style="29" customWidth="1"/>
    <col min="13068" max="13069" width="6.625" style="29" customWidth="1"/>
    <col min="13070" max="13070" width="2.125" style="29" customWidth="1"/>
    <col min="13071" max="13071" width="6.625" style="29" customWidth="1"/>
    <col min="13072" max="13072" width="2.125" style="29" customWidth="1"/>
    <col min="13073" max="13074" width="6.625" style="29" customWidth="1"/>
    <col min="13075" max="13075" width="2.125" style="29" customWidth="1"/>
    <col min="13076" max="13076" width="6.625" style="29" customWidth="1"/>
    <col min="13077" max="13077" width="2.125" style="29" customWidth="1"/>
    <col min="13078" max="13078" width="9.875" style="29" customWidth="1"/>
    <col min="13079" max="13079" width="2.875" style="29" customWidth="1"/>
    <col min="13080" max="13080" width="9.375" style="29" customWidth="1"/>
    <col min="13081" max="13081" width="10.625" style="29" customWidth="1"/>
    <col min="13082" max="13082" width="27.125" style="29" customWidth="1"/>
    <col min="13083" max="13083" width="3.125" style="29" customWidth="1"/>
    <col min="13084" max="13084" width="19.5" style="29" customWidth="1"/>
    <col min="13085" max="13085" width="3.125" style="29" customWidth="1"/>
    <col min="13086" max="13086" width="19.875" style="29" customWidth="1"/>
    <col min="13087" max="13087" width="4" style="29" customWidth="1"/>
    <col min="13088" max="13088" width="19.875" style="29" customWidth="1"/>
    <col min="13089" max="13095" width="10.625" style="29" customWidth="1"/>
    <col min="13096" max="13096" width="3.625" style="29" customWidth="1"/>
    <col min="13097" max="13097" width="6.625" style="29" customWidth="1"/>
    <col min="13098" max="13098" width="2.375" style="29" customWidth="1"/>
    <col min="13099" max="13312" width="9.125" style="29"/>
    <col min="13313" max="13313" width="2.875" style="29" customWidth="1"/>
    <col min="13314" max="13314" width="1.5" style="29" customWidth="1"/>
    <col min="13315" max="13315" width="20.5" style="29" customWidth="1"/>
    <col min="13316" max="13316" width="0.875" style="29" customWidth="1"/>
    <col min="13317" max="13317" width="13.875" style="29" customWidth="1"/>
    <col min="13318" max="13318" width="11.875" style="29" customWidth="1"/>
    <col min="13319" max="13319" width="10.375" style="29" customWidth="1"/>
    <col min="13320" max="13320" width="13.625" style="29" customWidth="1"/>
    <col min="13321" max="13321" width="1.5" style="29" customWidth="1"/>
    <col min="13322" max="13322" width="6.625" style="29" customWidth="1"/>
    <col min="13323" max="13323" width="1.5" style="29" customWidth="1"/>
    <col min="13324" max="13325" width="6.625" style="29" customWidth="1"/>
    <col min="13326" max="13326" width="2.125" style="29" customWidth="1"/>
    <col min="13327" max="13327" width="6.625" style="29" customWidth="1"/>
    <col min="13328" max="13328" width="2.125" style="29" customWidth="1"/>
    <col min="13329" max="13330" width="6.625" style="29" customWidth="1"/>
    <col min="13331" max="13331" width="2.125" style="29" customWidth="1"/>
    <col min="13332" max="13332" width="6.625" style="29" customWidth="1"/>
    <col min="13333" max="13333" width="2.125" style="29" customWidth="1"/>
    <col min="13334" max="13334" width="9.875" style="29" customWidth="1"/>
    <col min="13335" max="13335" width="2.875" style="29" customWidth="1"/>
    <col min="13336" max="13336" width="9.375" style="29" customWidth="1"/>
    <col min="13337" max="13337" width="10.625" style="29" customWidth="1"/>
    <col min="13338" max="13338" width="27.125" style="29" customWidth="1"/>
    <col min="13339" max="13339" width="3.125" style="29" customWidth="1"/>
    <col min="13340" max="13340" width="19.5" style="29" customWidth="1"/>
    <col min="13341" max="13341" width="3.125" style="29" customWidth="1"/>
    <col min="13342" max="13342" width="19.875" style="29" customWidth="1"/>
    <col min="13343" max="13343" width="4" style="29" customWidth="1"/>
    <col min="13344" max="13344" width="19.875" style="29" customWidth="1"/>
    <col min="13345" max="13351" width="10.625" style="29" customWidth="1"/>
    <col min="13352" max="13352" width="3.625" style="29" customWidth="1"/>
    <col min="13353" max="13353" width="6.625" style="29" customWidth="1"/>
    <col min="13354" max="13354" width="2.375" style="29" customWidth="1"/>
    <col min="13355" max="13568" width="9.125" style="29"/>
    <col min="13569" max="13569" width="2.875" style="29" customWidth="1"/>
    <col min="13570" max="13570" width="1.5" style="29" customWidth="1"/>
    <col min="13571" max="13571" width="20.5" style="29" customWidth="1"/>
    <col min="13572" max="13572" width="0.875" style="29" customWidth="1"/>
    <col min="13573" max="13573" width="13.875" style="29" customWidth="1"/>
    <col min="13574" max="13574" width="11.875" style="29" customWidth="1"/>
    <col min="13575" max="13575" width="10.375" style="29" customWidth="1"/>
    <col min="13576" max="13576" width="13.625" style="29" customWidth="1"/>
    <col min="13577" max="13577" width="1.5" style="29" customWidth="1"/>
    <col min="13578" max="13578" width="6.625" style="29" customWidth="1"/>
    <col min="13579" max="13579" width="1.5" style="29" customWidth="1"/>
    <col min="13580" max="13581" width="6.625" style="29" customWidth="1"/>
    <col min="13582" max="13582" width="2.125" style="29" customWidth="1"/>
    <col min="13583" max="13583" width="6.625" style="29" customWidth="1"/>
    <col min="13584" max="13584" width="2.125" style="29" customWidth="1"/>
    <col min="13585" max="13586" width="6.625" style="29" customWidth="1"/>
    <col min="13587" max="13587" width="2.125" style="29" customWidth="1"/>
    <col min="13588" max="13588" width="6.625" style="29" customWidth="1"/>
    <col min="13589" max="13589" width="2.125" style="29" customWidth="1"/>
    <col min="13590" max="13590" width="9.875" style="29" customWidth="1"/>
    <col min="13591" max="13591" width="2.875" style="29" customWidth="1"/>
    <col min="13592" max="13592" width="9.375" style="29" customWidth="1"/>
    <col min="13593" max="13593" width="10.625" style="29" customWidth="1"/>
    <col min="13594" max="13594" width="27.125" style="29" customWidth="1"/>
    <col min="13595" max="13595" width="3.125" style="29" customWidth="1"/>
    <col min="13596" max="13596" width="19.5" style="29" customWidth="1"/>
    <col min="13597" max="13597" width="3.125" style="29" customWidth="1"/>
    <col min="13598" max="13598" width="19.875" style="29" customWidth="1"/>
    <col min="13599" max="13599" width="4" style="29" customWidth="1"/>
    <col min="13600" max="13600" width="19.875" style="29" customWidth="1"/>
    <col min="13601" max="13607" width="10.625" style="29" customWidth="1"/>
    <col min="13608" max="13608" width="3.625" style="29" customWidth="1"/>
    <col min="13609" max="13609" width="6.625" style="29" customWidth="1"/>
    <col min="13610" max="13610" width="2.375" style="29" customWidth="1"/>
    <col min="13611" max="13824" width="9.125" style="29"/>
    <col min="13825" max="13825" width="2.875" style="29" customWidth="1"/>
    <col min="13826" max="13826" width="1.5" style="29" customWidth="1"/>
    <col min="13827" max="13827" width="20.5" style="29" customWidth="1"/>
    <col min="13828" max="13828" width="0.875" style="29" customWidth="1"/>
    <col min="13829" max="13829" width="13.875" style="29" customWidth="1"/>
    <col min="13830" max="13830" width="11.875" style="29" customWidth="1"/>
    <col min="13831" max="13831" width="10.375" style="29" customWidth="1"/>
    <col min="13832" max="13832" width="13.625" style="29" customWidth="1"/>
    <col min="13833" max="13833" width="1.5" style="29" customWidth="1"/>
    <col min="13834" max="13834" width="6.625" style="29" customWidth="1"/>
    <col min="13835" max="13835" width="1.5" style="29" customWidth="1"/>
    <col min="13836" max="13837" width="6.625" style="29" customWidth="1"/>
    <col min="13838" max="13838" width="2.125" style="29" customWidth="1"/>
    <col min="13839" max="13839" width="6.625" style="29" customWidth="1"/>
    <col min="13840" max="13840" width="2.125" style="29" customWidth="1"/>
    <col min="13841" max="13842" width="6.625" style="29" customWidth="1"/>
    <col min="13843" max="13843" width="2.125" style="29" customWidth="1"/>
    <col min="13844" max="13844" width="6.625" style="29" customWidth="1"/>
    <col min="13845" max="13845" width="2.125" style="29" customWidth="1"/>
    <col min="13846" max="13846" width="9.875" style="29" customWidth="1"/>
    <col min="13847" max="13847" width="2.875" style="29" customWidth="1"/>
    <col min="13848" max="13848" width="9.375" style="29" customWidth="1"/>
    <col min="13849" max="13849" width="10.625" style="29" customWidth="1"/>
    <col min="13850" max="13850" width="27.125" style="29" customWidth="1"/>
    <col min="13851" max="13851" width="3.125" style="29" customWidth="1"/>
    <col min="13852" max="13852" width="19.5" style="29" customWidth="1"/>
    <col min="13853" max="13853" width="3.125" style="29" customWidth="1"/>
    <col min="13854" max="13854" width="19.875" style="29" customWidth="1"/>
    <col min="13855" max="13855" width="4" style="29" customWidth="1"/>
    <col min="13856" max="13856" width="19.875" style="29" customWidth="1"/>
    <col min="13857" max="13863" width="10.625" style="29" customWidth="1"/>
    <col min="13864" max="13864" width="3.625" style="29" customWidth="1"/>
    <col min="13865" max="13865" width="6.625" style="29" customWidth="1"/>
    <col min="13866" max="13866" width="2.375" style="29" customWidth="1"/>
    <col min="13867" max="14080" width="9.125" style="29"/>
    <col min="14081" max="14081" width="2.875" style="29" customWidth="1"/>
    <col min="14082" max="14082" width="1.5" style="29" customWidth="1"/>
    <col min="14083" max="14083" width="20.5" style="29" customWidth="1"/>
    <col min="14084" max="14084" width="0.875" style="29" customWidth="1"/>
    <col min="14085" max="14085" width="13.875" style="29" customWidth="1"/>
    <col min="14086" max="14086" width="11.875" style="29" customWidth="1"/>
    <col min="14087" max="14087" width="10.375" style="29" customWidth="1"/>
    <col min="14088" max="14088" width="13.625" style="29" customWidth="1"/>
    <col min="14089" max="14089" width="1.5" style="29" customWidth="1"/>
    <col min="14090" max="14090" width="6.625" style="29" customWidth="1"/>
    <col min="14091" max="14091" width="1.5" style="29" customWidth="1"/>
    <col min="14092" max="14093" width="6.625" style="29" customWidth="1"/>
    <col min="14094" max="14094" width="2.125" style="29" customWidth="1"/>
    <col min="14095" max="14095" width="6.625" style="29" customWidth="1"/>
    <col min="14096" max="14096" width="2.125" style="29" customWidth="1"/>
    <col min="14097" max="14098" width="6.625" style="29" customWidth="1"/>
    <col min="14099" max="14099" width="2.125" style="29" customWidth="1"/>
    <col min="14100" max="14100" width="6.625" style="29" customWidth="1"/>
    <col min="14101" max="14101" width="2.125" style="29" customWidth="1"/>
    <col min="14102" max="14102" width="9.875" style="29" customWidth="1"/>
    <col min="14103" max="14103" width="2.875" style="29" customWidth="1"/>
    <col min="14104" max="14104" width="9.375" style="29" customWidth="1"/>
    <col min="14105" max="14105" width="10.625" style="29" customWidth="1"/>
    <col min="14106" max="14106" width="27.125" style="29" customWidth="1"/>
    <col min="14107" max="14107" width="3.125" style="29" customWidth="1"/>
    <col min="14108" max="14108" width="19.5" style="29" customWidth="1"/>
    <col min="14109" max="14109" width="3.125" style="29" customWidth="1"/>
    <col min="14110" max="14110" width="19.875" style="29" customWidth="1"/>
    <col min="14111" max="14111" width="4" style="29" customWidth="1"/>
    <col min="14112" max="14112" width="19.875" style="29" customWidth="1"/>
    <col min="14113" max="14119" width="10.625" style="29" customWidth="1"/>
    <col min="14120" max="14120" width="3.625" style="29" customWidth="1"/>
    <col min="14121" max="14121" width="6.625" style="29" customWidth="1"/>
    <col min="14122" max="14122" width="2.375" style="29" customWidth="1"/>
    <col min="14123" max="14336" width="9.125" style="29"/>
    <col min="14337" max="14337" width="2.875" style="29" customWidth="1"/>
    <col min="14338" max="14338" width="1.5" style="29" customWidth="1"/>
    <col min="14339" max="14339" width="20.5" style="29" customWidth="1"/>
    <col min="14340" max="14340" width="0.875" style="29" customWidth="1"/>
    <col min="14341" max="14341" width="13.875" style="29" customWidth="1"/>
    <col min="14342" max="14342" width="11.875" style="29" customWidth="1"/>
    <col min="14343" max="14343" width="10.375" style="29" customWidth="1"/>
    <col min="14344" max="14344" width="13.625" style="29" customWidth="1"/>
    <col min="14345" max="14345" width="1.5" style="29" customWidth="1"/>
    <col min="14346" max="14346" width="6.625" style="29" customWidth="1"/>
    <col min="14347" max="14347" width="1.5" style="29" customWidth="1"/>
    <col min="14348" max="14349" width="6.625" style="29" customWidth="1"/>
    <col min="14350" max="14350" width="2.125" style="29" customWidth="1"/>
    <col min="14351" max="14351" width="6.625" style="29" customWidth="1"/>
    <col min="14352" max="14352" width="2.125" style="29" customWidth="1"/>
    <col min="14353" max="14354" width="6.625" style="29" customWidth="1"/>
    <col min="14355" max="14355" width="2.125" style="29" customWidth="1"/>
    <col min="14356" max="14356" width="6.625" style="29" customWidth="1"/>
    <col min="14357" max="14357" width="2.125" style="29" customWidth="1"/>
    <col min="14358" max="14358" width="9.875" style="29" customWidth="1"/>
    <col min="14359" max="14359" width="2.875" style="29" customWidth="1"/>
    <col min="14360" max="14360" width="9.375" style="29" customWidth="1"/>
    <col min="14361" max="14361" width="10.625" style="29" customWidth="1"/>
    <col min="14362" max="14362" width="27.125" style="29" customWidth="1"/>
    <col min="14363" max="14363" width="3.125" style="29" customWidth="1"/>
    <col min="14364" max="14364" width="19.5" style="29" customWidth="1"/>
    <col min="14365" max="14365" width="3.125" style="29" customWidth="1"/>
    <col min="14366" max="14366" width="19.875" style="29" customWidth="1"/>
    <col min="14367" max="14367" width="4" style="29" customWidth="1"/>
    <col min="14368" max="14368" width="19.875" style="29" customWidth="1"/>
    <col min="14369" max="14375" width="10.625" style="29" customWidth="1"/>
    <col min="14376" max="14376" width="3.625" style="29" customWidth="1"/>
    <col min="14377" max="14377" width="6.625" style="29" customWidth="1"/>
    <col min="14378" max="14378" width="2.375" style="29" customWidth="1"/>
    <col min="14379" max="14592" width="9.125" style="29"/>
    <col min="14593" max="14593" width="2.875" style="29" customWidth="1"/>
    <col min="14594" max="14594" width="1.5" style="29" customWidth="1"/>
    <col min="14595" max="14595" width="20.5" style="29" customWidth="1"/>
    <col min="14596" max="14596" width="0.875" style="29" customWidth="1"/>
    <col min="14597" max="14597" width="13.875" style="29" customWidth="1"/>
    <col min="14598" max="14598" width="11.875" style="29" customWidth="1"/>
    <col min="14599" max="14599" width="10.375" style="29" customWidth="1"/>
    <col min="14600" max="14600" width="13.625" style="29" customWidth="1"/>
    <col min="14601" max="14601" width="1.5" style="29" customWidth="1"/>
    <col min="14602" max="14602" width="6.625" style="29" customWidth="1"/>
    <col min="14603" max="14603" width="1.5" style="29" customWidth="1"/>
    <col min="14604" max="14605" width="6.625" style="29" customWidth="1"/>
    <col min="14606" max="14606" width="2.125" style="29" customWidth="1"/>
    <col min="14607" max="14607" width="6.625" style="29" customWidth="1"/>
    <col min="14608" max="14608" width="2.125" style="29" customWidth="1"/>
    <col min="14609" max="14610" width="6.625" style="29" customWidth="1"/>
    <col min="14611" max="14611" width="2.125" style="29" customWidth="1"/>
    <col min="14612" max="14612" width="6.625" style="29" customWidth="1"/>
    <col min="14613" max="14613" width="2.125" style="29" customWidth="1"/>
    <col min="14614" max="14614" width="9.875" style="29" customWidth="1"/>
    <col min="14615" max="14615" width="2.875" style="29" customWidth="1"/>
    <col min="14616" max="14616" width="9.375" style="29" customWidth="1"/>
    <col min="14617" max="14617" width="10.625" style="29" customWidth="1"/>
    <col min="14618" max="14618" width="27.125" style="29" customWidth="1"/>
    <col min="14619" max="14619" width="3.125" style="29" customWidth="1"/>
    <col min="14620" max="14620" width="19.5" style="29" customWidth="1"/>
    <col min="14621" max="14621" width="3.125" style="29" customWidth="1"/>
    <col min="14622" max="14622" width="19.875" style="29" customWidth="1"/>
    <col min="14623" max="14623" width="4" style="29" customWidth="1"/>
    <col min="14624" max="14624" width="19.875" style="29" customWidth="1"/>
    <col min="14625" max="14631" width="10.625" style="29" customWidth="1"/>
    <col min="14632" max="14632" width="3.625" style="29" customWidth="1"/>
    <col min="14633" max="14633" width="6.625" style="29" customWidth="1"/>
    <col min="14634" max="14634" width="2.375" style="29" customWidth="1"/>
    <col min="14635" max="14848" width="9.125" style="29"/>
    <col min="14849" max="14849" width="2.875" style="29" customWidth="1"/>
    <col min="14850" max="14850" width="1.5" style="29" customWidth="1"/>
    <col min="14851" max="14851" width="20.5" style="29" customWidth="1"/>
    <col min="14852" max="14852" width="0.875" style="29" customWidth="1"/>
    <col min="14853" max="14853" width="13.875" style="29" customWidth="1"/>
    <col min="14854" max="14854" width="11.875" style="29" customWidth="1"/>
    <col min="14855" max="14855" width="10.375" style="29" customWidth="1"/>
    <col min="14856" max="14856" width="13.625" style="29" customWidth="1"/>
    <col min="14857" max="14857" width="1.5" style="29" customWidth="1"/>
    <col min="14858" max="14858" width="6.625" style="29" customWidth="1"/>
    <col min="14859" max="14859" width="1.5" style="29" customWidth="1"/>
    <col min="14860" max="14861" width="6.625" style="29" customWidth="1"/>
    <col min="14862" max="14862" width="2.125" style="29" customWidth="1"/>
    <col min="14863" max="14863" width="6.625" style="29" customWidth="1"/>
    <col min="14864" max="14864" width="2.125" style="29" customWidth="1"/>
    <col min="14865" max="14866" width="6.625" style="29" customWidth="1"/>
    <col min="14867" max="14867" width="2.125" style="29" customWidth="1"/>
    <col min="14868" max="14868" width="6.625" style="29" customWidth="1"/>
    <col min="14869" max="14869" width="2.125" style="29" customWidth="1"/>
    <col min="14870" max="14870" width="9.875" style="29" customWidth="1"/>
    <col min="14871" max="14871" width="2.875" style="29" customWidth="1"/>
    <col min="14872" max="14872" width="9.375" style="29" customWidth="1"/>
    <col min="14873" max="14873" width="10.625" style="29" customWidth="1"/>
    <col min="14874" max="14874" width="27.125" style="29" customWidth="1"/>
    <col min="14875" max="14875" width="3.125" style="29" customWidth="1"/>
    <col min="14876" max="14876" width="19.5" style="29" customWidth="1"/>
    <col min="14877" max="14877" width="3.125" style="29" customWidth="1"/>
    <col min="14878" max="14878" width="19.875" style="29" customWidth="1"/>
    <col min="14879" max="14879" width="4" style="29" customWidth="1"/>
    <col min="14880" max="14880" width="19.875" style="29" customWidth="1"/>
    <col min="14881" max="14887" width="10.625" style="29" customWidth="1"/>
    <col min="14888" max="14888" width="3.625" style="29" customWidth="1"/>
    <col min="14889" max="14889" width="6.625" style="29" customWidth="1"/>
    <col min="14890" max="14890" width="2.375" style="29" customWidth="1"/>
    <col min="14891" max="15104" width="9.125" style="29"/>
    <col min="15105" max="15105" width="2.875" style="29" customWidth="1"/>
    <col min="15106" max="15106" width="1.5" style="29" customWidth="1"/>
    <col min="15107" max="15107" width="20.5" style="29" customWidth="1"/>
    <col min="15108" max="15108" width="0.875" style="29" customWidth="1"/>
    <col min="15109" max="15109" width="13.875" style="29" customWidth="1"/>
    <col min="15110" max="15110" width="11.875" style="29" customWidth="1"/>
    <col min="15111" max="15111" width="10.375" style="29" customWidth="1"/>
    <col min="15112" max="15112" width="13.625" style="29" customWidth="1"/>
    <col min="15113" max="15113" width="1.5" style="29" customWidth="1"/>
    <col min="15114" max="15114" width="6.625" style="29" customWidth="1"/>
    <col min="15115" max="15115" width="1.5" style="29" customWidth="1"/>
    <col min="15116" max="15117" width="6.625" style="29" customWidth="1"/>
    <col min="15118" max="15118" width="2.125" style="29" customWidth="1"/>
    <col min="15119" max="15119" width="6.625" style="29" customWidth="1"/>
    <col min="15120" max="15120" width="2.125" style="29" customWidth="1"/>
    <col min="15121" max="15122" width="6.625" style="29" customWidth="1"/>
    <col min="15123" max="15123" width="2.125" style="29" customWidth="1"/>
    <col min="15124" max="15124" width="6.625" style="29" customWidth="1"/>
    <col min="15125" max="15125" width="2.125" style="29" customWidth="1"/>
    <col min="15126" max="15126" width="9.875" style="29" customWidth="1"/>
    <col min="15127" max="15127" width="2.875" style="29" customWidth="1"/>
    <col min="15128" max="15128" width="9.375" style="29" customWidth="1"/>
    <col min="15129" max="15129" width="10.625" style="29" customWidth="1"/>
    <col min="15130" max="15130" width="27.125" style="29" customWidth="1"/>
    <col min="15131" max="15131" width="3.125" style="29" customWidth="1"/>
    <col min="15132" max="15132" width="19.5" style="29" customWidth="1"/>
    <col min="15133" max="15133" width="3.125" style="29" customWidth="1"/>
    <col min="15134" max="15134" width="19.875" style="29" customWidth="1"/>
    <col min="15135" max="15135" width="4" style="29" customWidth="1"/>
    <col min="15136" max="15136" width="19.875" style="29" customWidth="1"/>
    <col min="15137" max="15143" width="10.625" style="29" customWidth="1"/>
    <col min="15144" max="15144" width="3.625" style="29" customWidth="1"/>
    <col min="15145" max="15145" width="6.625" style="29" customWidth="1"/>
    <col min="15146" max="15146" width="2.375" style="29" customWidth="1"/>
    <col min="15147" max="15360" width="9.125" style="29"/>
    <col min="15361" max="15361" width="2.875" style="29" customWidth="1"/>
    <col min="15362" max="15362" width="1.5" style="29" customWidth="1"/>
    <col min="15363" max="15363" width="20.5" style="29" customWidth="1"/>
    <col min="15364" max="15364" width="0.875" style="29" customWidth="1"/>
    <col min="15365" max="15365" width="13.875" style="29" customWidth="1"/>
    <col min="15366" max="15366" width="11.875" style="29" customWidth="1"/>
    <col min="15367" max="15367" width="10.375" style="29" customWidth="1"/>
    <col min="15368" max="15368" width="13.625" style="29" customWidth="1"/>
    <col min="15369" max="15369" width="1.5" style="29" customWidth="1"/>
    <col min="15370" max="15370" width="6.625" style="29" customWidth="1"/>
    <col min="15371" max="15371" width="1.5" style="29" customWidth="1"/>
    <col min="15372" max="15373" width="6.625" style="29" customWidth="1"/>
    <col min="15374" max="15374" width="2.125" style="29" customWidth="1"/>
    <col min="15375" max="15375" width="6.625" style="29" customWidth="1"/>
    <col min="15376" max="15376" width="2.125" style="29" customWidth="1"/>
    <col min="15377" max="15378" width="6.625" style="29" customWidth="1"/>
    <col min="15379" max="15379" width="2.125" style="29" customWidth="1"/>
    <col min="15380" max="15380" width="6.625" style="29" customWidth="1"/>
    <col min="15381" max="15381" width="2.125" style="29" customWidth="1"/>
    <col min="15382" max="15382" width="9.875" style="29" customWidth="1"/>
    <col min="15383" max="15383" width="2.875" style="29" customWidth="1"/>
    <col min="15384" max="15384" width="9.375" style="29" customWidth="1"/>
    <col min="15385" max="15385" width="10.625" style="29" customWidth="1"/>
    <col min="15386" max="15386" width="27.125" style="29" customWidth="1"/>
    <col min="15387" max="15387" width="3.125" style="29" customWidth="1"/>
    <col min="15388" max="15388" width="19.5" style="29" customWidth="1"/>
    <col min="15389" max="15389" width="3.125" style="29" customWidth="1"/>
    <col min="15390" max="15390" width="19.875" style="29" customWidth="1"/>
    <col min="15391" max="15391" width="4" style="29" customWidth="1"/>
    <col min="15392" max="15392" width="19.875" style="29" customWidth="1"/>
    <col min="15393" max="15399" width="10.625" style="29" customWidth="1"/>
    <col min="15400" max="15400" width="3.625" style="29" customWidth="1"/>
    <col min="15401" max="15401" width="6.625" style="29" customWidth="1"/>
    <col min="15402" max="15402" width="2.375" style="29" customWidth="1"/>
    <col min="15403" max="15616" width="9.125" style="29"/>
    <col min="15617" max="15617" width="2.875" style="29" customWidth="1"/>
    <col min="15618" max="15618" width="1.5" style="29" customWidth="1"/>
    <col min="15619" max="15619" width="20.5" style="29" customWidth="1"/>
    <col min="15620" max="15620" width="0.875" style="29" customWidth="1"/>
    <col min="15621" max="15621" width="13.875" style="29" customWidth="1"/>
    <col min="15622" max="15622" width="11.875" style="29" customWidth="1"/>
    <col min="15623" max="15623" width="10.375" style="29" customWidth="1"/>
    <col min="15624" max="15624" width="13.625" style="29" customWidth="1"/>
    <col min="15625" max="15625" width="1.5" style="29" customWidth="1"/>
    <col min="15626" max="15626" width="6.625" style="29" customWidth="1"/>
    <col min="15627" max="15627" width="1.5" style="29" customWidth="1"/>
    <col min="15628" max="15629" width="6.625" style="29" customWidth="1"/>
    <col min="15630" max="15630" width="2.125" style="29" customWidth="1"/>
    <col min="15631" max="15631" width="6.625" style="29" customWidth="1"/>
    <col min="15632" max="15632" width="2.125" style="29" customWidth="1"/>
    <col min="15633" max="15634" width="6.625" style="29" customWidth="1"/>
    <col min="15635" max="15635" width="2.125" style="29" customWidth="1"/>
    <col min="15636" max="15636" width="6.625" style="29" customWidth="1"/>
    <col min="15637" max="15637" width="2.125" style="29" customWidth="1"/>
    <col min="15638" max="15638" width="9.875" style="29" customWidth="1"/>
    <col min="15639" max="15639" width="2.875" style="29" customWidth="1"/>
    <col min="15640" max="15640" width="9.375" style="29" customWidth="1"/>
    <col min="15641" max="15641" width="10.625" style="29" customWidth="1"/>
    <col min="15642" max="15642" width="27.125" style="29" customWidth="1"/>
    <col min="15643" max="15643" width="3.125" style="29" customWidth="1"/>
    <col min="15644" max="15644" width="19.5" style="29" customWidth="1"/>
    <col min="15645" max="15645" width="3.125" style="29" customWidth="1"/>
    <col min="15646" max="15646" width="19.875" style="29" customWidth="1"/>
    <col min="15647" max="15647" width="4" style="29" customWidth="1"/>
    <col min="15648" max="15648" width="19.875" style="29" customWidth="1"/>
    <col min="15649" max="15655" width="10.625" style="29" customWidth="1"/>
    <col min="15656" max="15656" width="3.625" style="29" customWidth="1"/>
    <col min="15657" max="15657" width="6.625" style="29" customWidth="1"/>
    <col min="15658" max="15658" width="2.375" style="29" customWidth="1"/>
    <col min="15659" max="15872" width="9.125" style="29"/>
    <col min="15873" max="15873" width="2.875" style="29" customWidth="1"/>
    <col min="15874" max="15874" width="1.5" style="29" customWidth="1"/>
    <col min="15875" max="15875" width="20.5" style="29" customWidth="1"/>
    <col min="15876" max="15876" width="0.875" style="29" customWidth="1"/>
    <col min="15877" max="15877" width="13.875" style="29" customWidth="1"/>
    <col min="15878" max="15878" width="11.875" style="29" customWidth="1"/>
    <col min="15879" max="15879" width="10.375" style="29" customWidth="1"/>
    <col min="15880" max="15880" width="13.625" style="29" customWidth="1"/>
    <col min="15881" max="15881" width="1.5" style="29" customWidth="1"/>
    <col min="15882" max="15882" width="6.625" style="29" customWidth="1"/>
    <col min="15883" max="15883" width="1.5" style="29" customWidth="1"/>
    <col min="15884" max="15885" width="6.625" style="29" customWidth="1"/>
    <col min="15886" max="15886" width="2.125" style="29" customWidth="1"/>
    <col min="15887" max="15887" width="6.625" style="29" customWidth="1"/>
    <col min="15888" max="15888" width="2.125" style="29" customWidth="1"/>
    <col min="15889" max="15890" width="6.625" style="29" customWidth="1"/>
    <col min="15891" max="15891" width="2.125" style="29" customWidth="1"/>
    <col min="15892" max="15892" width="6.625" style="29" customWidth="1"/>
    <col min="15893" max="15893" width="2.125" style="29" customWidth="1"/>
    <col min="15894" max="15894" width="9.875" style="29" customWidth="1"/>
    <col min="15895" max="15895" width="2.875" style="29" customWidth="1"/>
    <col min="15896" max="15896" width="9.375" style="29" customWidth="1"/>
    <col min="15897" max="15897" width="10.625" style="29" customWidth="1"/>
    <col min="15898" max="15898" width="27.125" style="29" customWidth="1"/>
    <col min="15899" max="15899" width="3.125" style="29" customWidth="1"/>
    <col min="15900" max="15900" width="19.5" style="29" customWidth="1"/>
    <col min="15901" max="15901" width="3.125" style="29" customWidth="1"/>
    <col min="15902" max="15902" width="19.875" style="29" customWidth="1"/>
    <col min="15903" max="15903" width="4" style="29" customWidth="1"/>
    <col min="15904" max="15904" width="19.875" style="29" customWidth="1"/>
    <col min="15905" max="15911" width="10.625" style="29" customWidth="1"/>
    <col min="15912" max="15912" width="3.625" style="29" customWidth="1"/>
    <col min="15913" max="15913" width="6.625" style="29" customWidth="1"/>
    <col min="15914" max="15914" width="2.375" style="29" customWidth="1"/>
    <col min="15915" max="16128" width="9.125" style="29"/>
    <col min="16129" max="16129" width="2.875" style="29" customWidth="1"/>
    <col min="16130" max="16130" width="1.5" style="29" customWidth="1"/>
    <col min="16131" max="16131" width="20.5" style="29" customWidth="1"/>
    <col min="16132" max="16132" width="0.875" style="29" customWidth="1"/>
    <col min="16133" max="16133" width="13.875" style="29" customWidth="1"/>
    <col min="16134" max="16134" width="11.875" style="29" customWidth="1"/>
    <col min="16135" max="16135" width="10.375" style="29" customWidth="1"/>
    <col min="16136" max="16136" width="13.625" style="29" customWidth="1"/>
    <col min="16137" max="16137" width="1.5" style="29" customWidth="1"/>
    <col min="16138" max="16138" width="6.625" style="29" customWidth="1"/>
    <col min="16139" max="16139" width="1.5" style="29" customWidth="1"/>
    <col min="16140" max="16141" width="6.625" style="29" customWidth="1"/>
    <col min="16142" max="16142" width="2.125" style="29" customWidth="1"/>
    <col min="16143" max="16143" width="6.625" style="29" customWidth="1"/>
    <col min="16144" max="16144" width="2.125" style="29" customWidth="1"/>
    <col min="16145" max="16146" width="6.625" style="29" customWidth="1"/>
    <col min="16147" max="16147" width="2.125" style="29" customWidth="1"/>
    <col min="16148" max="16148" width="6.625" style="29" customWidth="1"/>
    <col min="16149" max="16149" width="2.125" style="29" customWidth="1"/>
    <col min="16150" max="16150" width="9.875" style="29" customWidth="1"/>
    <col min="16151" max="16151" width="2.875" style="29" customWidth="1"/>
    <col min="16152" max="16152" width="9.375" style="29" customWidth="1"/>
    <col min="16153" max="16153" width="10.625" style="29" customWidth="1"/>
    <col min="16154" max="16154" width="27.125" style="29" customWidth="1"/>
    <col min="16155" max="16155" width="3.125" style="29" customWidth="1"/>
    <col min="16156" max="16156" width="19.5" style="29" customWidth="1"/>
    <col min="16157" max="16157" width="3.125" style="29" customWidth="1"/>
    <col min="16158" max="16158" width="19.875" style="29" customWidth="1"/>
    <col min="16159" max="16159" width="4" style="29" customWidth="1"/>
    <col min="16160" max="16160" width="19.875" style="29" customWidth="1"/>
    <col min="16161" max="16167" width="10.625" style="29" customWidth="1"/>
    <col min="16168" max="16168" width="3.625" style="29" customWidth="1"/>
    <col min="16169" max="16169" width="6.625" style="29" customWidth="1"/>
    <col min="16170" max="16170" width="2.375" style="29" customWidth="1"/>
    <col min="16171" max="16384" width="9.125" style="29"/>
  </cols>
  <sheetData>
    <row r="1" spans="1:32" ht="17.100000000000001" customHeight="1" thickBot="1" x14ac:dyDescent="0.3">
      <c r="A1" s="340">
        <v>1</v>
      </c>
      <c r="B1" s="341" t="s">
        <v>10</v>
      </c>
      <c r="C1" s="342"/>
      <c r="D1" s="342"/>
      <c r="E1" s="342"/>
      <c r="F1" s="343"/>
      <c r="G1" s="343"/>
      <c r="H1" s="344"/>
      <c r="I1" s="343"/>
      <c r="J1" s="343" t="s">
        <v>12</v>
      </c>
      <c r="K1" s="343"/>
      <c r="L1" s="343"/>
      <c r="M1" s="343" t="s">
        <v>12</v>
      </c>
      <c r="N1" s="343"/>
      <c r="O1" s="343"/>
      <c r="P1" s="343"/>
      <c r="Q1" s="343"/>
      <c r="R1" s="343"/>
      <c r="S1" s="343"/>
      <c r="T1" s="343"/>
      <c r="U1" s="343"/>
      <c r="V1" s="344"/>
      <c r="W1" s="606" t="s">
        <v>1</v>
      </c>
      <c r="Z1" s="30" t="s">
        <v>13</v>
      </c>
    </row>
    <row r="2" spans="1:32" ht="17.100000000000001" customHeight="1" thickBot="1" x14ac:dyDescent="0.3">
      <c r="A2" s="345">
        <f t="shared" ref="A2:A63" si="0">A1+1</f>
        <v>2</v>
      </c>
      <c r="B2" s="346"/>
      <c r="C2" s="33" t="str">
        <f>'FWM1'!C2</f>
        <v>FIREWATER MAIN PUMPS</v>
      </c>
      <c r="D2" s="33"/>
      <c r="E2" s="33"/>
      <c r="F2" s="347"/>
      <c r="G2" s="770" t="str">
        <f>IF('FWM1'!G2=0,"",'FWM1'!G2)</f>
        <v>PBA - 905A/B</v>
      </c>
      <c r="H2" s="771"/>
      <c r="I2" s="348"/>
      <c r="J2" s="349"/>
      <c r="K2" s="350"/>
      <c r="L2" s="774" t="str">
        <f>'FWM1'!L2:S2</f>
        <v>Issued for Construction</v>
      </c>
      <c r="M2" s="775"/>
      <c r="N2" s="775"/>
      <c r="O2" s="775"/>
      <c r="P2" s="775"/>
      <c r="Q2" s="775"/>
      <c r="R2" s="775"/>
      <c r="S2" s="775"/>
      <c r="T2" s="775"/>
      <c r="U2" s="775"/>
      <c r="V2" s="351"/>
      <c r="W2" s="607"/>
      <c r="Z2" s="38" t="s">
        <v>238</v>
      </c>
      <c r="AB2" s="38" t="s">
        <v>238</v>
      </c>
    </row>
    <row r="3" spans="1:32" ht="17.100000000000001" customHeight="1" thickBot="1" x14ac:dyDescent="0.3">
      <c r="A3" s="345">
        <f t="shared" si="0"/>
        <v>3</v>
      </c>
      <c r="B3" s="352"/>
      <c r="C3" s="353"/>
      <c r="D3" s="353"/>
      <c r="E3" s="353"/>
      <c r="F3" s="353"/>
      <c r="G3" s="772"/>
      <c r="H3" s="773"/>
      <c r="I3" s="354"/>
      <c r="J3" s="350"/>
      <c r="K3" s="350"/>
      <c r="L3" s="775" t="str">
        <f>'FWM1'!L3</f>
        <v>( based on final process data )</v>
      </c>
      <c r="M3" s="775"/>
      <c r="N3" s="775"/>
      <c r="O3" s="775"/>
      <c r="P3" s="775"/>
      <c r="Q3" s="775"/>
      <c r="R3" s="775"/>
      <c r="S3" s="775"/>
      <c r="T3" s="775"/>
      <c r="U3" s="775"/>
      <c r="V3" s="351"/>
      <c r="W3" s="608"/>
      <c r="Z3" s="38" t="s">
        <v>21</v>
      </c>
      <c r="AB3" s="38" t="s">
        <v>21</v>
      </c>
    </row>
    <row r="4" spans="1:32" ht="17.100000000000001" customHeight="1" x14ac:dyDescent="0.2">
      <c r="A4" s="345">
        <f t="shared" si="0"/>
        <v>4</v>
      </c>
      <c r="B4" s="157"/>
      <c r="C4" s="49" t="s">
        <v>239</v>
      </c>
      <c r="D4" s="50" t="s">
        <v>23</v>
      </c>
      <c r="E4" s="776" t="str">
        <f>IF('FWM1'!E4=0,"",'FWM1'!E4)</f>
        <v/>
      </c>
      <c r="F4" s="776"/>
      <c r="G4" s="776"/>
      <c r="H4" s="777"/>
      <c r="I4" s="355"/>
      <c r="J4" s="356"/>
      <c r="K4" s="356"/>
      <c r="L4" s="355"/>
      <c r="M4" s="355"/>
      <c r="N4" s="355"/>
      <c r="O4" s="355"/>
      <c r="P4" s="355"/>
      <c r="Q4" s="355"/>
      <c r="R4" s="355"/>
      <c r="S4" s="355"/>
      <c r="T4" s="355"/>
      <c r="U4" s="355"/>
      <c r="V4" s="357"/>
      <c r="W4" s="53"/>
      <c r="Z4" s="54" t="s">
        <v>240</v>
      </c>
      <c r="AB4" s="54" t="s">
        <v>241</v>
      </c>
    </row>
    <row r="5" spans="1:32" ht="17.100000000000001" customHeight="1" thickBot="1" x14ac:dyDescent="0.25">
      <c r="A5" s="345">
        <f t="shared" si="0"/>
        <v>5</v>
      </c>
      <c r="B5" s="358"/>
      <c r="C5" s="359" t="s">
        <v>242</v>
      </c>
      <c r="D5" s="239" t="s">
        <v>23</v>
      </c>
      <c r="E5" s="778" t="str">
        <f>IF('FWM1'!O6=0,"",'FWM1'!O6)</f>
        <v>VTA</v>
      </c>
      <c r="F5" s="778"/>
      <c r="G5" s="778"/>
      <c r="H5" s="779"/>
      <c r="I5" s="360"/>
      <c r="J5" s="360"/>
      <c r="K5" s="360"/>
      <c r="L5" s="360"/>
      <c r="M5" s="360"/>
      <c r="N5" s="360"/>
      <c r="O5" s="360"/>
      <c r="P5" s="361"/>
      <c r="Q5" s="361"/>
      <c r="R5" s="360"/>
      <c r="S5" s="360"/>
      <c r="T5" s="360"/>
      <c r="U5" s="360"/>
      <c r="V5" s="362"/>
      <c r="W5" s="59"/>
      <c r="Z5" s="78" t="s">
        <v>243</v>
      </c>
      <c r="AB5" s="60" t="s">
        <v>244</v>
      </c>
    </row>
    <row r="6" spans="1:32" ht="17.100000000000001" customHeight="1" thickBot="1" x14ac:dyDescent="0.25">
      <c r="A6" s="31">
        <f>A5+1</f>
        <v>6</v>
      </c>
      <c r="B6" s="363"/>
      <c r="C6" s="621" t="s">
        <v>245</v>
      </c>
      <c r="D6" s="621"/>
      <c r="E6" s="621"/>
      <c r="F6" s="621"/>
      <c r="G6" s="622"/>
      <c r="H6" s="700" t="s">
        <v>246</v>
      </c>
      <c r="I6" s="621"/>
      <c r="J6" s="621"/>
      <c r="K6" s="621"/>
      <c r="L6" s="622"/>
      <c r="M6" s="700"/>
      <c r="N6" s="621"/>
      <c r="O6" s="621"/>
      <c r="P6" s="621"/>
      <c r="Q6" s="622"/>
      <c r="R6" s="700"/>
      <c r="S6" s="621"/>
      <c r="T6" s="621"/>
      <c r="U6" s="621"/>
      <c r="V6" s="622"/>
      <c r="W6" s="59"/>
      <c r="Z6" s="60" t="s">
        <v>247</v>
      </c>
    </row>
    <row r="7" spans="1:32" ht="17.100000000000001" customHeight="1" thickBot="1" x14ac:dyDescent="0.25">
      <c r="A7" s="31">
        <f t="shared" si="0"/>
        <v>7</v>
      </c>
      <c r="B7" s="364"/>
      <c r="C7" s="765" t="s">
        <v>248</v>
      </c>
      <c r="D7" s="765"/>
      <c r="E7" s="765"/>
      <c r="F7" s="765"/>
      <c r="G7" s="766"/>
      <c r="H7" s="767"/>
      <c r="I7" s="768"/>
      <c r="J7" s="768"/>
      <c r="K7" s="768"/>
      <c r="L7" s="769"/>
      <c r="M7" s="767"/>
      <c r="N7" s="768"/>
      <c r="O7" s="768"/>
      <c r="P7" s="768"/>
      <c r="Q7" s="769"/>
      <c r="R7" s="767"/>
      <c r="S7" s="768"/>
      <c r="T7" s="768"/>
      <c r="U7" s="768"/>
      <c r="V7" s="769"/>
      <c r="W7" s="59"/>
    </row>
    <row r="8" spans="1:32" ht="17.100000000000001" customHeight="1" thickBot="1" x14ac:dyDescent="0.25">
      <c r="A8" s="31">
        <f>A7+1</f>
        <v>8</v>
      </c>
      <c r="B8" s="365"/>
      <c r="C8" s="666" t="s">
        <v>249</v>
      </c>
      <c r="D8" s="786"/>
      <c r="E8" s="786"/>
      <c r="F8" s="786"/>
      <c r="G8" s="366"/>
      <c r="H8" s="787"/>
      <c r="I8" s="788"/>
      <c r="J8" s="788"/>
      <c r="K8" s="788"/>
      <c r="L8" s="789"/>
      <c r="M8" s="790"/>
      <c r="N8" s="790"/>
      <c r="O8" s="790"/>
      <c r="P8" s="790"/>
      <c r="Q8" s="791"/>
      <c r="R8" s="790"/>
      <c r="S8" s="790"/>
      <c r="T8" s="790"/>
      <c r="U8" s="790"/>
      <c r="V8" s="791"/>
      <c r="W8" s="59"/>
      <c r="Z8" s="38" t="s">
        <v>250</v>
      </c>
      <c r="AB8" s="38" t="s">
        <v>251</v>
      </c>
      <c r="AD8" s="38" t="s">
        <v>251</v>
      </c>
      <c r="AF8" s="38" t="s">
        <v>251</v>
      </c>
    </row>
    <row r="9" spans="1:32" ht="17.100000000000001" customHeight="1" thickBot="1" x14ac:dyDescent="0.25">
      <c r="A9" s="31">
        <f>A8+1</f>
        <v>9</v>
      </c>
      <c r="B9" s="367"/>
      <c r="C9" s="621" t="s">
        <v>252</v>
      </c>
      <c r="D9" s="621"/>
      <c r="E9" s="621"/>
      <c r="F9" s="621"/>
      <c r="G9" s="622"/>
      <c r="H9" s="700" t="s">
        <v>253</v>
      </c>
      <c r="I9" s="621"/>
      <c r="J9" s="621"/>
      <c r="K9" s="621"/>
      <c r="L9" s="622"/>
      <c r="M9" s="700"/>
      <c r="N9" s="621"/>
      <c r="O9" s="621"/>
      <c r="P9" s="621"/>
      <c r="Q9" s="622"/>
      <c r="R9" s="700"/>
      <c r="S9" s="621"/>
      <c r="T9" s="621"/>
      <c r="U9" s="621"/>
      <c r="V9" s="622"/>
      <c r="W9" s="59"/>
      <c r="Z9" s="38" t="s">
        <v>21</v>
      </c>
      <c r="AA9" s="29">
        <v>1</v>
      </c>
      <c r="AB9" s="47" t="s">
        <v>21</v>
      </c>
      <c r="AD9" s="47" t="s">
        <v>21</v>
      </c>
      <c r="AF9" s="47" t="s">
        <v>21</v>
      </c>
    </row>
    <row r="10" spans="1:32" ht="17.100000000000001" customHeight="1" x14ac:dyDescent="0.2">
      <c r="A10" s="31">
        <f>A9+1</f>
        <v>10</v>
      </c>
      <c r="B10" s="56"/>
      <c r="C10" s="79" t="s">
        <v>254</v>
      </c>
      <c r="D10" s="50"/>
      <c r="E10" s="368"/>
      <c r="F10" s="369"/>
      <c r="G10" s="370" t="s">
        <v>255</v>
      </c>
      <c r="H10" s="780">
        <f>IF('[6]Sheet 2'!S45="","",IF('[6]Sheet 2'!S39=50,
IF('[6]Sheet 2'!S45&gt;3000,3000,IF('[6]Sheet 2'!S45&gt;1500,1500,IF('[6]Sheet 2'!S45&gt;1000,1000,'[6]Sheet 2'!S45))),
IF('[6]Sheet 2'!S39=60,
IF('[6]Sheet 2'!S45&gt;3600,3600,IF('[6]Sheet 2'!S45&gt;1800,1800,IF('[6]Sheet 2'!S45&gt;1200,1200,'[6]Sheet 2'!S45))),"")))</f>
        <v>3000</v>
      </c>
      <c r="I10" s="781"/>
      <c r="J10" s="371" t="s">
        <v>256</v>
      </c>
      <c r="K10" s="781">
        <f>IF('[6]Sheet 2'!S46="","",IF('[6]Sheet 2'!S39=50,
IF('[6]Sheet 2'!S46&gt;3000,3000,IF('[6]Sheet 2'!S46&gt;1500,1500,IF('[6]Sheet 2'!S46&gt;1000,1000,'[6]Sheet 2'!S46))),
IF('[6]Sheet 2'!S39=60,
IF('[6]Sheet 2'!S46&gt;3600,3600,IF('[6]Sheet 2'!S46&gt;1800,1800,IF('[6]Sheet 2'!S46&gt;1200,1200,'[6]Sheet 2'!S46))),"")))</f>
        <v>3000</v>
      </c>
      <c r="L10" s="782"/>
      <c r="M10" s="783"/>
      <c r="N10" s="783"/>
      <c r="O10" s="372" t="s">
        <v>256</v>
      </c>
      <c r="P10" s="784"/>
      <c r="Q10" s="785"/>
      <c r="R10" s="783"/>
      <c r="S10" s="783"/>
      <c r="T10" s="372" t="s">
        <v>256</v>
      </c>
      <c r="U10" s="784"/>
      <c r="V10" s="785"/>
      <c r="W10" s="59"/>
      <c r="Y10" s="373" t="s">
        <v>257</v>
      </c>
      <c r="Z10" s="54" t="s">
        <v>258</v>
      </c>
      <c r="AA10" s="29">
        <v>2</v>
      </c>
      <c r="AB10" s="54" t="str">
        <f>IF(H$24=$Z$10,$Y$10&amp;AA9,IF(H$24=$Z$11,$Y$11&amp;AA9,IF(H$24=$Z$12,$Y$12&amp;AA9,"")))</f>
        <v>OH1</v>
      </c>
      <c r="AC10" s="29">
        <v>1</v>
      </c>
      <c r="AD10" s="54" t="str">
        <f>IF(M$24=$Z$10,$Y$10&amp;AC10,IF(M$24=$Z$11,$Y$11&amp;AC10,IF(M$24=$Z$12,$Y$12&amp;AC10,"")))</f>
        <v/>
      </c>
      <c r="AE10" s="29">
        <v>1</v>
      </c>
      <c r="AF10" s="54" t="str">
        <f>IF(R$24=$Z$10,$Y$10&amp;AE10,IF(R$24=$Z$11,$Y$11&amp;AE10,IF(R$24=$Z$12,$Y$12&amp;AE10,"")))</f>
        <v/>
      </c>
    </row>
    <row r="11" spans="1:32" ht="17.100000000000001" customHeight="1" x14ac:dyDescent="0.2">
      <c r="A11" s="31">
        <f t="shared" si="0"/>
        <v>11</v>
      </c>
      <c r="B11" s="48"/>
      <c r="C11" s="374" t="s">
        <v>259</v>
      </c>
      <c r="D11" s="50"/>
      <c r="E11" s="375"/>
      <c r="F11" s="375"/>
      <c r="G11" s="63" t="str">
        <f>IF('FWM1'!$F$3='FWM1'!$O$69,Qsi,IF('FWM1'!$F$3='FWM1'!$O$70,Qus,""))</f>
        <v>m3/h</v>
      </c>
      <c r="H11" s="795" t="s">
        <v>260</v>
      </c>
      <c r="I11" s="796"/>
      <c r="J11" s="796"/>
      <c r="K11" s="796"/>
      <c r="L11" s="797"/>
      <c r="M11" s="793"/>
      <c r="N11" s="793"/>
      <c r="O11" s="793"/>
      <c r="P11" s="793"/>
      <c r="Q11" s="798"/>
      <c r="R11" s="793"/>
      <c r="S11" s="793"/>
      <c r="T11" s="793"/>
      <c r="U11" s="793"/>
      <c r="V11" s="798"/>
      <c r="W11" s="59"/>
      <c r="Y11" s="373" t="s">
        <v>261</v>
      </c>
      <c r="Z11" s="78" t="s">
        <v>262</v>
      </c>
      <c r="AA11" s="29">
        <v>3</v>
      </c>
      <c r="AB11" s="78" t="str">
        <f>IF(H$24=$Z$10,$Y$10&amp;AA10,IF(H$24=$Z$11,$Y$11&amp;AA10,IF(H$24=$Z$12,$Y$12&amp;AA10,"")))</f>
        <v>OH2</v>
      </c>
      <c r="AC11" s="29">
        <v>2</v>
      </c>
      <c r="AD11" s="78" t="str">
        <f>IF(M$24=$Z$10,$Y$10&amp;AC11,IF(M$24=$Z$11,$Y$11&amp;AC11,IF(M$24=$Z$12,$Y$12&amp;AC11,"")))</f>
        <v/>
      </c>
      <c r="AE11" s="29">
        <v>2</v>
      </c>
      <c r="AF11" s="78" t="str">
        <f>IF(R$24=$Z$10,$Y$10&amp;AE11,IF(R$24=$Z$11,$Y$11&amp;AE11,IF(R$24=$Z$12,$Y$12&amp;AE11,"")))</f>
        <v/>
      </c>
    </row>
    <row r="12" spans="1:32" ht="17.100000000000001" customHeight="1" thickBot="1" x14ac:dyDescent="0.25">
      <c r="A12" s="31">
        <f t="shared" si="0"/>
        <v>12</v>
      </c>
      <c r="B12" s="56"/>
      <c r="C12" s="57" t="s">
        <v>263</v>
      </c>
      <c r="D12" s="50"/>
      <c r="E12" s="376"/>
      <c r="F12" s="377"/>
      <c r="G12" s="63" t="str">
        <f>IF('FWM1'!$F$3='FWM1'!$O$69,Qsi,IF('FWM1'!$F$3='FWM1'!$O$70,Qus,""))</f>
        <v>m3/h</v>
      </c>
      <c r="H12" s="378" t="str">
        <f>IF('[6]Sheet 2'!E12:H12=0,"",'[6]Sheet 2'!E12:H12)</f>
        <v/>
      </c>
      <c r="I12" s="792">
        <f>IF('[6]Sheet 2'!E13=0,"",'[6]Sheet 2'!E13)</f>
        <v>412.8</v>
      </c>
      <c r="J12" s="792"/>
      <c r="K12" s="792"/>
      <c r="L12" s="379"/>
      <c r="M12" s="380"/>
      <c r="N12" s="799"/>
      <c r="O12" s="799"/>
      <c r="P12" s="799"/>
      <c r="Q12" s="381"/>
      <c r="R12" s="380"/>
      <c r="S12" s="799"/>
      <c r="T12" s="799"/>
      <c r="U12" s="799"/>
      <c r="V12" s="381"/>
      <c r="W12" s="59"/>
      <c r="Y12" s="373" t="s">
        <v>264</v>
      </c>
      <c r="Z12" s="60" t="s">
        <v>265</v>
      </c>
      <c r="AA12" s="29">
        <v>4</v>
      </c>
      <c r="AB12" s="78" t="str">
        <f>IF(H$24=$Z$10,$Y$10&amp;AA11,IF(H$24=$Z$11,$Y$11&amp;AA11,IF(H$24=$Z$12,$Y$12&amp;AA11,"")))</f>
        <v>OH3</v>
      </c>
      <c r="AC12" s="29">
        <v>3</v>
      </c>
      <c r="AD12" s="78" t="str">
        <f>IF(M$24=$Z$10,$Y$10&amp;AC12,IF(M$24=$Z$11,$Y$11&amp;AC12,IF(M$24=$Z$12,$Y$12&amp;AC12,"")))</f>
        <v/>
      </c>
      <c r="AE12" s="29">
        <v>3</v>
      </c>
      <c r="AF12" s="78" t="str">
        <f>IF(R$24=$Z$10,$Y$10&amp;AE12,IF(R$24=$Z$11,$Y$11&amp;AE12,IF(R$24=$Z$12,$Y$12&amp;AE12,"")))</f>
        <v/>
      </c>
    </row>
    <row r="13" spans="1:32" ht="17.100000000000001" customHeight="1" x14ac:dyDescent="0.2">
      <c r="A13" s="31">
        <f t="shared" si="0"/>
        <v>13</v>
      </c>
      <c r="B13" s="48"/>
      <c r="C13" s="49" t="s">
        <v>266</v>
      </c>
      <c r="D13" s="376"/>
      <c r="E13" s="376"/>
      <c r="F13" s="377"/>
      <c r="G13" s="63" t="str">
        <f>IF('FWM1'!$F$3='FWM1'!$O$69,DHsi,IF('FWM1'!$F$3='FWM1'!$O$70,DHus,""))</f>
        <v>m liq.</v>
      </c>
      <c r="H13" s="378"/>
      <c r="I13" s="792">
        <f>IF('[6]Sheet 2'!S26="","",'[6]Sheet 2'!S26)</f>
        <v>86.369886008673575</v>
      </c>
      <c r="J13" s="792"/>
      <c r="K13" s="792"/>
      <c r="L13" s="379"/>
      <c r="M13" s="382"/>
      <c r="N13" s="793"/>
      <c r="O13" s="793"/>
      <c r="P13" s="793"/>
      <c r="Q13" s="383"/>
      <c r="R13" s="382"/>
      <c r="S13" s="793"/>
      <c r="T13" s="793"/>
      <c r="U13" s="793"/>
      <c r="V13" s="383"/>
      <c r="W13" s="59"/>
      <c r="AA13" s="29">
        <v>5</v>
      </c>
      <c r="AB13" s="78" t="str">
        <f>IF(H$24=$Z$10,$Y$10&amp;AA12,IF(H$24=$Z$11,$Y$11&amp;AA12,IF(H$24=$Z$12,$Y$12&amp;AA12,"")))</f>
        <v>OH4</v>
      </c>
      <c r="AC13" s="29">
        <v>4</v>
      </c>
      <c r="AD13" s="78" t="str">
        <f>IF(M$24=$Z$10,$Y$10&amp;AC13,IF(M$24=$Z$11,$Y$11&amp;AC13,IF(M$24=$Z$12,$Y$12&amp;AC13,"")))</f>
        <v/>
      </c>
      <c r="AE13" s="29">
        <v>4</v>
      </c>
      <c r="AF13" s="78" t="str">
        <f>IF(R$24=$Z$10,$Y$10&amp;AE13,IF(R$24=$Z$11,$Y$11&amp;AE13,IF(R$24=$Z$12,$Y$12&amp;AE13,"")))</f>
        <v/>
      </c>
    </row>
    <row r="14" spans="1:32" ht="17.100000000000001" customHeight="1" x14ac:dyDescent="0.2">
      <c r="A14" s="31">
        <f t="shared" si="0"/>
        <v>14</v>
      </c>
      <c r="B14" s="48"/>
      <c r="C14" s="376" t="s">
        <v>267</v>
      </c>
      <c r="D14" s="50"/>
      <c r="E14" s="384"/>
      <c r="F14" s="377"/>
      <c r="G14" s="385" t="s">
        <v>268</v>
      </c>
      <c r="H14" s="378"/>
      <c r="I14" s="792">
        <f>IF('[6]Sheet 2'!S27=0,"",'[6]Sheet 2'!S27)</f>
        <v>70</v>
      </c>
      <c r="J14" s="792"/>
      <c r="K14" s="792"/>
      <c r="L14" s="379"/>
      <c r="M14" s="382"/>
      <c r="N14" s="793"/>
      <c r="O14" s="793"/>
      <c r="P14" s="793"/>
      <c r="Q14" s="386"/>
      <c r="R14" s="382"/>
      <c r="S14" s="794"/>
      <c r="T14" s="794"/>
      <c r="U14" s="794"/>
      <c r="V14" s="387"/>
      <c r="W14" s="59"/>
      <c r="AA14" s="29">
        <v>6</v>
      </c>
      <c r="AB14" s="78" t="str">
        <f>IF(H$24=$Z$10,$Y$10&amp;AA13,IF(H$24=$Z$11,$Y$11&amp;AA13,IF(H$24=$Z$12,$Y$12&amp;AA13,"")))</f>
        <v>OH5</v>
      </c>
      <c r="AC14" s="29">
        <v>5</v>
      </c>
      <c r="AD14" s="78" t="str">
        <f>IF(M$24=$Z$10,$Y$10&amp;AC14,IF(M$24=$Z$11,$Y$11&amp;AC14,IF(M$24=$Z$12,$Y$12&amp;AC14,"")))</f>
        <v/>
      </c>
      <c r="AE14" s="29">
        <v>5</v>
      </c>
      <c r="AF14" s="78" t="str">
        <f>IF(R$24=$Z$10,$Y$10&amp;AE14,IF(R$24=$Z$11,$Y$11&amp;AE14,IF(R$24=$Z$12,$Y$12&amp;AE14,"")))</f>
        <v/>
      </c>
    </row>
    <row r="15" spans="1:32" ht="17.100000000000001" customHeight="1" x14ac:dyDescent="0.2">
      <c r="A15" s="31">
        <f t="shared" si="0"/>
        <v>15</v>
      </c>
      <c r="B15" s="48"/>
      <c r="C15" s="49" t="s">
        <v>269</v>
      </c>
      <c r="D15" s="50"/>
      <c r="E15" s="376"/>
      <c r="F15" s="377"/>
      <c r="G15" s="63" t="str">
        <f>IF('FWM1'!$F$3='FWM1'!$O$69,Psi,IF('FWM1'!$F$3='FWM1'!$O$70,Pus,""))</f>
        <v>kW</v>
      </c>
      <c r="H15" s="388"/>
      <c r="I15" s="808">
        <f>IF('[6]Sheet 2'!S29="","",'[6]Sheet 2'!S29)</f>
        <v>117.38298145841661</v>
      </c>
      <c r="J15" s="808"/>
      <c r="K15" s="808"/>
      <c r="L15" s="389"/>
      <c r="M15" s="382"/>
      <c r="N15" s="793"/>
      <c r="O15" s="793"/>
      <c r="P15" s="793"/>
      <c r="Q15" s="386"/>
      <c r="R15" s="382"/>
      <c r="S15" s="794"/>
      <c r="T15" s="794"/>
      <c r="U15" s="794"/>
      <c r="V15" s="387"/>
      <c r="W15" s="59"/>
      <c r="AA15" s="29">
        <v>7</v>
      </c>
      <c r="AB15" s="78" t="str">
        <f>IF(H$24=$Z$10,$Y$10&amp;AA14,IF(H$24=$Z$11,"",IF(H$24=$Z$12,$Y$12&amp;AA14,"")))</f>
        <v>OH6</v>
      </c>
      <c r="AC15" s="29">
        <v>6</v>
      </c>
      <c r="AD15" s="78" t="str">
        <f>IF(M$24=$Z$10,$Y$10&amp;AC15,IF(M$24=$Z$11,"",IF(M$24=$Z$12,$Y$12&amp;AC15,"")))</f>
        <v/>
      </c>
      <c r="AE15" s="29">
        <v>6</v>
      </c>
      <c r="AF15" s="78" t="str">
        <f>IF(R$24=$Z$10,$Y$10&amp;AE15,IF(R$24=$Z$11,"",IF(R$24=$Z$12,$Y$12&amp;AE15,"")))</f>
        <v/>
      </c>
    </row>
    <row r="16" spans="1:32" ht="17.100000000000001" customHeight="1" thickBot="1" x14ac:dyDescent="0.25">
      <c r="A16" s="31">
        <f t="shared" si="0"/>
        <v>16</v>
      </c>
      <c r="B16" s="48"/>
      <c r="C16" s="376" t="s">
        <v>270</v>
      </c>
      <c r="D16" s="50"/>
      <c r="E16" s="375"/>
      <c r="F16" s="375"/>
      <c r="G16" s="63" t="str">
        <f>IF('FWM1'!$F$3='FWM1'!$O$69,Qsi,IF('FWM1'!$F$3='FWM1'!$O$70,Qus,""))</f>
        <v>m3/h</v>
      </c>
      <c r="H16" s="805" t="s">
        <v>260</v>
      </c>
      <c r="I16" s="806"/>
      <c r="J16" s="806"/>
      <c r="K16" s="806"/>
      <c r="L16" s="807"/>
      <c r="M16" s="793"/>
      <c r="N16" s="793"/>
      <c r="O16" s="793"/>
      <c r="P16" s="793"/>
      <c r="Q16" s="798"/>
      <c r="R16" s="793"/>
      <c r="S16" s="793"/>
      <c r="T16" s="793"/>
      <c r="U16" s="793"/>
      <c r="V16" s="798"/>
      <c r="W16" s="59"/>
      <c r="AB16" s="60" t="str">
        <f>IF(H$24=$Z$10,"",IF(H$24=$Z$11,"",IF(H$24=$Z$12,$Y$12&amp;AA15,"")))</f>
        <v/>
      </c>
      <c r="AC16" s="29">
        <v>7</v>
      </c>
      <c r="AD16" s="60" t="str">
        <f>IF(M$24=$Z$10,"",IF(M$24=$Z$11,"",IF(M$24=$Z$12,$Y$12&amp;AC16,"")))</f>
        <v/>
      </c>
      <c r="AE16" s="29">
        <v>7</v>
      </c>
      <c r="AF16" s="60" t="str">
        <f>IF(R$24=$Z$10,"",IF(R$24=$Z$11,"",IF(R$24=$Z$12,$Y$12&amp;AE16,"")))</f>
        <v/>
      </c>
    </row>
    <row r="17" spans="1:28" ht="17.100000000000001" customHeight="1" thickBot="1" x14ac:dyDescent="0.25">
      <c r="A17" s="31">
        <f t="shared" si="0"/>
        <v>17</v>
      </c>
      <c r="B17" s="48"/>
      <c r="C17" s="374" t="s">
        <v>271</v>
      </c>
      <c r="D17" s="50"/>
      <c r="E17" s="390"/>
      <c r="F17" s="376"/>
      <c r="G17" s="63" t="str">
        <f>IF('FWM1'!$F$3='FWM1'!$O$69,Psi,IF('FWM1'!$F$3='FWM1'!$O$70,Pus,""))</f>
        <v>kW</v>
      </c>
      <c r="H17" s="800" t="s">
        <v>260</v>
      </c>
      <c r="I17" s="801"/>
      <c r="J17" s="801"/>
      <c r="K17" s="801"/>
      <c r="L17" s="802"/>
      <c r="M17" s="803"/>
      <c r="N17" s="803"/>
      <c r="O17" s="803"/>
      <c r="P17" s="803"/>
      <c r="Q17" s="804"/>
      <c r="R17" s="803"/>
      <c r="S17" s="803"/>
      <c r="T17" s="803"/>
      <c r="U17" s="803"/>
      <c r="V17" s="804"/>
      <c r="W17" s="59"/>
      <c r="Z17" s="38" t="s">
        <v>272</v>
      </c>
    </row>
    <row r="18" spans="1:28" ht="17.100000000000001" customHeight="1" thickBot="1" x14ac:dyDescent="0.25">
      <c r="A18" s="31">
        <f t="shared" si="0"/>
        <v>18</v>
      </c>
      <c r="B18" s="48"/>
      <c r="C18" s="374" t="s">
        <v>273</v>
      </c>
      <c r="D18" s="50"/>
      <c r="E18" s="390"/>
      <c r="F18" s="50"/>
      <c r="G18" s="63" t="str">
        <f>IF('FWM1'!$F$3='FWM1'!$O$69,Psi,IF('FWM1'!$F$3='FWM1'!$O$70,Pus,""))</f>
        <v>kW</v>
      </c>
      <c r="H18" s="805" t="s">
        <v>260</v>
      </c>
      <c r="I18" s="806"/>
      <c r="J18" s="806"/>
      <c r="K18" s="806"/>
      <c r="L18" s="807"/>
      <c r="M18" s="793"/>
      <c r="N18" s="793"/>
      <c r="O18" s="793"/>
      <c r="P18" s="793"/>
      <c r="Q18" s="798"/>
      <c r="R18" s="793"/>
      <c r="S18" s="793"/>
      <c r="T18" s="793"/>
      <c r="U18" s="793"/>
      <c r="V18" s="798"/>
      <c r="W18" s="59"/>
      <c r="Z18" s="38" t="s">
        <v>21</v>
      </c>
      <c r="AB18" s="38" t="s">
        <v>272</v>
      </c>
    </row>
    <row r="19" spans="1:28" ht="17.100000000000001" customHeight="1" thickBot="1" x14ac:dyDescent="0.25">
      <c r="A19" s="31">
        <f t="shared" si="0"/>
        <v>19</v>
      </c>
      <c r="B19" s="48"/>
      <c r="C19" s="376" t="s">
        <v>274</v>
      </c>
      <c r="D19" s="50"/>
      <c r="E19" s="384"/>
      <c r="F19" s="391" t="s">
        <v>275</v>
      </c>
      <c r="G19" s="392"/>
      <c r="H19" s="393">
        <v>0</v>
      </c>
      <c r="I19" s="315" t="s">
        <v>256</v>
      </c>
      <c r="J19" s="394">
        <v>0</v>
      </c>
      <c r="K19" s="295" t="s">
        <v>256</v>
      </c>
      <c r="L19" s="395">
        <v>0</v>
      </c>
      <c r="M19" s="396"/>
      <c r="N19" s="384" t="s">
        <v>256</v>
      </c>
      <c r="O19" s="397"/>
      <c r="P19" s="384" t="s">
        <v>256</v>
      </c>
      <c r="Q19" s="398"/>
      <c r="R19" s="396"/>
      <c r="S19" s="399" t="s">
        <v>256</v>
      </c>
      <c r="T19" s="400"/>
      <c r="U19" s="401" t="s">
        <v>256</v>
      </c>
      <c r="V19" s="402"/>
      <c r="W19" s="59"/>
      <c r="Z19" s="54" t="s">
        <v>276</v>
      </c>
      <c r="AB19" s="38" t="s">
        <v>21</v>
      </c>
    </row>
    <row r="20" spans="1:28" ht="17.100000000000001" customHeight="1" x14ac:dyDescent="0.25">
      <c r="A20" s="31">
        <f t="shared" si="0"/>
        <v>20</v>
      </c>
      <c r="B20" s="403"/>
      <c r="C20" s="404" t="s">
        <v>277</v>
      </c>
      <c r="D20" s="405"/>
      <c r="E20" s="405"/>
      <c r="F20" s="405"/>
      <c r="G20" s="63" t="str">
        <f>IF('FWM1'!$F$3='FWM1'!$O$69,DHsi,IF('FWM1'!$F$3='FWM1'!$O$70,DHus,""))</f>
        <v>m liq.</v>
      </c>
      <c r="H20" s="406"/>
      <c r="I20" s="817">
        <f>IF('[6]Sheet 2'!F3='[6]Sheet 2'!O73,'[6]Sheet 2'!O90,IF('[6]Sheet 2'!F3='[6]Sheet 2'!O74,'[6]Sheet 2'!S90,""))</f>
        <v>9.1734621438867237</v>
      </c>
      <c r="J20" s="817"/>
      <c r="K20" s="817"/>
      <c r="L20" s="386" t="s">
        <v>83</v>
      </c>
      <c r="M20" s="818"/>
      <c r="N20" s="818"/>
      <c r="O20" s="818"/>
      <c r="P20" s="818"/>
      <c r="Q20" s="819"/>
      <c r="R20" s="818"/>
      <c r="S20" s="818"/>
      <c r="T20" s="818"/>
      <c r="U20" s="818"/>
      <c r="V20" s="819"/>
      <c r="W20" s="59"/>
      <c r="Z20" s="78" t="s">
        <v>278</v>
      </c>
      <c r="AB20" s="78" t="s">
        <v>278</v>
      </c>
    </row>
    <row r="21" spans="1:28" ht="17.100000000000001" customHeight="1" thickBot="1" x14ac:dyDescent="0.25">
      <c r="A21" s="31">
        <f t="shared" si="0"/>
        <v>21</v>
      </c>
      <c r="B21" s="407"/>
      <c r="C21" s="820" t="s">
        <v>279</v>
      </c>
      <c r="D21" s="820"/>
      <c r="E21" s="820"/>
      <c r="F21" s="820"/>
      <c r="G21" s="63" t="str">
        <f>IF('FWM1'!$F$3='FWM1'!$O$69,DHsi,IF('FWM1'!$F$3='FWM1'!$O$70,DHus,""))</f>
        <v>m liq.</v>
      </c>
      <c r="H21" s="408"/>
      <c r="I21" s="821">
        <f>IF('[6]Sheet 2'!F3='[6]Sheet 2'!O73,'[6]Sheet 2'!O91,IF('[6]Sheet 2'!F3='[6]Sheet 2'!O74,'[6]Sheet 2'!S91,""))</f>
        <v>9.8734621438867229</v>
      </c>
      <c r="J21" s="821"/>
      <c r="K21" s="821"/>
      <c r="L21" s="242" t="s">
        <v>83</v>
      </c>
      <c r="M21" s="822"/>
      <c r="N21" s="822"/>
      <c r="O21" s="822"/>
      <c r="P21" s="822"/>
      <c r="Q21" s="823"/>
      <c r="R21" s="822"/>
      <c r="S21" s="822"/>
      <c r="T21" s="822"/>
      <c r="U21" s="822"/>
      <c r="V21" s="823"/>
      <c r="W21" s="59"/>
      <c r="Z21" s="78" t="s">
        <v>280</v>
      </c>
      <c r="AB21" s="78" t="s">
        <v>280</v>
      </c>
    </row>
    <row r="22" spans="1:28" ht="17.100000000000001" customHeight="1" thickBot="1" x14ac:dyDescent="0.25">
      <c r="A22" s="345">
        <f t="shared" si="0"/>
        <v>22</v>
      </c>
      <c r="B22" s="352"/>
      <c r="C22" s="621" t="s">
        <v>281</v>
      </c>
      <c r="D22" s="621"/>
      <c r="E22" s="621"/>
      <c r="F22" s="621"/>
      <c r="G22" s="622"/>
      <c r="H22" s="700" t="s">
        <v>253</v>
      </c>
      <c r="I22" s="621"/>
      <c r="J22" s="621"/>
      <c r="K22" s="621"/>
      <c r="L22" s="622"/>
      <c r="M22" s="700"/>
      <c r="N22" s="621"/>
      <c r="O22" s="621"/>
      <c r="P22" s="621"/>
      <c r="Q22" s="622"/>
      <c r="R22" s="700"/>
      <c r="S22" s="621"/>
      <c r="T22" s="621"/>
      <c r="U22" s="621"/>
      <c r="V22" s="622"/>
      <c r="W22" s="59"/>
      <c r="Z22" s="60" t="s">
        <v>282</v>
      </c>
      <c r="AB22" s="60" t="s">
        <v>282</v>
      </c>
    </row>
    <row r="23" spans="1:28" ht="17.100000000000001" customHeight="1" thickBot="1" x14ac:dyDescent="0.25">
      <c r="A23" s="345">
        <f t="shared" si="0"/>
        <v>23</v>
      </c>
      <c r="B23" s="409"/>
      <c r="C23" s="376" t="s">
        <v>283</v>
      </c>
      <c r="D23" s="50"/>
      <c r="E23" s="376"/>
      <c r="F23" s="376"/>
      <c r="G23" s="236"/>
      <c r="H23" s="809" t="s">
        <v>260</v>
      </c>
      <c r="I23" s="810"/>
      <c r="J23" s="810"/>
      <c r="K23" s="810"/>
      <c r="L23" s="811"/>
      <c r="M23" s="812"/>
      <c r="N23" s="812"/>
      <c r="O23" s="812"/>
      <c r="P23" s="812"/>
      <c r="Q23" s="813"/>
      <c r="R23" s="814"/>
      <c r="S23" s="815"/>
      <c r="T23" s="815"/>
      <c r="U23" s="815"/>
      <c r="V23" s="816"/>
      <c r="W23" s="59"/>
    </row>
    <row r="24" spans="1:28" ht="17.100000000000001" customHeight="1" thickBot="1" x14ac:dyDescent="0.3">
      <c r="A24" s="345">
        <f t="shared" si="0"/>
        <v>24</v>
      </c>
      <c r="B24" s="157"/>
      <c r="C24" s="824" t="s">
        <v>284</v>
      </c>
      <c r="D24" s="824"/>
      <c r="E24" s="824"/>
      <c r="F24" s="824"/>
      <c r="G24" s="410"/>
      <c r="H24" s="825" t="s">
        <v>258</v>
      </c>
      <c r="I24" s="645"/>
      <c r="J24" s="645"/>
      <c r="K24" s="645"/>
      <c r="L24" s="826"/>
      <c r="M24" s="806"/>
      <c r="N24" s="806"/>
      <c r="O24" s="806"/>
      <c r="P24" s="806"/>
      <c r="Q24" s="807"/>
      <c r="R24" s="806"/>
      <c r="S24" s="806"/>
      <c r="T24" s="806"/>
      <c r="U24" s="806"/>
      <c r="V24" s="807"/>
      <c r="W24" s="59"/>
      <c r="Z24" s="38" t="s">
        <v>285</v>
      </c>
      <c r="AB24" s="38" t="s">
        <v>285</v>
      </c>
    </row>
    <row r="25" spans="1:28" ht="17.100000000000001" customHeight="1" thickBot="1" x14ac:dyDescent="0.3">
      <c r="A25" s="345">
        <f t="shared" si="0"/>
        <v>25</v>
      </c>
      <c r="B25" s="157"/>
      <c r="C25" s="824" t="s">
        <v>286</v>
      </c>
      <c r="D25" s="824"/>
      <c r="E25" s="824"/>
      <c r="F25" s="824"/>
      <c r="G25" s="410"/>
      <c r="H25" s="827" t="s">
        <v>287</v>
      </c>
      <c r="I25" s="828"/>
      <c r="J25" s="828"/>
      <c r="K25" s="828"/>
      <c r="L25" s="828"/>
      <c r="M25" s="805"/>
      <c r="N25" s="806"/>
      <c r="O25" s="806"/>
      <c r="P25" s="806"/>
      <c r="Q25" s="807"/>
      <c r="R25" s="806"/>
      <c r="S25" s="806"/>
      <c r="T25" s="806"/>
      <c r="U25" s="806"/>
      <c r="V25" s="807"/>
      <c r="W25" s="59"/>
      <c r="Z25" s="38" t="s">
        <v>21</v>
      </c>
      <c r="AB25" s="38" t="s">
        <v>21</v>
      </c>
    </row>
    <row r="26" spans="1:28" ht="17.100000000000001" customHeight="1" x14ac:dyDescent="0.25">
      <c r="A26" s="345">
        <f t="shared" si="0"/>
        <v>26</v>
      </c>
      <c r="B26" s="157"/>
      <c r="C26" s="824" t="s">
        <v>288</v>
      </c>
      <c r="D26" s="824"/>
      <c r="E26" s="824"/>
      <c r="F26" s="824"/>
      <c r="G26" s="410"/>
      <c r="H26" s="800" t="s">
        <v>278</v>
      </c>
      <c r="I26" s="801"/>
      <c r="J26" s="801"/>
      <c r="K26" s="801"/>
      <c r="L26" s="802"/>
      <c r="M26" s="806"/>
      <c r="N26" s="806"/>
      <c r="O26" s="806"/>
      <c r="P26" s="806"/>
      <c r="Q26" s="807"/>
      <c r="R26" s="806"/>
      <c r="S26" s="806"/>
      <c r="T26" s="806"/>
      <c r="U26" s="806"/>
      <c r="V26" s="807"/>
      <c r="W26" s="59"/>
      <c r="Z26" s="54" t="s">
        <v>276</v>
      </c>
      <c r="AB26" s="78" t="s">
        <v>289</v>
      </c>
    </row>
    <row r="27" spans="1:28" ht="17.100000000000001" customHeight="1" thickBot="1" x14ac:dyDescent="0.3">
      <c r="A27" s="345">
        <f t="shared" si="0"/>
        <v>27</v>
      </c>
      <c r="B27" s="157"/>
      <c r="C27" s="824" t="s">
        <v>290</v>
      </c>
      <c r="D27" s="824"/>
      <c r="E27" s="824"/>
      <c r="F27" s="824"/>
      <c r="G27" s="410"/>
      <c r="H27" s="805" t="s">
        <v>289</v>
      </c>
      <c r="I27" s="806"/>
      <c r="J27" s="806"/>
      <c r="K27" s="806"/>
      <c r="L27" s="807"/>
      <c r="M27" s="806"/>
      <c r="N27" s="806"/>
      <c r="O27" s="806"/>
      <c r="P27" s="806"/>
      <c r="Q27" s="807"/>
      <c r="R27" s="806"/>
      <c r="S27" s="806"/>
      <c r="T27" s="806"/>
      <c r="U27" s="806"/>
      <c r="V27" s="807"/>
      <c r="W27" s="59"/>
      <c r="Z27" s="78" t="s">
        <v>289</v>
      </c>
      <c r="AB27" s="60" t="s">
        <v>291</v>
      </c>
    </row>
    <row r="28" spans="1:28" ht="17.100000000000001" customHeight="1" thickBot="1" x14ac:dyDescent="0.25">
      <c r="A28" s="345">
        <f t="shared" si="0"/>
        <v>28</v>
      </c>
      <c r="B28" s="157"/>
      <c r="C28" s="376" t="s">
        <v>292</v>
      </c>
      <c r="D28" s="376"/>
      <c r="E28" s="376"/>
      <c r="F28" s="411"/>
      <c r="G28" s="412"/>
      <c r="H28" s="795" t="s">
        <v>293</v>
      </c>
      <c r="I28" s="796"/>
      <c r="J28" s="796"/>
      <c r="K28" s="796"/>
      <c r="L28" s="797"/>
      <c r="M28" s="803"/>
      <c r="N28" s="656"/>
      <c r="O28" s="656"/>
      <c r="P28" s="656"/>
      <c r="Q28" s="804"/>
      <c r="R28" s="803"/>
      <c r="S28" s="803"/>
      <c r="T28" s="803"/>
      <c r="U28" s="803"/>
      <c r="V28" s="804"/>
      <c r="W28" s="59"/>
      <c r="Z28" s="60" t="s">
        <v>291</v>
      </c>
    </row>
    <row r="29" spans="1:28" ht="17.100000000000001" customHeight="1" x14ac:dyDescent="0.2">
      <c r="A29" s="345">
        <f t="shared" si="0"/>
        <v>29</v>
      </c>
      <c r="B29" s="157"/>
      <c r="C29" s="376" t="s">
        <v>294</v>
      </c>
      <c r="D29" s="376"/>
      <c r="E29" s="376"/>
      <c r="F29" s="411"/>
      <c r="G29" s="63" t="str">
        <f>IF('FWM1'!$F$3='FWM1'!$O$69,L2si,IF('FWM1'!$F$3='FWM1'!$O$70,L2us,""))</f>
        <v>mm</v>
      </c>
      <c r="H29" s="795" t="s">
        <v>260</v>
      </c>
      <c r="I29" s="796"/>
      <c r="J29" s="796"/>
      <c r="K29" s="796"/>
      <c r="L29" s="797"/>
      <c r="M29" s="413"/>
      <c r="N29" s="414" t="s">
        <v>256</v>
      </c>
      <c r="O29" s="415"/>
      <c r="P29" s="414" t="s">
        <v>256</v>
      </c>
      <c r="Q29" s="402"/>
      <c r="R29" s="413"/>
      <c r="S29" s="399" t="s">
        <v>256</v>
      </c>
      <c r="T29" s="397"/>
      <c r="U29" s="416" t="s">
        <v>256</v>
      </c>
      <c r="V29" s="417"/>
      <c r="W29" s="59"/>
    </row>
    <row r="30" spans="1:28" ht="17.100000000000001" customHeight="1" x14ac:dyDescent="0.2">
      <c r="A30" s="345">
        <f t="shared" si="0"/>
        <v>30</v>
      </c>
      <c r="B30" s="157"/>
      <c r="C30" s="374" t="s">
        <v>295</v>
      </c>
      <c r="D30" s="384"/>
      <c r="E30" s="376"/>
      <c r="F30" s="411"/>
      <c r="G30" s="63" t="str">
        <f>IF('FWM1'!$F$3='FWM1'!$O$69,Prsi,IF('FWM1'!$F$3='FWM1'!$O$70,GPus,""))</f>
        <v>bara</v>
      </c>
      <c r="H30" s="795" t="s">
        <v>296</v>
      </c>
      <c r="I30" s="796"/>
      <c r="J30" s="796"/>
      <c r="K30" s="796"/>
      <c r="L30" s="797"/>
      <c r="M30" s="793"/>
      <c r="N30" s="803"/>
      <c r="O30" s="803"/>
      <c r="P30" s="803"/>
      <c r="Q30" s="798"/>
      <c r="R30" s="793"/>
      <c r="S30" s="793"/>
      <c r="T30" s="793"/>
      <c r="U30" s="793"/>
      <c r="V30" s="798"/>
      <c r="W30" s="59"/>
    </row>
    <row r="31" spans="1:28" ht="17.100000000000001" customHeight="1" x14ac:dyDescent="0.2">
      <c r="A31" s="345">
        <f t="shared" si="0"/>
        <v>31</v>
      </c>
      <c r="B31" s="157"/>
      <c r="C31" s="374" t="s">
        <v>297</v>
      </c>
      <c r="D31" s="376"/>
      <c r="E31" s="376"/>
      <c r="F31" s="376"/>
      <c r="G31" s="63" t="str">
        <f>IF('FWM1'!$F$3='FWM1'!$O$69,Prsi,IF('FWM1'!$F$3='FWM1'!$O$70,GPus,""))</f>
        <v>bara</v>
      </c>
      <c r="H31" s="795" t="s">
        <v>296</v>
      </c>
      <c r="I31" s="796"/>
      <c r="J31" s="796"/>
      <c r="K31" s="796"/>
      <c r="L31" s="797"/>
      <c r="M31" s="793"/>
      <c r="N31" s="793"/>
      <c r="O31" s="793"/>
      <c r="P31" s="793"/>
      <c r="Q31" s="798"/>
      <c r="R31" s="793"/>
      <c r="S31" s="793"/>
      <c r="T31" s="793"/>
      <c r="U31" s="793"/>
      <c r="V31" s="798"/>
      <c r="W31" s="59"/>
    </row>
    <row r="32" spans="1:28" ht="30.75" customHeight="1" thickBot="1" x14ac:dyDescent="0.25">
      <c r="A32" s="345">
        <f t="shared" si="0"/>
        <v>32</v>
      </c>
      <c r="B32" s="157"/>
      <c r="C32" s="829" t="str">
        <f>IF('FWM1'!F3='FWM1'!O69,"Suction specific speed with max. impeller
diameter at BEP  (m3/h - m - rpm )",IF('FWM1'!F3='FWM1'!O70,"Suction specific speed with max. impeller
diameter at BEP  (GPM - FT - rpm )",""))</f>
        <v>Suction specific speed with max. impeller
diameter at BEP  (m3/h - m - rpm )</v>
      </c>
      <c r="D32" s="829"/>
      <c r="E32" s="829"/>
      <c r="F32" s="829"/>
      <c r="G32" s="392"/>
      <c r="H32" s="795" t="str">
        <f>IF('[6]Sheet 2'!F3='[6]Sheet 2'!O73,"Less than 12800",IF('[6]Sheet 2'!F3='[6]Sheet 2'!O74,"Less than 11000",""))</f>
        <v>Less than 12800</v>
      </c>
      <c r="I32" s="796"/>
      <c r="J32" s="796"/>
      <c r="K32" s="796"/>
      <c r="L32" s="797"/>
      <c r="M32" s="793"/>
      <c r="N32" s="793"/>
      <c r="O32" s="793"/>
      <c r="P32" s="793"/>
      <c r="Q32" s="798"/>
      <c r="R32" s="793"/>
      <c r="S32" s="793"/>
      <c r="T32" s="793"/>
      <c r="U32" s="793"/>
      <c r="V32" s="798"/>
      <c r="W32" s="59"/>
    </row>
    <row r="33" spans="1:28" ht="17.100000000000001" customHeight="1" thickBot="1" x14ac:dyDescent="0.25">
      <c r="A33" s="31" t="e">
        <f>#REF!+1</f>
        <v>#REF!</v>
      </c>
      <c r="B33" s="418"/>
      <c r="C33" s="701" t="s">
        <v>298</v>
      </c>
      <c r="D33" s="701"/>
      <c r="E33" s="701"/>
      <c r="F33" s="701"/>
      <c r="G33" s="702"/>
      <c r="H33" s="700" t="s">
        <v>246</v>
      </c>
      <c r="I33" s="621"/>
      <c r="J33" s="621"/>
      <c r="K33" s="621"/>
      <c r="L33" s="622"/>
      <c r="M33" s="700"/>
      <c r="N33" s="621"/>
      <c r="O33" s="621"/>
      <c r="P33" s="621"/>
      <c r="Q33" s="622"/>
      <c r="R33" s="700"/>
      <c r="S33" s="621"/>
      <c r="T33" s="621"/>
      <c r="U33" s="621"/>
      <c r="V33" s="622"/>
      <c r="W33" s="59"/>
    </row>
    <row r="34" spans="1:28" s="421" customFormat="1" ht="17.100000000000001" customHeight="1" x14ac:dyDescent="0.25">
      <c r="A34" s="345" t="e">
        <f t="shared" si="0"/>
        <v>#REF!</v>
      </c>
      <c r="B34" s="419"/>
      <c r="C34" s="830" t="s">
        <v>299</v>
      </c>
      <c r="D34" s="830"/>
      <c r="E34" s="830"/>
      <c r="F34" s="830"/>
      <c r="G34" s="410"/>
      <c r="H34" s="831" t="s">
        <v>300</v>
      </c>
      <c r="I34" s="832"/>
      <c r="J34" s="420" t="str">
        <f>"/"</f>
        <v>/</v>
      </c>
      <c r="K34" s="832" t="s">
        <v>301</v>
      </c>
      <c r="L34" s="833"/>
      <c r="M34" s="793"/>
      <c r="N34" s="793"/>
      <c r="O34" s="793"/>
      <c r="P34" s="793"/>
      <c r="Q34" s="798"/>
      <c r="R34" s="793"/>
      <c r="S34" s="793"/>
      <c r="T34" s="793"/>
      <c r="U34" s="793"/>
      <c r="V34" s="798"/>
      <c r="W34" s="59"/>
      <c r="AB34" s="29"/>
    </row>
    <row r="35" spans="1:28" ht="17.100000000000001" customHeight="1" x14ac:dyDescent="0.2">
      <c r="A35" s="345" t="e">
        <f t="shared" si="0"/>
        <v>#REF!</v>
      </c>
      <c r="B35" s="153"/>
      <c r="C35" s="57" t="s">
        <v>302</v>
      </c>
      <c r="D35" s="57"/>
      <c r="E35" s="57"/>
      <c r="F35" s="57"/>
      <c r="G35" s="422"/>
      <c r="H35" s="834" t="s">
        <v>303</v>
      </c>
      <c r="I35" s="835"/>
      <c r="J35" s="835"/>
      <c r="K35" s="835"/>
      <c r="L35" s="836"/>
      <c r="M35" s="413"/>
      <c r="N35" s="413"/>
      <c r="O35" s="413"/>
      <c r="P35" s="413"/>
      <c r="Q35" s="423"/>
      <c r="R35" s="837"/>
      <c r="S35" s="837"/>
      <c r="T35" s="837"/>
      <c r="U35" s="837"/>
      <c r="V35" s="838"/>
      <c r="W35" s="59"/>
      <c r="Y35" s="424" t="s">
        <v>302</v>
      </c>
      <c r="AA35" s="425" t="s">
        <v>304</v>
      </c>
    </row>
    <row r="36" spans="1:28" ht="17.100000000000001" customHeight="1" x14ac:dyDescent="0.2">
      <c r="A36" s="345" t="e">
        <f t="shared" si="0"/>
        <v>#REF!</v>
      </c>
      <c r="B36" s="153"/>
      <c r="C36" s="57" t="s">
        <v>305</v>
      </c>
      <c r="D36" s="57"/>
      <c r="E36" s="57"/>
      <c r="F36" s="57"/>
      <c r="G36" s="422"/>
      <c r="H36" s="834" t="s">
        <v>303</v>
      </c>
      <c r="I36" s="835"/>
      <c r="J36" s="835"/>
      <c r="K36" s="835"/>
      <c r="L36" s="836"/>
      <c r="M36" s="413"/>
      <c r="N36" s="413"/>
      <c r="O36" s="413"/>
      <c r="P36" s="413"/>
      <c r="Q36" s="423"/>
      <c r="R36" s="837"/>
      <c r="S36" s="837"/>
      <c r="T36" s="837"/>
      <c r="U36" s="837"/>
      <c r="V36" s="838"/>
      <c r="W36" s="59"/>
      <c r="Y36" s="424" t="s">
        <v>305</v>
      </c>
      <c r="AA36" s="425" t="s">
        <v>303</v>
      </c>
    </row>
    <row r="37" spans="1:28" ht="17.100000000000001" customHeight="1" x14ac:dyDescent="0.2">
      <c r="A37" s="345" t="e">
        <f t="shared" si="0"/>
        <v>#REF!</v>
      </c>
      <c r="B37" s="153"/>
      <c r="C37" s="57" t="s">
        <v>306</v>
      </c>
      <c r="D37" s="57"/>
      <c r="E37" s="57"/>
      <c r="F37" s="57"/>
      <c r="G37" s="422"/>
      <c r="H37" s="834" t="s">
        <v>307</v>
      </c>
      <c r="I37" s="835"/>
      <c r="J37" s="835"/>
      <c r="K37" s="835"/>
      <c r="L37" s="836"/>
      <c r="M37" s="413"/>
      <c r="N37" s="413"/>
      <c r="O37" s="413"/>
      <c r="P37" s="413"/>
      <c r="Q37" s="423"/>
      <c r="R37" s="837"/>
      <c r="S37" s="837"/>
      <c r="T37" s="837"/>
      <c r="U37" s="837"/>
      <c r="V37" s="838"/>
      <c r="W37" s="59"/>
      <c r="Y37" s="424" t="s">
        <v>306</v>
      </c>
      <c r="AA37" s="425" t="s">
        <v>308</v>
      </c>
    </row>
    <row r="38" spans="1:28" ht="17.100000000000001" customHeight="1" x14ac:dyDescent="0.2">
      <c r="A38" s="345" t="e">
        <f t="shared" si="0"/>
        <v>#REF!</v>
      </c>
      <c r="B38" s="153"/>
      <c r="C38" s="57" t="s">
        <v>309</v>
      </c>
      <c r="D38" s="57"/>
      <c r="E38" s="57"/>
      <c r="F38" s="57"/>
      <c r="G38" s="63"/>
      <c r="H38" s="834" t="s">
        <v>310</v>
      </c>
      <c r="I38" s="835"/>
      <c r="J38" s="835"/>
      <c r="K38" s="835"/>
      <c r="L38" s="836"/>
      <c r="M38" s="413"/>
      <c r="N38" s="413"/>
      <c r="O38" s="413"/>
      <c r="P38" s="413"/>
      <c r="Q38" s="423"/>
      <c r="R38" s="837"/>
      <c r="S38" s="837"/>
      <c r="T38" s="837"/>
      <c r="U38" s="837"/>
      <c r="V38" s="838"/>
      <c r="W38" s="59"/>
      <c r="Y38" s="424" t="s">
        <v>309</v>
      </c>
      <c r="AA38" s="425" t="s">
        <v>310</v>
      </c>
    </row>
    <row r="39" spans="1:28" ht="17.100000000000001" customHeight="1" x14ac:dyDescent="0.2">
      <c r="A39" s="345" t="e">
        <f t="shared" si="0"/>
        <v>#REF!</v>
      </c>
      <c r="B39" s="153"/>
      <c r="C39" s="57" t="s">
        <v>311</v>
      </c>
      <c r="D39" s="57"/>
      <c r="E39" s="57"/>
      <c r="F39" s="57"/>
      <c r="G39" s="422"/>
      <c r="H39" s="834" t="s">
        <v>310</v>
      </c>
      <c r="I39" s="835"/>
      <c r="J39" s="835"/>
      <c r="K39" s="835"/>
      <c r="L39" s="836"/>
      <c r="M39" s="413"/>
      <c r="N39" s="413"/>
      <c r="O39" s="413"/>
      <c r="P39" s="413"/>
      <c r="Q39" s="423"/>
      <c r="R39" s="837"/>
      <c r="S39" s="837"/>
      <c r="T39" s="837"/>
      <c r="U39" s="837"/>
      <c r="V39" s="838"/>
      <c r="W39" s="129"/>
      <c r="Y39" s="424" t="s">
        <v>311</v>
      </c>
      <c r="AA39" s="425" t="s">
        <v>310</v>
      </c>
    </row>
    <row r="40" spans="1:28" ht="17.100000000000001" customHeight="1" x14ac:dyDescent="0.2">
      <c r="A40" s="345" t="e">
        <f t="shared" si="0"/>
        <v>#REF!</v>
      </c>
      <c r="B40" s="153"/>
      <c r="C40" s="57" t="s">
        <v>312</v>
      </c>
      <c r="D40" s="57"/>
      <c r="E40" s="57"/>
      <c r="F40" s="57"/>
      <c r="G40" s="422"/>
      <c r="H40" s="834" t="s">
        <v>313</v>
      </c>
      <c r="I40" s="835"/>
      <c r="J40" s="835"/>
      <c r="K40" s="835"/>
      <c r="L40" s="836"/>
      <c r="M40" s="413"/>
      <c r="N40" s="413"/>
      <c r="O40" s="413"/>
      <c r="P40" s="413"/>
      <c r="Q40" s="423"/>
      <c r="R40" s="837"/>
      <c r="S40" s="837"/>
      <c r="T40" s="837"/>
      <c r="U40" s="837"/>
      <c r="V40" s="838"/>
      <c r="W40" s="129"/>
      <c r="Y40" s="424" t="s">
        <v>312</v>
      </c>
      <c r="AA40" s="425" t="s">
        <v>314</v>
      </c>
    </row>
    <row r="41" spans="1:28" ht="17.100000000000001" customHeight="1" x14ac:dyDescent="0.2">
      <c r="A41" s="345" t="e">
        <f t="shared" si="0"/>
        <v>#REF!</v>
      </c>
      <c r="B41" s="153"/>
      <c r="C41" s="57" t="s">
        <v>315</v>
      </c>
      <c r="D41" s="57"/>
      <c r="E41" s="57"/>
      <c r="F41" s="57"/>
      <c r="G41" s="422"/>
      <c r="H41" s="834" t="s">
        <v>307</v>
      </c>
      <c r="I41" s="835"/>
      <c r="J41" s="835"/>
      <c r="K41" s="835"/>
      <c r="L41" s="836"/>
      <c r="M41" s="413"/>
      <c r="N41" s="413"/>
      <c r="O41" s="413"/>
      <c r="P41" s="413"/>
      <c r="Q41" s="423"/>
      <c r="R41" s="837"/>
      <c r="S41" s="837"/>
      <c r="T41" s="837"/>
      <c r="U41" s="837"/>
      <c r="V41" s="838"/>
      <c r="W41" s="59"/>
      <c r="Y41" s="424" t="s">
        <v>315</v>
      </c>
      <c r="AA41" s="425" t="s">
        <v>307</v>
      </c>
    </row>
    <row r="42" spans="1:28" ht="17.100000000000001" customHeight="1" x14ac:dyDescent="0.2">
      <c r="A42" s="345" t="e">
        <f t="shared" si="0"/>
        <v>#REF!</v>
      </c>
      <c r="B42" s="426"/>
      <c r="C42" s="79" t="s">
        <v>316</v>
      </c>
      <c r="D42" s="427"/>
      <c r="E42" s="427"/>
      <c r="F42" s="427"/>
      <c r="G42" s="428"/>
      <c r="H42" s="834" t="s">
        <v>310</v>
      </c>
      <c r="I42" s="835"/>
      <c r="J42" s="835"/>
      <c r="K42" s="835"/>
      <c r="L42" s="836"/>
      <c r="M42" s="413"/>
      <c r="N42" s="413"/>
      <c r="O42" s="413"/>
      <c r="P42" s="413"/>
      <c r="Q42" s="423"/>
      <c r="R42" s="837"/>
      <c r="S42" s="837"/>
      <c r="T42" s="837"/>
      <c r="U42" s="837"/>
      <c r="V42" s="838"/>
      <c r="W42" s="59"/>
      <c r="Y42" s="429" t="s">
        <v>317</v>
      </c>
      <c r="AA42" s="425" t="s">
        <v>310</v>
      </c>
    </row>
    <row r="43" spans="1:28" ht="17.100000000000001" customHeight="1" x14ac:dyDescent="0.2">
      <c r="A43" s="345" t="e">
        <f t="shared" si="0"/>
        <v>#REF!</v>
      </c>
      <c r="B43" s="430"/>
      <c r="C43" s="79" t="s">
        <v>318</v>
      </c>
      <c r="D43" s="57"/>
      <c r="E43" s="79" t="s">
        <v>12</v>
      </c>
      <c r="F43" s="79" t="s">
        <v>12</v>
      </c>
      <c r="G43" s="422"/>
      <c r="H43" s="834" t="s">
        <v>303</v>
      </c>
      <c r="I43" s="835"/>
      <c r="J43" s="835"/>
      <c r="K43" s="835"/>
      <c r="L43" s="836"/>
      <c r="M43" s="413"/>
      <c r="N43" s="413"/>
      <c r="O43" s="413"/>
      <c r="P43" s="413"/>
      <c r="Q43" s="423"/>
      <c r="R43" s="837"/>
      <c r="S43" s="837"/>
      <c r="T43" s="837"/>
      <c r="U43" s="837"/>
      <c r="V43" s="838"/>
      <c r="W43" s="59"/>
      <c r="Y43" s="429" t="s">
        <v>319</v>
      </c>
      <c r="AA43" s="431" t="s">
        <v>320</v>
      </c>
    </row>
    <row r="44" spans="1:28" ht="17.100000000000001" customHeight="1" x14ac:dyDescent="0.2">
      <c r="A44" s="345" t="e">
        <f t="shared" si="0"/>
        <v>#REF!</v>
      </c>
      <c r="B44" s="430"/>
      <c r="C44" s="79" t="s">
        <v>321</v>
      </c>
      <c r="D44" s="57"/>
      <c r="E44" s="79"/>
      <c r="F44" s="79"/>
      <c r="G44" s="432"/>
      <c r="H44" s="834" t="s">
        <v>303</v>
      </c>
      <c r="I44" s="835"/>
      <c r="J44" s="835"/>
      <c r="K44" s="835"/>
      <c r="L44" s="836"/>
      <c r="M44" s="413"/>
      <c r="N44" s="413"/>
      <c r="O44" s="413"/>
      <c r="P44" s="413"/>
      <c r="Q44" s="423"/>
      <c r="R44" s="837"/>
      <c r="S44" s="837"/>
      <c r="T44" s="837"/>
      <c r="U44" s="837"/>
      <c r="V44" s="838"/>
      <c r="W44" s="59"/>
      <c r="Y44" s="429" t="s">
        <v>318</v>
      </c>
      <c r="AA44" s="425" t="s">
        <v>303</v>
      </c>
    </row>
    <row r="45" spans="1:28" ht="17.100000000000001" customHeight="1" x14ac:dyDescent="0.2">
      <c r="A45" s="345" t="e">
        <f t="shared" si="0"/>
        <v>#REF!</v>
      </c>
      <c r="B45" s="430"/>
      <c r="C45" s="79" t="s">
        <v>322</v>
      </c>
      <c r="D45" s="57"/>
      <c r="E45" s="79"/>
      <c r="F45" s="79"/>
      <c r="G45" s="432"/>
      <c r="H45" s="834" t="s">
        <v>303</v>
      </c>
      <c r="I45" s="835"/>
      <c r="J45" s="835"/>
      <c r="K45" s="835"/>
      <c r="L45" s="836"/>
      <c r="M45" s="413"/>
      <c r="N45" s="413"/>
      <c r="O45" s="413"/>
      <c r="P45" s="413"/>
      <c r="Q45" s="423"/>
      <c r="R45" s="837"/>
      <c r="S45" s="837"/>
      <c r="T45" s="837"/>
      <c r="U45" s="837"/>
      <c r="V45" s="838"/>
      <c r="W45" s="59"/>
      <c r="Y45" s="429" t="s">
        <v>323</v>
      </c>
      <c r="AA45" s="425" t="s">
        <v>303</v>
      </c>
    </row>
    <row r="46" spans="1:28" ht="17.100000000000001" customHeight="1" x14ac:dyDescent="0.2">
      <c r="A46" s="345" t="e">
        <f t="shared" si="0"/>
        <v>#REF!</v>
      </c>
      <c r="B46" s="430"/>
      <c r="C46" s="79" t="s">
        <v>324</v>
      </c>
      <c r="D46" s="57"/>
      <c r="E46" s="79"/>
      <c r="F46" s="79"/>
      <c r="G46" s="422"/>
      <c r="H46" s="834" t="s">
        <v>310</v>
      </c>
      <c r="I46" s="835"/>
      <c r="J46" s="835"/>
      <c r="K46" s="835"/>
      <c r="L46" s="836"/>
      <c r="M46" s="413"/>
      <c r="N46" s="413"/>
      <c r="O46" s="413"/>
      <c r="P46" s="413"/>
      <c r="Q46" s="423"/>
      <c r="R46" s="837"/>
      <c r="S46" s="837"/>
      <c r="T46" s="837"/>
      <c r="U46" s="837"/>
      <c r="V46" s="838"/>
      <c r="W46" s="59"/>
      <c r="Y46" s="429" t="s">
        <v>322</v>
      </c>
      <c r="AA46" s="425" t="s">
        <v>303</v>
      </c>
    </row>
    <row r="47" spans="1:28" ht="17.100000000000001" customHeight="1" x14ac:dyDescent="0.2">
      <c r="A47" s="345" t="e">
        <f t="shared" si="0"/>
        <v>#REF!</v>
      </c>
      <c r="B47" s="430"/>
      <c r="C47" s="79" t="s">
        <v>325</v>
      </c>
      <c r="D47" s="57"/>
      <c r="E47" s="79"/>
      <c r="F47" s="79"/>
      <c r="G47" s="422"/>
      <c r="H47" s="834" t="s">
        <v>310</v>
      </c>
      <c r="I47" s="835"/>
      <c r="J47" s="835"/>
      <c r="K47" s="835"/>
      <c r="L47" s="836"/>
      <c r="M47" s="413"/>
      <c r="N47" s="413"/>
      <c r="O47" s="413"/>
      <c r="P47" s="413"/>
      <c r="Q47" s="423"/>
      <c r="R47" s="837"/>
      <c r="S47" s="837"/>
      <c r="T47" s="837"/>
      <c r="U47" s="837"/>
      <c r="V47" s="838"/>
      <c r="W47" s="59"/>
      <c r="Y47" s="429" t="s">
        <v>325</v>
      </c>
      <c r="AA47" s="425" t="s">
        <v>310</v>
      </c>
    </row>
    <row r="48" spans="1:28" ht="17.100000000000001" customHeight="1" x14ac:dyDescent="0.2">
      <c r="A48" s="345" t="e">
        <f t="shared" si="0"/>
        <v>#REF!</v>
      </c>
      <c r="B48" s="430"/>
      <c r="C48" s="57" t="s">
        <v>326</v>
      </c>
      <c r="D48" s="57"/>
      <c r="E48" s="57"/>
      <c r="F48" s="57"/>
      <c r="G48" s="422"/>
      <c r="H48" s="834" t="s">
        <v>307</v>
      </c>
      <c r="I48" s="835"/>
      <c r="J48" s="835"/>
      <c r="K48" s="835"/>
      <c r="L48" s="836"/>
      <c r="M48" s="413"/>
      <c r="N48" s="413"/>
      <c r="O48" s="413"/>
      <c r="P48" s="413"/>
      <c r="Q48" s="423"/>
      <c r="R48" s="837"/>
      <c r="S48" s="837"/>
      <c r="T48" s="837"/>
      <c r="U48" s="837"/>
      <c r="V48" s="838"/>
      <c r="W48" s="59"/>
      <c r="Y48" s="424" t="s">
        <v>326</v>
      </c>
      <c r="AA48" s="425" t="s">
        <v>307</v>
      </c>
    </row>
    <row r="49" spans="1:28" ht="17.100000000000001" customHeight="1" x14ac:dyDescent="0.2">
      <c r="A49" s="345" t="e">
        <f t="shared" si="0"/>
        <v>#REF!</v>
      </c>
      <c r="B49" s="430"/>
      <c r="C49" s="57" t="s">
        <v>327</v>
      </c>
      <c r="D49" s="57"/>
      <c r="E49" s="79"/>
      <c r="F49" s="79" t="s">
        <v>12</v>
      </c>
      <c r="G49" s="422"/>
      <c r="H49" s="834" t="s">
        <v>303</v>
      </c>
      <c r="I49" s="835"/>
      <c r="J49" s="835"/>
      <c r="K49" s="835"/>
      <c r="L49" s="836"/>
      <c r="M49" s="413"/>
      <c r="N49" s="413"/>
      <c r="O49" s="413"/>
      <c r="P49" s="413"/>
      <c r="Q49" s="423"/>
      <c r="R49" s="837"/>
      <c r="S49" s="837"/>
      <c r="T49" s="837"/>
      <c r="U49" s="837"/>
      <c r="V49" s="838"/>
      <c r="W49" s="59"/>
      <c r="Y49" s="424" t="s">
        <v>328</v>
      </c>
      <c r="AA49" s="425" t="s">
        <v>329</v>
      </c>
    </row>
    <row r="50" spans="1:28" ht="17.100000000000001" customHeight="1" x14ac:dyDescent="0.2">
      <c r="A50" s="345" t="e">
        <f t="shared" si="0"/>
        <v>#REF!</v>
      </c>
      <c r="B50" s="430"/>
      <c r="C50" s="79" t="s">
        <v>330</v>
      </c>
      <c r="D50" s="57"/>
      <c r="E50" s="57"/>
      <c r="F50" s="57"/>
      <c r="G50" s="422"/>
      <c r="H50" s="834" t="s">
        <v>303</v>
      </c>
      <c r="I50" s="835"/>
      <c r="J50" s="835"/>
      <c r="K50" s="835"/>
      <c r="L50" s="836"/>
      <c r="M50" s="413"/>
      <c r="N50" s="413"/>
      <c r="O50" s="413"/>
      <c r="P50" s="413"/>
      <c r="Q50" s="423"/>
      <c r="R50" s="837"/>
      <c r="S50" s="837"/>
      <c r="T50" s="837"/>
      <c r="U50" s="837"/>
      <c r="V50" s="838"/>
      <c r="W50" s="59"/>
      <c r="Y50" s="424" t="s">
        <v>331</v>
      </c>
      <c r="AA50" s="425" t="s">
        <v>332</v>
      </c>
    </row>
    <row r="51" spans="1:28" ht="17.100000000000001" customHeight="1" x14ac:dyDescent="0.2">
      <c r="A51" s="345" t="e">
        <f t="shared" si="0"/>
        <v>#REF!</v>
      </c>
      <c r="B51" s="430"/>
      <c r="C51" s="57" t="s">
        <v>333</v>
      </c>
      <c r="D51" s="57"/>
      <c r="E51" s="57"/>
      <c r="F51" s="57"/>
      <c r="G51" s="422"/>
      <c r="H51" s="834" t="s">
        <v>310</v>
      </c>
      <c r="I51" s="835"/>
      <c r="J51" s="835"/>
      <c r="K51" s="835"/>
      <c r="L51" s="836"/>
      <c r="M51" s="413"/>
      <c r="N51" s="413"/>
      <c r="O51" s="413"/>
      <c r="P51" s="413"/>
      <c r="Q51" s="423"/>
      <c r="R51" s="837"/>
      <c r="S51" s="837"/>
      <c r="T51" s="837"/>
      <c r="U51" s="837"/>
      <c r="V51" s="838"/>
      <c r="W51" s="59"/>
      <c r="Y51" s="424" t="s">
        <v>327</v>
      </c>
      <c r="AA51" s="425" t="s">
        <v>303</v>
      </c>
      <c r="AB51" s="421"/>
    </row>
    <row r="52" spans="1:28" ht="17.100000000000001" customHeight="1" x14ac:dyDescent="0.2">
      <c r="A52" s="345" t="e">
        <f t="shared" si="0"/>
        <v>#REF!</v>
      </c>
      <c r="B52" s="430"/>
      <c r="C52" s="57" t="s">
        <v>334</v>
      </c>
      <c r="D52" s="57"/>
      <c r="E52" s="57"/>
      <c r="F52" s="57"/>
      <c r="G52" s="422"/>
      <c r="H52" s="834" t="s">
        <v>310</v>
      </c>
      <c r="I52" s="835"/>
      <c r="J52" s="835"/>
      <c r="K52" s="835"/>
      <c r="L52" s="836"/>
      <c r="M52" s="413"/>
      <c r="N52" s="413"/>
      <c r="O52" s="413"/>
      <c r="P52" s="413"/>
      <c r="Q52" s="423"/>
      <c r="R52" s="837"/>
      <c r="S52" s="837"/>
      <c r="T52" s="837"/>
      <c r="U52" s="837"/>
      <c r="V52" s="838"/>
      <c r="W52" s="59"/>
      <c r="Y52" s="429" t="s">
        <v>330</v>
      </c>
      <c r="AA52" s="425" t="s">
        <v>303</v>
      </c>
      <c r="AB52" s="421"/>
    </row>
    <row r="53" spans="1:28" s="421" customFormat="1" ht="17.100000000000001" customHeight="1" thickBot="1" x14ac:dyDescent="0.25">
      <c r="A53" s="345" t="e">
        <f t="shared" si="0"/>
        <v>#REF!</v>
      </c>
      <c r="B53" s="433" t="s">
        <v>163</v>
      </c>
      <c r="C53" s="57" t="s">
        <v>335</v>
      </c>
      <c r="D53" s="57"/>
      <c r="E53" s="57"/>
      <c r="F53" s="57"/>
      <c r="G53" s="422"/>
      <c r="H53" s="834" t="s">
        <v>303</v>
      </c>
      <c r="I53" s="835"/>
      <c r="J53" s="835"/>
      <c r="K53" s="835"/>
      <c r="L53" s="836"/>
      <c r="M53" s="413"/>
      <c r="N53" s="413"/>
      <c r="O53" s="413"/>
      <c r="P53" s="413"/>
      <c r="Q53" s="423"/>
      <c r="R53" s="837"/>
      <c r="S53" s="837"/>
      <c r="T53" s="837"/>
      <c r="U53" s="837"/>
      <c r="V53" s="838"/>
      <c r="W53" s="59"/>
      <c r="Y53" s="429" t="s">
        <v>336</v>
      </c>
      <c r="AA53" s="425" t="s">
        <v>310</v>
      </c>
    </row>
    <row r="54" spans="1:28" s="421" customFormat="1" ht="17.100000000000001" customHeight="1" thickBot="1" x14ac:dyDescent="0.25">
      <c r="A54" s="31" t="e">
        <f t="shared" si="0"/>
        <v>#REF!</v>
      </c>
      <c r="B54" s="434"/>
      <c r="C54" s="701" t="s">
        <v>337</v>
      </c>
      <c r="D54" s="701"/>
      <c r="E54" s="701"/>
      <c r="F54" s="701"/>
      <c r="G54" s="702"/>
      <c r="H54" s="700" t="s">
        <v>246</v>
      </c>
      <c r="I54" s="621"/>
      <c r="J54" s="621"/>
      <c r="K54" s="621"/>
      <c r="L54" s="622"/>
      <c r="M54" s="700"/>
      <c r="N54" s="621"/>
      <c r="O54" s="621"/>
      <c r="P54" s="621"/>
      <c r="Q54" s="622"/>
      <c r="R54" s="700"/>
      <c r="S54" s="621"/>
      <c r="T54" s="621"/>
      <c r="U54" s="621"/>
      <c r="V54" s="622"/>
      <c r="W54" s="59"/>
      <c r="Y54" s="429" t="s">
        <v>338</v>
      </c>
      <c r="AA54" s="425" t="s">
        <v>310</v>
      </c>
    </row>
    <row r="55" spans="1:28" s="421" customFormat="1" ht="17.100000000000001" customHeight="1" x14ac:dyDescent="0.2">
      <c r="A55" s="31" t="e">
        <f t="shared" si="0"/>
        <v>#REF!</v>
      </c>
      <c r="B55" s="435"/>
      <c r="C55" s="79" t="s">
        <v>339</v>
      </c>
      <c r="D55" s="436"/>
      <c r="E55" s="437"/>
      <c r="F55" s="438"/>
      <c r="G55" s="439"/>
      <c r="H55" s="839" t="s">
        <v>260</v>
      </c>
      <c r="I55" s="840"/>
      <c r="J55" s="840"/>
      <c r="K55" s="840"/>
      <c r="L55" s="841"/>
      <c r="M55" s="842"/>
      <c r="N55" s="842"/>
      <c r="O55" s="842"/>
      <c r="P55" s="842"/>
      <c r="Q55" s="843"/>
      <c r="R55" s="842"/>
      <c r="S55" s="842"/>
      <c r="T55" s="842"/>
      <c r="U55" s="842"/>
      <c r="V55" s="843"/>
      <c r="W55" s="59"/>
      <c r="Y55" s="429" t="s">
        <v>340</v>
      </c>
      <c r="AA55" s="425" t="s">
        <v>310</v>
      </c>
    </row>
    <row r="56" spans="1:28" s="421" customFormat="1" ht="17.100000000000001" customHeight="1" thickBot="1" x14ac:dyDescent="0.25">
      <c r="A56" s="31" t="e">
        <f t="shared" si="0"/>
        <v>#REF!</v>
      </c>
      <c r="B56" s="419"/>
      <c r="C56" s="79" t="s">
        <v>341</v>
      </c>
      <c r="D56" s="50"/>
      <c r="E56" s="369"/>
      <c r="F56" s="51"/>
      <c r="G56" s="440"/>
      <c r="H56" s="844" t="s">
        <v>260</v>
      </c>
      <c r="I56" s="845"/>
      <c r="J56" s="845"/>
      <c r="K56" s="845"/>
      <c r="L56" s="846"/>
      <c r="M56" s="837"/>
      <c r="N56" s="837"/>
      <c r="O56" s="837"/>
      <c r="P56" s="837"/>
      <c r="Q56" s="838"/>
      <c r="R56" s="837"/>
      <c r="S56" s="837"/>
      <c r="T56" s="837"/>
      <c r="U56" s="837"/>
      <c r="V56" s="838"/>
      <c r="W56" s="59"/>
      <c r="Y56" s="429" t="s">
        <v>342</v>
      </c>
      <c r="AA56" s="425" t="s">
        <v>310</v>
      </c>
    </row>
    <row r="57" spans="1:28" s="421" customFormat="1" ht="17.100000000000001" customHeight="1" thickBot="1" x14ac:dyDescent="0.25">
      <c r="A57" s="31" t="e">
        <f t="shared" si="0"/>
        <v>#REF!</v>
      </c>
      <c r="B57" s="700"/>
      <c r="C57" s="621"/>
      <c r="D57" s="621"/>
      <c r="E57" s="621"/>
      <c r="F57" s="621"/>
      <c r="G57" s="621"/>
      <c r="H57" s="621"/>
      <c r="I57" s="621"/>
      <c r="J57" s="621"/>
      <c r="K57" s="621"/>
      <c r="L57" s="621"/>
      <c r="M57" s="621"/>
      <c r="N57" s="621"/>
      <c r="O57" s="621"/>
      <c r="P57" s="621"/>
      <c r="Q57" s="621"/>
      <c r="R57" s="621"/>
      <c r="S57" s="621"/>
      <c r="T57" s="621"/>
      <c r="U57" s="621"/>
      <c r="V57" s="622"/>
      <c r="W57" s="59"/>
      <c r="Y57" s="424" t="s">
        <v>333</v>
      </c>
      <c r="AA57" s="425" t="s">
        <v>310</v>
      </c>
    </row>
    <row r="58" spans="1:28" s="421" customFormat="1" ht="16.5" customHeight="1" x14ac:dyDescent="0.2">
      <c r="A58" s="31" t="e">
        <f t="shared" si="0"/>
        <v>#REF!</v>
      </c>
      <c r="B58" s="441"/>
      <c r="C58" s="864"/>
      <c r="D58" s="864"/>
      <c r="E58" s="864"/>
      <c r="F58" s="864"/>
      <c r="G58" s="864"/>
      <c r="H58" s="864"/>
      <c r="I58" s="864"/>
      <c r="J58" s="864"/>
      <c r="K58" s="864"/>
      <c r="L58" s="864"/>
      <c r="M58" s="864"/>
      <c r="N58" s="864"/>
      <c r="O58" s="864"/>
      <c r="P58" s="864"/>
      <c r="Q58" s="864"/>
      <c r="R58" s="864"/>
      <c r="S58" s="864"/>
      <c r="T58" s="864"/>
      <c r="U58" s="864"/>
      <c r="V58" s="865"/>
      <c r="W58" s="442"/>
      <c r="Y58" s="424" t="s">
        <v>334</v>
      </c>
      <c r="AA58" s="425" t="s">
        <v>310</v>
      </c>
    </row>
    <row r="59" spans="1:28" s="421" customFormat="1" ht="16.5" customHeight="1" x14ac:dyDescent="0.2">
      <c r="A59" s="31" t="e">
        <f t="shared" si="0"/>
        <v>#REF!</v>
      </c>
      <c r="B59" s="441"/>
      <c r="C59" s="651"/>
      <c r="D59" s="651"/>
      <c r="E59" s="651"/>
      <c r="F59" s="651"/>
      <c r="G59" s="651"/>
      <c r="H59" s="651"/>
      <c r="I59" s="651"/>
      <c r="J59" s="651"/>
      <c r="K59" s="651"/>
      <c r="L59" s="651"/>
      <c r="M59" s="651"/>
      <c r="N59" s="651"/>
      <c r="O59" s="651"/>
      <c r="P59" s="651"/>
      <c r="Q59" s="651"/>
      <c r="R59" s="651"/>
      <c r="S59" s="651"/>
      <c r="T59" s="651"/>
      <c r="U59" s="651"/>
      <c r="V59" s="866"/>
      <c r="W59" s="442"/>
      <c r="Y59" s="424" t="s">
        <v>335</v>
      </c>
      <c r="AA59" s="425" t="s">
        <v>303</v>
      </c>
    </row>
    <row r="60" spans="1:28" s="421" customFormat="1" ht="16.5" customHeight="1" thickBot="1" x14ac:dyDescent="0.25">
      <c r="A60" s="31" t="e">
        <f t="shared" si="0"/>
        <v>#REF!</v>
      </c>
      <c r="B60" s="443"/>
      <c r="C60" s="867"/>
      <c r="D60" s="867"/>
      <c r="E60" s="867"/>
      <c r="F60" s="867"/>
      <c r="G60" s="867"/>
      <c r="H60" s="867"/>
      <c r="I60" s="867"/>
      <c r="J60" s="867"/>
      <c r="K60" s="867"/>
      <c r="L60" s="867"/>
      <c r="M60" s="867"/>
      <c r="N60" s="867"/>
      <c r="O60" s="867"/>
      <c r="P60" s="867"/>
      <c r="Q60" s="867"/>
      <c r="R60" s="867"/>
      <c r="S60" s="867"/>
      <c r="T60" s="867"/>
      <c r="U60" s="867"/>
      <c r="V60" s="868"/>
      <c r="W60" s="444"/>
      <c r="Y60" s="424" t="s">
        <v>343</v>
      </c>
      <c r="Z60" s="29"/>
      <c r="AA60" s="425" t="s">
        <v>344</v>
      </c>
    </row>
    <row r="61" spans="1:28" ht="17.100000000000001" customHeight="1" thickBot="1" x14ac:dyDescent="0.25">
      <c r="A61" s="31" t="e">
        <f t="shared" si="0"/>
        <v>#REF!</v>
      </c>
      <c r="B61" s="445"/>
      <c r="C61" s="869"/>
      <c r="D61" s="869"/>
      <c r="E61" s="869"/>
      <c r="F61" s="869"/>
      <c r="G61" s="869"/>
      <c r="H61" s="869"/>
      <c r="I61" s="869"/>
      <c r="J61" s="869"/>
      <c r="K61" s="869"/>
      <c r="L61" s="870"/>
      <c r="M61" s="871"/>
      <c r="N61" s="872"/>
      <c r="O61" s="872"/>
      <c r="P61" s="872"/>
      <c r="Q61" s="872"/>
      <c r="R61" s="872"/>
      <c r="S61" s="872"/>
      <c r="T61" s="872"/>
      <c r="U61" s="872"/>
      <c r="V61" s="873"/>
      <c r="W61" s="446"/>
      <c r="Y61" s="424" t="s">
        <v>345</v>
      </c>
      <c r="AA61" s="425" t="s">
        <v>307</v>
      </c>
    </row>
    <row r="62" spans="1:28" ht="17.100000000000001" customHeight="1" x14ac:dyDescent="0.2">
      <c r="A62" s="31" t="e">
        <f t="shared" si="0"/>
        <v>#REF!</v>
      </c>
      <c r="B62" s="137"/>
      <c r="C62" s="188" t="s">
        <v>171</v>
      </c>
      <c r="D62" s="189"/>
      <c r="E62" s="850" t="str">
        <f>IF('FWM1'!E62=0,"",'FWM1'!E62)</f>
        <v>KGIS</v>
      </c>
      <c r="F62" s="850"/>
      <c r="G62" s="850"/>
      <c r="H62" s="850"/>
      <c r="I62" s="850"/>
      <c r="J62" s="850"/>
      <c r="K62" s="850"/>
      <c r="L62" s="851"/>
      <c r="M62" s="852" t="s">
        <v>346</v>
      </c>
      <c r="N62" s="853"/>
      <c r="O62" s="854"/>
      <c r="P62" s="447"/>
      <c r="Q62" s="855" t="str">
        <f>IF(G2="","",G2)</f>
        <v>PBA - 905A/B</v>
      </c>
      <c r="R62" s="855"/>
      <c r="S62" s="855"/>
      <c r="T62" s="855"/>
      <c r="U62" s="855"/>
      <c r="V62" s="856"/>
      <c r="W62" s="195"/>
    </row>
    <row r="63" spans="1:28" ht="17.100000000000001" customHeight="1" thickBot="1" x14ac:dyDescent="0.25">
      <c r="A63" s="31" t="e">
        <f t="shared" si="0"/>
        <v>#REF!</v>
      </c>
      <c r="B63" s="94"/>
      <c r="C63" s="191" t="s">
        <v>173</v>
      </c>
      <c r="D63" s="192"/>
      <c r="E63" s="857" t="str">
        <f>IF('FWM1'!E63=0,"",'FWM1'!E63)</f>
        <v>NPDC</v>
      </c>
      <c r="F63" s="857"/>
      <c r="G63" s="857"/>
      <c r="H63" s="857"/>
      <c r="I63" s="857"/>
      <c r="J63" s="857"/>
      <c r="K63" s="857"/>
      <c r="L63" s="858"/>
      <c r="M63" s="859" t="s">
        <v>347</v>
      </c>
      <c r="N63" s="860"/>
      <c r="O63" s="861"/>
      <c r="P63" s="193"/>
      <c r="Q63" s="862" t="str">
        <f>IF('FWM1'!O63=0,"",'FWM1'!O63)</f>
        <v>N/A</v>
      </c>
      <c r="R63" s="862"/>
      <c r="S63" s="862"/>
      <c r="T63" s="862"/>
      <c r="U63" s="862"/>
      <c r="V63" s="863"/>
      <c r="W63" s="448"/>
    </row>
    <row r="64" spans="1:28" ht="17.100000000000001" customHeight="1" thickBot="1" x14ac:dyDescent="0.25">
      <c r="A64" s="449"/>
      <c r="B64" s="197"/>
      <c r="C64" s="199"/>
      <c r="D64" s="199"/>
      <c r="E64" s="199"/>
      <c r="F64" s="199"/>
      <c r="G64" s="199"/>
      <c r="H64" s="199"/>
      <c r="I64" s="199"/>
      <c r="J64" s="199"/>
      <c r="K64" s="199"/>
      <c r="L64" s="199"/>
      <c r="M64" s="847" t="s">
        <v>348</v>
      </c>
      <c r="N64" s="848"/>
      <c r="O64" s="848"/>
      <c r="P64" s="848"/>
      <c r="Q64" s="848"/>
      <c r="R64" s="848"/>
      <c r="S64" s="848"/>
      <c r="T64" s="848"/>
      <c r="U64" s="848"/>
      <c r="V64" s="849"/>
      <c r="W64" s="203"/>
    </row>
    <row r="65" spans="23:23" x14ac:dyDescent="0.2">
      <c r="W65" s="209"/>
    </row>
    <row r="66" spans="23:23" x14ac:dyDescent="0.2">
      <c r="W66" s="209"/>
    </row>
    <row r="67" spans="23:23" x14ac:dyDescent="0.2">
      <c r="W67" s="209"/>
    </row>
    <row r="68" spans="23:23" x14ac:dyDescent="0.2">
      <c r="W68" s="209"/>
    </row>
    <row r="69" spans="23:23" x14ac:dyDescent="0.2">
      <c r="W69" s="209"/>
    </row>
    <row r="70" spans="23:23" x14ac:dyDescent="0.2">
      <c r="W70" s="209"/>
    </row>
    <row r="71" spans="23:23" x14ac:dyDescent="0.2">
      <c r="W71" s="209"/>
    </row>
    <row r="72" spans="23:23" x14ac:dyDescent="0.2">
      <c r="W72" s="209"/>
    </row>
    <row r="73" spans="23:23" x14ac:dyDescent="0.2">
      <c r="W73" s="209"/>
    </row>
    <row r="74" spans="23:23" x14ac:dyDescent="0.2">
      <c r="W74" s="209"/>
    </row>
    <row r="75" spans="23:23" x14ac:dyDescent="0.2">
      <c r="W75" s="209"/>
    </row>
    <row r="76" spans="23:23" x14ac:dyDescent="0.2">
      <c r="W76" s="209"/>
    </row>
    <row r="77" spans="23:23" x14ac:dyDescent="0.2">
      <c r="W77" s="209"/>
    </row>
    <row r="78" spans="23:23" x14ac:dyDescent="0.2">
      <c r="W78" s="209"/>
    </row>
    <row r="79" spans="23:23" x14ac:dyDescent="0.2">
      <c r="W79" s="209"/>
    </row>
    <row r="80" spans="23:23" x14ac:dyDescent="0.2">
      <c r="W80" s="209"/>
    </row>
    <row r="81" spans="23:23" x14ac:dyDescent="0.2">
      <c r="W81" s="209"/>
    </row>
    <row r="82" spans="23:23" x14ac:dyDescent="0.2">
      <c r="W82" s="209"/>
    </row>
    <row r="83" spans="23:23" x14ac:dyDescent="0.2">
      <c r="W83" s="209"/>
    </row>
    <row r="84" spans="23:23" x14ac:dyDescent="0.2">
      <c r="W84" s="209"/>
    </row>
    <row r="85" spans="23:23" x14ac:dyDescent="0.2">
      <c r="W85" s="209"/>
    </row>
    <row r="86" spans="23:23" x14ac:dyDescent="0.2">
      <c r="W86" s="209"/>
    </row>
    <row r="87" spans="23:23" x14ac:dyDescent="0.2">
      <c r="W87" s="209"/>
    </row>
    <row r="88" spans="23:23" x14ac:dyDescent="0.2">
      <c r="W88" s="209"/>
    </row>
    <row r="89" spans="23:23" x14ac:dyDescent="0.2">
      <c r="W89" s="209"/>
    </row>
    <row r="90" spans="23:23" x14ac:dyDescent="0.2">
      <c r="W90" s="209"/>
    </row>
    <row r="91" spans="23:23" x14ac:dyDescent="0.2">
      <c r="W91" s="209"/>
    </row>
    <row r="92" spans="23:23" x14ac:dyDescent="0.2">
      <c r="W92" s="209"/>
    </row>
    <row r="93" spans="23:23" x14ac:dyDescent="0.2">
      <c r="W93" s="209"/>
    </row>
    <row r="94" spans="23:23" x14ac:dyDescent="0.2">
      <c r="W94" s="209"/>
    </row>
    <row r="95" spans="23:23" x14ac:dyDescent="0.2">
      <c r="W95" s="209"/>
    </row>
    <row r="96" spans="23:23" x14ac:dyDescent="0.2">
      <c r="W96" s="209"/>
    </row>
    <row r="97" spans="23:23" x14ac:dyDescent="0.2">
      <c r="W97" s="209"/>
    </row>
    <row r="98" spans="23:23" x14ac:dyDescent="0.2">
      <c r="W98" s="209"/>
    </row>
    <row r="99" spans="23:23" x14ac:dyDescent="0.2">
      <c r="W99" s="209"/>
    </row>
    <row r="100" spans="23:23" x14ac:dyDescent="0.2">
      <c r="W100" s="209"/>
    </row>
    <row r="101" spans="23:23" x14ac:dyDescent="0.2">
      <c r="W101" s="209"/>
    </row>
    <row r="102" spans="23:23" x14ac:dyDescent="0.2">
      <c r="W102" s="209"/>
    </row>
    <row r="103" spans="23:23" x14ac:dyDescent="0.2">
      <c r="W103" s="209"/>
    </row>
    <row r="104" spans="23:23" x14ac:dyDescent="0.2">
      <c r="W104" s="209"/>
    </row>
    <row r="105" spans="23:23" x14ac:dyDescent="0.2">
      <c r="W105" s="209"/>
    </row>
    <row r="106" spans="23:23" x14ac:dyDescent="0.2">
      <c r="W106" s="209"/>
    </row>
    <row r="107" spans="23:23" x14ac:dyDescent="0.2">
      <c r="W107" s="209"/>
    </row>
    <row r="108" spans="23:23" x14ac:dyDescent="0.2">
      <c r="W108" s="209"/>
    </row>
    <row r="109" spans="23:23" x14ac:dyDescent="0.2">
      <c r="W109" s="209"/>
    </row>
    <row r="110" spans="23:23" x14ac:dyDescent="0.2">
      <c r="W110" s="209"/>
    </row>
    <row r="111" spans="23:23" x14ac:dyDescent="0.2">
      <c r="W111" s="209"/>
    </row>
    <row r="112" spans="23:23" x14ac:dyDescent="0.2">
      <c r="W112" s="209"/>
    </row>
    <row r="113" spans="23:23" x14ac:dyDescent="0.2">
      <c r="W113" s="209"/>
    </row>
    <row r="114" spans="23:23" x14ac:dyDescent="0.2">
      <c r="W114" s="209"/>
    </row>
    <row r="115" spans="23:23" x14ac:dyDescent="0.2">
      <c r="W115" s="209"/>
    </row>
    <row r="116" spans="23:23" x14ac:dyDescent="0.2">
      <c r="W116" s="209"/>
    </row>
    <row r="117" spans="23:23" x14ac:dyDescent="0.2">
      <c r="W117" s="209"/>
    </row>
    <row r="118" spans="23:23" x14ac:dyDescent="0.2">
      <c r="W118" s="209"/>
    </row>
    <row r="119" spans="23:23" x14ac:dyDescent="0.2">
      <c r="W119" s="204"/>
    </row>
    <row r="120" spans="23:23" x14ac:dyDescent="0.2">
      <c r="W120" s="204"/>
    </row>
    <row r="121" spans="23:23" x14ac:dyDescent="0.2">
      <c r="W121" s="204"/>
    </row>
    <row r="122" spans="23:23" x14ac:dyDescent="0.2">
      <c r="W122" s="204"/>
    </row>
    <row r="123" spans="23:23" x14ac:dyDescent="0.2">
      <c r="W123" s="204"/>
    </row>
    <row r="124" spans="23:23" x14ac:dyDescent="0.2">
      <c r="W124" s="204"/>
    </row>
    <row r="125" spans="23:23" x14ac:dyDescent="0.2">
      <c r="W125" s="204"/>
    </row>
    <row r="126" spans="23:23" x14ac:dyDescent="0.2">
      <c r="W126" s="204"/>
    </row>
    <row r="127" spans="23:23" x14ac:dyDescent="0.2">
      <c r="W127" s="204"/>
    </row>
    <row r="128" spans="23:23" x14ac:dyDescent="0.2">
      <c r="W128" s="204"/>
    </row>
    <row r="129" spans="23:23" x14ac:dyDescent="0.2">
      <c r="W129" s="204"/>
    </row>
    <row r="130" spans="23:23" x14ac:dyDescent="0.2">
      <c r="W130" s="204"/>
    </row>
    <row r="131" spans="23:23" x14ac:dyDescent="0.2">
      <c r="W131" s="204"/>
    </row>
    <row r="132" spans="23:23" x14ac:dyDescent="0.2">
      <c r="W132" s="204"/>
    </row>
    <row r="133" spans="23:23" x14ac:dyDescent="0.2">
      <c r="W133" s="209"/>
    </row>
    <row r="134" spans="23:23" x14ac:dyDescent="0.2">
      <c r="W134" s="209"/>
    </row>
    <row r="135" spans="23:23" x14ac:dyDescent="0.2">
      <c r="W135" s="209"/>
    </row>
    <row r="136" spans="23:23" x14ac:dyDescent="0.2">
      <c r="W136" s="209"/>
    </row>
    <row r="137" spans="23:23" x14ac:dyDescent="0.2">
      <c r="W137" s="209"/>
    </row>
    <row r="138" spans="23:23" x14ac:dyDescent="0.2">
      <c r="W138" s="209"/>
    </row>
    <row r="139" spans="23:23" x14ac:dyDescent="0.2">
      <c r="W139" s="209"/>
    </row>
    <row r="140" spans="23:23" x14ac:dyDescent="0.2">
      <c r="W140" s="209"/>
    </row>
    <row r="141" spans="23:23" x14ac:dyDescent="0.2">
      <c r="W141" s="209"/>
    </row>
    <row r="142" spans="23:23" x14ac:dyDescent="0.2">
      <c r="W142" s="209"/>
    </row>
    <row r="143" spans="23:23" x14ac:dyDescent="0.2">
      <c r="W143" s="209"/>
    </row>
    <row r="144" spans="23:23" x14ac:dyDescent="0.2">
      <c r="W144" s="209"/>
    </row>
    <row r="145" spans="23:23" x14ac:dyDescent="0.2">
      <c r="W145" s="209"/>
    </row>
    <row r="146" spans="23:23" x14ac:dyDescent="0.2">
      <c r="W146" s="209"/>
    </row>
    <row r="147" spans="23:23" x14ac:dyDescent="0.2">
      <c r="W147" s="209"/>
    </row>
    <row r="148" spans="23:23" x14ac:dyDescent="0.2">
      <c r="W148" s="209"/>
    </row>
    <row r="149" spans="23:23" x14ac:dyDescent="0.2">
      <c r="W149" s="209"/>
    </row>
    <row r="150" spans="23:23" x14ac:dyDescent="0.2">
      <c r="W150" s="209"/>
    </row>
    <row r="151" spans="23:23" x14ac:dyDescent="0.2">
      <c r="W151" s="209"/>
    </row>
    <row r="152" spans="23:23" x14ac:dyDescent="0.2">
      <c r="W152" s="209"/>
    </row>
    <row r="153" spans="23:23" x14ac:dyDescent="0.2">
      <c r="W153" s="209"/>
    </row>
    <row r="154" spans="23:23" x14ac:dyDescent="0.2">
      <c r="W154" s="209"/>
    </row>
    <row r="155" spans="23:23" x14ac:dyDescent="0.2">
      <c r="W155" s="209"/>
    </row>
    <row r="156" spans="23:23" x14ac:dyDescent="0.2">
      <c r="W156" s="209"/>
    </row>
    <row r="157" spans="23:23" x14ac:dyDescent="0.2">
      <c r="W157" s="209"/>
    </row>
    <row r="158" spans="23:23" x14ac:dyDescent="0.2">
      <c r="W158" s="209"/>
    </row>
    <row r="159" spans="23:23" x14ac:dyDescent="0.2">
      <c r="W159" s="209"/>
    </row>
    <row r="160" spans="23:23" x14ac:dyDescent="0.2">
      <c r="W160" s="209"/>
    </row>
    <row r="161" spans="23:23" x14ac:dyDescent="0.2">
      <c r="W161" s="209"/>
    </row>
    <row r="162" spans="23:23" x14ac:dyDescent="0.2">
      <c r="W162" s="209"/>
    </row>
    <row r="163" spans="23:23" x14ac:dyDescent="0.2">
      <c r="W163" s="209"/>
    </row>
    <row r="164" spans="23:23" x14ac:dyDescent="0.2">
      <c r="W164" s="209"/>
    </row>
    <row r="165" spans="23:23" x14ac:dyDescent="0.2">
      <c r="W165" s="209"/>
    </row>
    <row r="166" spans="23:23" x14ac:dyDescent="0.2">
      <c r="W166" s="209"/>
    </row>
    <row r="167" spans="23:23" x14ac:dyDescent="0.2">
      <c r="W167" s="209"/>
    </row>
    <row r="168" spans="23:23" x14ac:dyDescent="0.2">
      <c r="W168" s="209"/>
    </row>
    <row r="169" spans="23:23" x14ac:dyDescent="0.2">
      <c r="W169" s="209"/>
    </row>
    <row r="170" spans="23:23" x14ac:dyDescent="0.2">
      <c r="W170" s="209"/>
    </row>
    <row r="171" spans="23:23" x14ac:dyDescent="0.2">
      <c r="W171" s="209"/>
    </row>
    <row r="172" spans="23:23" x14ac:dyDescent="0.2">
      <c r="W172" s="209"/>
    </row>
    <row r="173" spans="23:23" x14ac:dyDescent="0.2">
      <c r="W173" s="209"/>
    </row>
    <row r="174" spans="23:23" x14ac:dyDescent="0.2">
      <c r="W174" s="209"/>
    </row>
    <row r="175" spans="23:23" x14ac:dyDescent="0.2">
      <c r="W175" s="209"/>
    </row>
    <row r="176" spans="23:23" x14ac:dyDescent="0.2">
      <c r="W176" s="209"/>
    </row>
    <row r="177" spans="23:23" x14ac:dyDescent="0.2">
      <c r="W177" s="209"/>
    </row>
    <row r="178" spans="23:23" x14ac:dyDescent="0.2">
      <c r="W178" s="209"/>
    </row>
    <row r="179" spans="23:23" x14ac:dyDescent="0.2">
      <c r="W179" s="209"/>
    </row>
    <row r="180" spans="23:23" x14ac:dyDescent="0.2">
      <c r="W180" s="209"/>
    </row>
    <row r="181" spans="23:23" x14ac:dyDescent="0.2">
      <c r="W181" s="209"/>
    </row>
    <row r="182" spans="23:23" x14ac:dyDescent="0.2">
      <c r="W182" s="209"/>
    </row>
    <row r="183" spans="23:23" x14ac:dyDescent="0.2">
      <c r="W183" s="209"/>
    </row>
    <row r="184" spans="23:23" x14ac:dyDescent="0.2">
      <c r="W184" s="209"/>
    </row>
    <row r="185" spans="23:23" x14ac:dyDescent="0.2">
      <c r="W185" s="209"/>
    </row>
    <row r="186" spans="23:23" x14ac:dyDescent="0.2">
      <c r="W186" s="209"/>
    </row>
    <row r="187" spans="23:23" x14ac:dyDescent="0.2">
      <c r="W187" s="209"/>
    </row>
    <row r="188" spans="23:23" x14ac:dyDescent="0.2">
      <c r="W188" s="209"/>
    </row>
    <row r="189" spans="23:23" x14ac:dyDescent="0.2">
      <c r="W189" s="209"/>
    </row>
    <row r="190" spans="23:23" x14ac:dyDescent="0.2">
      <c r="W190" s="209"/>
    </row>
    <row r="191" spans="23:23" x14ac:dyDescent="0.2">
      <c r="W191" s="209"/>
    </row>
    <row r="192" spans="23:23" x14ac:dyDescent="0.2">
      <c r="W192" s="209"/>
    </row>
    <row r="193" spans="23:23" x14ac:dyDescent="0.2">
      <c r="W193" s="209"/>
    </row>
    <row r="194" spans="23:23" x14ac:dyDescent="0.2">
      <c r="W194" s="209"/>
    </row>
    <row r="195" spans="23:23" x14ac:dyDescent="0.2">
      <c r="W195" s="209"/>
    </row>
    <row r="196" spans="23:23" x14ac:dyDescent="0.2">
      <c r="W196" s="209"/>
    </row>
    <row r="197" spans="23:23" x14ac:dyDescent="0.2">
      <c r="W197" s="209"/>
    </row>
    <row r="198" spans="23:23" x14ac:dyDescent="0.2">
      <c r="W198" s="209"/>
    </row>
    <row r="199" spans="23:23" x14ac:dyDescent="0.2">
      <c r="W199" s="209"/>
    </row>
    <row r="200" spans="23:23" x14ac:dyDescent="0.2">
      <c r="W200" s="209"/>
    </row>
    <row r="201" spans="23:23" x14ac:dyDescent="0.2">
      <c r="W201" s="209"/>
    </row>
    <row r="202" spans="23:23" x14ac:dyDescent="0.2">
      <c r="W202" s="209"/>
    </row>
    <row r="203" spans="23:23" x14ac:dyDescent="0.2">
      <c r="W203" s="209"/>
    </row>
    <row r="204" spans="23:23" x14ac:dyDescent="0.2">
      <c r="W204" s="209"/>
    </row>
    <row r="205" spans="23:23" x14ac:dyDescent="0.2">
      <c r="W205" s="209"/>
    </row>
    <row r="206" spans="23:23" x14ac:dyDescent="0.2">
      <c r="W206" s="209"/>
    </row>
    <row r="207" spans="23:23" x14ac:dyDescent="0.2">
      <c r="W207" s="209"/>
    </row>
    <row r="208" spans="23:23" x14ac:dyDescent="0.2">
      <c r="W208" s="209"/>
    </row>
    <row r="209" spans="23:23" x14ac:dyDescent="0.2">
      <c r="W209" s="209"/>
    </row>
    <row r="210" spans="23:23" x14ac:dyDescent="0.2">
      <c r="W210" s="209"/>
    </row>
    <row r="211" spans="23:23" x14ac:dyDescent="0.2">
      <c r="W211" s="209"/>
    </row>
    <row r="212" spans="23:23" x14ac:dyDescent="0.2">
      <c r="W212" s="209"/>
    </row>
    <row r="213" spans="23:23" x14ac:dyDescent="0.2">
      <c r="W213" s="209"/>
    </row>
    <row r="214" spans="23:23" x14ac:dyDescent="0.2">
      <c r="W214" s="209"/>
    </row>
    <row r="215" spans="23:23" x14ac:dyDescent="0.2">
      <c r="W215" s="209"/>
    </row>
    <row r="216" spans="23:23" x14ac:dyDescent="0.2">
      <c r="W216" s="209"/>
    </row>
    <row r="217" spans="23:23" x14ac:dyDescent="0.2">
      <c r="W217" s="209"/>
    </row>
    <row r="218" spans="23:23" x14ac:dyDescent="0.2">
      <c r="W218" s="209"/>
    </row>
    <row r="219" spans="23:23" x14ac:dyDescent="0.2">
      <c r="W219" s="209"/>
    </row>
    <row r="220" spans="23:23" x14ac:dyDescent="0.2">
      <c r="W220" s="209"/>
    </row>
    <row r="221" spans="23:23" x14ac:dyDescent="0.2">
      <c r="W221" s="209"/>
    </row>
    <row r="222" spans="23:23" x14ac:dyDescent="0.2">
      <c r="W222" s="209"/>
    </row>
    <row r="223" spans="23:23" x14ac:dyDescent="0.2">
      <c r="W223" s="209"/>
    </row>
    <row r="224" spans="23:23" x14ac:dyDescent="0.2">
      <c r="W224" s="209"/>
    </row>
    <row r="225" spans="23:23" x14ac:dyDescent="0.2">
      <c r="W225" s="209"/>
    </row>
    <row r="226" spans="23:23" x14ac:dyDescent="0.2">
      <c r="W226" s="209"/>
    </row>
    <row r="227" spans="23:23" x14ac:dyDescent="0.2">
      <c r="W227" s="209"/>
    </row>
    <row r="228" spans="23:23" x14ac:dyDescent="0.2">
      <c r="W228" s="209"/>
    </row>
    <row r="229" spans="23:23" x14ac:dyDescent="0.2">
      <c r="W229" s="209"/>
    </row>
    <row r="230" spans="23:23" x14ac:dyDescent="0.2">
      <c r="W230" s="209"/>
    </row>
    <row r="231" spans="23:23" x14ac:dyDescent="0.2">
      <c r="W231" s="209"/>
    </row>
    <row r="232" spans="23:23" x14ac:dyDescent="0.2">
      <c r="W232" s="209"/>
    </row>
    <row r="233" spans="23:23" x14ac:dyDescent="0.2">
      <c r="W233" s="209"/>
    </row>
    <row r="234" spans="23:23" x14ac:dyDescent="0.2">
      <c r="W234" s="209"/>
    </row>
    <row r="235" spans="23:23" x14ac:dyDescent="0.2">
      <c r="W235" s="209"/>
    </row>
    <row r="236" spans="23:23" x14ac:dyDescent="0.2">
      <c r="W236" s="209"/>
    </row>
    <row r="237" spans="23:23" x14ac:dyDescent="0.2">
      <c r="W237" s="209"/>
    </row>
    <row r="238" spans="23:23" x14ac:dyDescent="0.2">
      <c r="W238" s="209"/>
    </row>
    <row r="239" spans="23:23" x14ac:dyDescent="0.2">
      <c r="W239" s="209"/>
    </row>
    <row r="240" spans="23:23" x14ac:dyDescent="0.2">
      <c r="W240" s="209"/>
    </row>
    <row r="241" spans="23:23" x14ac:dyDescent="0.2">
      <c r="W241" s="209"/>
    </row>
    <row r="242" spans="23:23" x14ac:dyDescent="0.2">
      <c r="W242" s="209"/>
    </row>
    <row r="243" spans="23:23" x14ac:dyDescent="0.2">
      <c r="W243" s="209"/>
    </row>
    <row r="244" spans="23:23" x14ac:dyDescent="0.2">
      <c r="W244" s="209"/>
    </row>
    <row r="245" spans="23:23" x14ac:dyDescent="0.2">
      <c r="W245" s="209"/>
    </row>
    <row r="246" spans="23:23" x14ac:dyDescent="0.2">
      <c r="W246" s="209"/>
    </row>
    <row r="247" spans="23:23" x14ac:dyDescent="0.2">
      <c r="W247" s="209"/>
    </row>
    <row r="248" spans="23:23" x14ac:dyDescent="0.2">
      <c r="W248" s="209"/>
    </row>
    <row r="249" spans="23:23" x14ac:dyDescent="0.2">
      <c r="W249" s="209"/>
    </row>
    <row r="250" spans="23:23" x14ac:dyDescent="0.2">
      <c r="W250" s="209"/>
    </row>
    <row r="251" spans="23:23" x14ac:dyDescent="0.2">
      <c r="W251" s="209"/>
    </row>
    <row r="252" spans="23:23" x14ac:dyDescent="0.2">
      <c r="W252" s="209"/>
    </row>
    <row r="253" spans="23:23" x14ac:dyDescent="0.2">
      <c r="W253" s="209"/>
    </row>
    <row r="254" spans="23:23" x14ac:dyDescent="0.2">
      <c r="W254" s="209"/>
    </row>
    <row r="255" spans="23:23" x14ac:dyDescent="0.2">
      <c r="W255" s="209"/>
    </row>
    <row r="256" spans="23:23" x14ac:dyDescent="0.2">
      <c r="W256" s="209"/>
    </row>
    <row r="257" spans="23:23" x14ac:dyDescent="0.2">
      <c r="W257" s="209"/>
    </row>
    <row r="258" spans="23:23" x14ac:dyDescent="0.2">
      <c r="W258" s="209"/>
    </row>
    <row r="259" spans="23:23" x14ac:dyDescent="0.2">
      <c r="W259" s="209"/>
    </row>
    <row r="260" spans="23:23" x14ac:dyDescent="0.2">
      <c r="W260" s="209"/>
    </row>
    <row r="261" spans="23:23" x14ac:dyDescent="0.2">
      <c r="W261" s="209"/>
    </row>
    <row r="262" spans="23:23" x14ac:dyDescent="0.2">
      <c r="W262" s="209"/>
    </row>
    <row r="263" spans="23:23" x14ac:dyDescent="0.2">
      <c r="W263" s="209"/>
    </row>
    <row r="264" spans="23:23" x14ac:dyDescent="0.2">
      <c r="W264" s="209"/>
    </row>
    <row r="265" spans="23:23" x14ac:dyDescent="0.2">
      <c r="W265" s="209"/>
    </row>
    <row r="266" spans="23:23" x14ac:dyDescent="0.2">
      <c r="W266" s="209"/>
    </row>
    <row r="267" spans="23:23" x14ac:dyDescent="0.2">
      <c r="W267" s="209"/>
    </row>
    <row r="268" spans="23:23" x14ac:dyDescent="0.2">
      <c r="W268" s="209"/>
    </row>
    <row r="269" spans="23:23" x14ac:dyDescent="0.2">
      <c r="W269" s="209"/>
    </row>
    <row r="270" spans="23:23" x14ac:dyDescent="0.2">
      <c r="W270" s="209"/>
    </row>
    <row r="271" spans="23:23" x14ac:dyDescent="0.2">
      <c r="W271" s="209"/>
    </row>
    <row r="272" spans="23:23" x14ac:dyDescent="0.2">
      <c r="W272" s="209"/>
    </row>
    <row r="273" spans="23:23" x14ac:dyDescent="0.2">
      <c r="W273" s="209"/>
    </row>
    <row r="274" spans="23:23" x14ac:dyDescent="0.2">
      <c r="W274" s="209"/>
    </row>
    <row r="275" spans="23:23" x14ac:dyDescent="0.2">
      <c r="W275" s="209"/>
    </row>
    <row r="276" spans="23:23" x14ac:dyDescent="0.2">
      <c r="W276" s="209"/>
    </row>
    <row r="277" spans="23:23" x14ac:dyDescent="0.2">
      <c r="W277" s="209"/>
    </row>
    <row r="278" spans="23:23" x14ac:dyDescent="0.2">
      <c r="W278" s="209"/>
    </row>
    <row r="279" spans="23:23" x14ac:dyDescent="0.2">
      <c r="W279" s="209"/>
    </row>
    <row r="280" spans="23:23" x14ac:dyDescent="0.2">
      <c r="W280" s="209"/>
    </row>
    <row r="281" spans="23:23" x14ac:dyDescent="0.2">
      <c r="W281" s="209"/>
    </row>
    <row r="282" spans="23:23" x14ac:dyDescent="0.2">
      <c r="W282" s="209"/>
    </row>
    <row r="283" spans="23:23" x14ac:dyDescent="0.2">
      <c r="W283" s="209"/>
    </row>
    <row r="284" spans="23:23" x14ac:dyDescent="0.2">
      <c r="W284" s="209"/>
    </row>
    <row r="285" spans="23:23" x14ac:dyDescent="0.2">
      <c r="W285" s="209"/>
    </row>
    <row r="286" spans="23:23" x14ac:dyDescent="0.2">
      <c r="W286" s="209"/>
    </row>
    <row r="287" spans="23:23" x14ac:dyDescent="0.2">
      <c r="W287" s="209"/>
    </row>
    <row r="288" spans="23:23" x14ac:dyDescent="0.2">
      <c r="W288" s="209"/>
    </row>
    <row r="289" spans="23:23" x14ac:dyDescent="0.2">
      <c r="W289" s="209"/>
    </row>
    <row r="290" spans="23:23" x14ac:dyDescent="0.2">
      <c r="W290" s="209"/>
    </row>
    <row r="291" spans="23:23" x14ac:dyDescent="0.2">
      <c r="W291" s="209"/>
    </row>
    <row r="292" spans="23:23" x14ac:dyDescent="0.2">
      <c r="W292" s="209"/>
    </row>
    <row r="293" spans="23:23" x14ac:dyDescent="0.2">
      <c r="W293" s="209"/>
    </row>
    <row r="294" spans="23:23" x14ac:dyDescent="0.2">
      <c r="W294" s="209"/>
    </row>
    <row r="295" spans="23:23" x14ac:dyDescent="0.2">
      <c r="W295" s="209"/>
    </row>
    <row r="296" spans="23:23" x14ac:dyDescent="0.2">
      <c r="W296" s="209"/>
    </row>
    <row r="297" spans="23:23" x14ac:dyDescent="0.2">
      <c r="W297" s="209"/>
    </row>
    <row r="298" spans="23:23" x14ac:dyDescent="0.2">
      <c r="W298" s="209"/>
    </row>
    <row r="299" spans="23:23" x14ac:dyDescent="0.2">
      <c r="W299" s="209"/>
    </row>
    <row r="300" spans="23:23" x14ac:dyDescent="0.2">
      <c r="W300" s="209"/>
    </row>
    <row r="301" spans="23:23" x14ac:dyDescent="0.2">
      <c r="W301" s="209"/>
    </row>
    <row r="302" spans="23:23" x14ac:dyDescent="0.2">
      <c r="W302" s="209"/>
    </row>
    <row r="303" spans="23:23" x14ac:dyDescent="0.2">
      <c r="W303" s="209"/>
    </row>
    <row r="304" spans="23:23" x14ac:dyDescent="0.2">
      <c r="W304" s="209"/>
    </row>
    <row r="305" spans="23:23" x14ac:dyDescent="0.2">
      <c r="W305" s="209"/>
    </row>
    <row r="306" spans="23:23" x14ac:dyDescent="0.2">
      <c r="W306" s="209"/>
    </row>
    <row r="307" spans="23:23" x14ac:dyDescent="0.2">
      <c r="W307" s="209"/>
    </row>
    <row r="308" spans="23:23" x14ac:dyDescent="0.2">
      <c r="W308" s="209"/>
    </row>
    <row r="309" spans="23:23" x14ac:dyDescent="0.2">
      <c r="W309" s="209"/>
    </row>
    <row r="310" spans="23:23" x14ac:dyDescent="0.2">
      <c r="W310" s="209"/>
    </row>
    <row r="311" spans="23:23" x14ac:dyDescent="0.2">
      <c r="W311" s="209"/>
    </row>
    <row r="312" spans="23:23" x14ac:dyDescent="0.2">
      <c r="W312" s="209"/>
    </row>
    <row r="313" spans="23:23" x14ac:dyDescent="0.2">
      <c r="W313" s="209"/>
    </row>
    <row r="314" spans="23:23" x14ac:dyDescent="0.2">
      <c r="W314" s="209"/>
    </row>
    <row r="315" spans="23:23" x14ac:dyDescent="0.2">
      <c r="W315" s="209"/>
    </row>
    <row r="316" spans="23:23" x14ac:dyDescent="0.2">
      <c r="W316" s="209"/>
    </row>
    <row r="317" spans="23:23" x14ac:dyDescent="0.2">
      <c r="W317" s="209"/>
    </row>
    <row r="318" spans="23:23" x14ac:dyDescent="0.2">
      <c r="W318" s="209"/>
    </row>
    <row r="319" spans="23:23" x14ac:dyDescent="0.2">
      <c r="W319" s="209"/>
    </row>
    <row r="320" spans="23:23" x14ac:dyDescent="0.2">
      <c r="W320" s="209"/>
    </row>
    <row r="321" spans="23:23" x14ac:dyDescent="0.2">
      <c r="W321" s="209"/>
    </row>
    <row r="322" spans="23:23" x14ac:dyDescent="0.2">
      <c r="W322" s="209"/>
    </row>
    <row r="323" spans="23:23" x14ac:dyDescent="0.2">
      <c r="W323" s="209"/>
    </row>
    <row r="324" spans="23:23" x14ac:dyDescent="0.2">
      <c r="W324" s="209"/>
    </row>
    <row r="325" spans="23:23" x14ac:dyDescent="0.2">
      <c r="W325" s="209"/>
    </row>
    <row r="326" spans="23:23" x14ac:dyDescent="0.2">
      <c r="W326" s="209"/>
    </row>
    <row r="327" spans="23:23" x14ac:dyDescent="0.2">
      <c r="W327" s="209"/>
    </row>
    <row r="328" spans="23:23" x14ac:dyDescent="0.2">
      <c r="W328" s="209"/>
    </row>
    <row r="329" spans="23:23" x14ac:dyDescent="0.2">
      <c r="W329" s="209"/>
    </row>
    <row r="330" spans="23:23" x14ac:dyDescent="0.2">
      <c r="W330" s="209"/>
    </row>
    <row r="331" spans="23:23" x14ac:dyDescent="0.2">
      <c r="W331" s="209"/>
    </row>
    <row r="332" spans="23:23" x14ac:dyDescent="0.2">
      <c r="W332" s="209"/>
    </row>
    <row r="333" spans="23:23" x14ac:dyDescent="0.2">
      <c r="W333" s="209"/>
    </row>
    <row r="334" spans="23:23" x14ac:dyDescent="0.2">
      <c r="W334" s="209"/>
    </row>
    <row r="335" spans="23:23" x14ac:dyDescent="0.2">
      <c r="W335" s="209"/>
    </row>
    <row r="336" spans="23:23" x14ac:dyDescent="0.2">
      <c r="W336" s="209"/>
    </row>
    <row r="337" spans="23:23" x14ac:dyDescent="0.2">
      <c r="W337" s="209"/>
    </row>
    <row r="338" spans="23:23" x14ac:dyDescent="0.2">
      <c r="W338" s="209"/>
    </row>
    <row r="339" spans="23:23" x14ac:dyDescent="0.2">
      <c r="W339" s="209"/>
    </row>
    <row r="340" spans="23:23" x14ac:dyDescent="0.2">
      <c r="W340" s="209"/>
    </row>
    <row r="341" spans="23:23" x14ac:dyDescent="0.2">
      <c r="W341" s="209"/>
    </row>
    <row r="342" spans="23:23" x14ac:dyDescent="0.2">
      <c r="W342" s="209"/>
    </row>
    <row r="343" spans="23:23" x14ac:dyDescent="0.2">
      <c r="W343" s="209"/>
    </row>
    <row r="344" spans="23:23" x14ac:dyDescent="0.2">
      <c r="W344" s="209"/>
    </row>
    <row r="345" spans="23:23" x14ac:dyDescent="0.2">
      <c r="W345" s="209"/>
    </row>
    <row r="346" spans="23:23" x14ac:dyDescent="0.2">
      <c r="W346" s="209"/>
    </row>
    <row r="347" spans="23:23" x14ac:dyDescent="0.2">
      <c r="W347" s="209"/>
    </row>
    <row r="348" spans="23:23" x14ac:dyDescent="0.2">
      <c r="W348" s="209"/>
    </row>
    <row r="349" spans="23:23" x14ac:dyDescent="0.2">
      <c r="W349" s="209"/>
    </row>
    <row r="350" spans="23:23" x14ac:dyDescent="0.2">
      <c r="W350" s="209"/>
    </row>
    <row r="351" spans="23:23" x14ac:dyDescent="0.2">
      <c r="W351" s="209"/>
    </row>
    <row r="352" spans="23:23" x14ac:dyDescent="0.2">
      <c r="W352" s="209"/>
    </row>
    <row r="353" spans="23:23" x14ac:dyDescent="0.2">
      <c r="W353" s="209"/>
    </row>
    <row r="354" spans="23:23" x14ac:dyDescent="0.2">
      <c r="W354" s="209"/>
    </row>
    <row r="355" spans="23:23" x14ac:dyDescent="0.2">
      <c r="W355" s="209"/>
    </row>
    <row r="356" spans="23:23" x14ac:dyDescent="0.2">
      <c r="W356" s="209"/>
    </row>
    <row r="357" spans="23:23" x14ac:dyDescent="0.2">
      <c r="W357" s="209"/>
    </row>
    <row r="358" spans="23:23" x14ac:dyDescent="0.2">
      <c r="W358" s="209"/>
    </row>
    <row r="359" spans="23:23" x14ac:dyDescent="0.2">
      <c r="W359" s="209"/>
    </row>
    <row r="360" spans="23:23" x14ac:dyDescent="0.2">
      <c r="W360" s="209"/>
    </row>
    <row r="361" spans="23:23" x14ac:dyDescent="0.2">
      <c r="W361" s="209"/>
    </row>
    <row r="362" spans="23:23" x14ac:dyDescent="0.2">
      <c r="W362" s="209"/>
    </row>
    <row r="363" spans="23:23" x14ac:dyDescent="0.2">
      <c r="W363" s="209"/>
    </row>
    <row r="364" spans="23:23" x14ac:dyDescent="0.2">
      <c r="W364" s="209"/>
    </row>
    <row r="365" spans="23:23" x14ac:dyDescent="0.2">
      <c r="W365" s="209"/>
    </row>
    <row r="366" spans="23:23" x14ac:dyDescent="0.2">
      <c r="W366" s="209"/>
    </row>
    <row r="367" spans="23:23" x14ac:dyDescent="0.2">
      <c r="W367" s="209"/>
    </row>
    <row r="368" spans="23:23" x14ac:dyDescent="0.2">
      <c r="W368" s="209"/>
    </row>
    <row r="369" spans="23:23" x14ac:dyDescent="0.2">
      <c r="W369" s="209"/>
    </row>
    <row r="370" spans="23:23" x14ac:dyDescent="0.2">
      <c r="W370" s="209"/>
    </row>
    <row r="371" spans="23:23" x14ac:dyDescent="0.2">
      <c r="W371" s="209"/>
    </row>
    <row r="372" spans="23:23" x14ac:dyDescent="0.2">
      <c r="W372" s="209"/>
    </row>
    <row r="373" spans="23:23" x14ac:dyDescent="0.2">
      <c r="W373" s="209"/>
    </row>
    <row r="374" spans="23:23" x14ac:dyDescent="0.2">
      <c r="W374" s="209"/>
    </row>
    <row r="375" spans="23:23" x14ac:dyDescent="0.2">
      <c r="W375" s="209"/>
    </row>
    <row r="376" spans="23:23" x14ac:dyDescent="0.2">
      <c r="W376" s="209"/>
    </row>
    <row r="377" spans="23:23" x14ac:dyDescent="0.2">
      <c r="W377" s="209"/>
    </row>
    <row r="378" spans="23:23" x14ac:dyDescent="0.2">
      <c r="W378" s="209"/>
    </row>
    <row r="379" spans="23:23" x14ac:dyDescent="0.2">
      <c r="W379" s="209"/>
    </row>
    <row r="380" spans="23:23" x14ac:dyDescent="0.2">
      <c r="W380" s="209"/>
    </row>
    <row r="381" spans="23:23" x14ac:dyDescent="0.2">
      <c r="W381" s="209"/>
    </row>
    <row r="382" spans="23:23" x14ac:dyDescent="0.2">
      <c r="W382" s="209"/>
    </row>
    <row r="383" spans="23:23" x14ac:dyDescent="0.2">
      <c r="W383" s="209"/>
    </row>
    <row r="384" spans="23:23" x14ac:dyDescent="0.2">
      <c r="W384" s="209"/>
    </row>
    <row r="385" spans="23:23" x14ac:dyDescent="0.2">
      <c r="W385" s="209"/>
    </row>
    <row r="386" spans="23:23" x14ac:dyDescent="0.2">
      <c r="W386" s="209"/>
    </row>
    <row r="387" spans="23:23" x14ac:dyDescent="0.2">
      <c r="W387" s="209"/>
    </row>
    <row r="388" spans="23:23" x14ac:dyDescent="0.2">
      <c r="W388" s="209"/>
    </row>
    <row r="389" spans="23:23" x14ac:dyDescent="0.2">
      <c r="W389" s="209"/>
    </row>
    <row r="390" spans="23:23" x14ac:dyDescent="0.2">
      <c r="W390" s="209"/>
    </row>
    <row r="391" spans="23:23" x14ac:dyDescent="0.2">
      <c r="W391" s="209"/>
    </row>
    <row r="392" spans="23:23" x14ac:dyDescent="0.2">
      <c r="W392" s="209"/>
    </row>
    <row r="393" spans="23:23" x14ac:dyDescent="0.2">
      <c r="W393" s="209"/>
    </row>
    <row r="394" spans="23:23" x14ac:dyDescent="0.2">
      <c r="W394" s="209"/>
    </row>
    <row r="395" spans="23:23" x14ac:dyDescent="0.2">
      <c r="W395" s="209"/>
    </row>
    <row r="396" spans="23:23" x14ac:dyDescent="0.2">
      <c r="W396" s="209"/>
    </row>
    <row r="397" spans="23:23" x14ac:dyDescent="0.2">
      <c r="W397" s="209"/>
    </row>
    <row r="398" spans="23:23" x14ac:dyDescent="0.2">
      <c r="W398" s="209"/>
    </row>
    <row r="399" spans="23:23" x14ac:dyDescent="0.2">
      <c r="W399" s="209"/>
    </row>
    <row r="400" spans="23:23" x14ac:dyDescent="0.2">
      <c r="W400" s="209"/>
    </row>
    <row r="401" spans="23:23" x14ac:dyDescent="0.2">
      <c r="W401" s="209"/>
    </row>
    <row r="402" spans="23:23" x14ac:dyDescent="0.2">
      <c r="W402" s="209"/>
    </row>
    <row r="403" spans="23:23" x14ac:dyDescent="0.2">
      <c r="W403" s="209"/>
    </row>
    <row r="404" spans="23:23" x14ac:dyDescent="0.2">
      <c r="W404" s="209"/>
    </row>
    <row r="405" spans="23:23" x14ac:dyDescent="0.2">
      <c r="W405" s="209"/>
    </row>
    <row r="406" spans="23:23" x14ac:dyDescent="0.2">
      <c r="W406" s="209"/>
    </row>
    <row r="407" spans="23:23" x14ac:dyDescent="0.2">
      <c r="W407" s="209"/>
    </row>
    <row r="408" spans="23:23" x14ac:dyDescent="0.2">
      <c r="W408" s="209"/>
    </row>
    <row r="409" spans="23:23" x14ac:dyDescent="0.2">
      <c r="W409" s="209"/>
    </row>
    <row r="410" spans="23:23" x14ac:dyDescent="0.2">
      <c r="W410" s="209"/>
    </row>
    <row r="411" spans="23:23" x14ac:dyDescent="0.2">
      <c r="W411" s="209"/>
    </row>
    <row r="412" spans="23:23" x14ac:dyDescent="0.2">
      <c r="W412" s="209"/>
    </row>
    <row r="413" spans="23:23" x14ac:dyDescent="0.2">
      <c r="W413" s="209"/>
    </row>
    <row r="414" spans="23:23" x14ac:dyDescent="0.2">
      <c r="W414" s="209"/>
    </row>
    <row r="415" spans="23:23" x14ac:dyDescent="0.2">
      <c r="W415" s="209"/>
    </row>
    <row r="416" spans="23:23" x14ac:dyDescent="0.2">
      <c r="W416" s="209"/>
    </row>
    <row r="417" spans="23:23" x14ac:dyDescent="0.2">
      <c r="W417" s="209"/>
    </row>
    <row r="418" spans="23:23" x14ac:dyDescent="0.2">
      <c r="W418" s="209"/>
    </row>
    <row r="419" spans="23:23" x14ac:dyDescent="0.2">
      <c r="W419" s="209"/>
    </row>
    <row r="420" spans="23:23" x14ac:dyDescent="0.2">
      <c r="W420" s="209"/>
    </row>
    <row r="421" spans="23:23" x14ac:dyDescent="0.2">
      <c r="W421" s="209"/>
    </row>
    <row r="422" spans="23:23" x14ac:dyDescent="0.2">
      <c r="W422" s="209"/>
    </row>
    <row r="423" spans="23:23" x14ac:dyDescent="0.2">
      <c r="W423" s="209"/>
    </row>
    <row r="424" spans="23:23" x14ac:dyDescent="0.2">
      <c r="W424" s="209"/>
    </row>
    <row r="425" spans="23:23" x14ac:dyDescent="0.2">
      <c r="W425" s="209"/>
    </row>
    <row r="426" spans="23:23" x14ac:dyDescent="0.2">
      <c r="W426" s="209"/>
    </row>
    <row r="427" spans="23:23" x14ac:dyDescent="0.2">
      <c r="W427" s="209"/>
    </row>
    <row r="428" spans="23:23" x14ac:dyDescent="0.2">
      <c r="W428" s="209"/>
    </row>
    <row r="429" spans="23:23" x14ac:dyDescent="0.2">
      <c r="W429" s="209"/>
    </row>
    <row r="430" spans="23:23" x14ac:dyDescent="0.2">
      <c r="W430" s="209"/>
    </row>
    <row r="431" spans="23:23" x14ac:dyDescent="0.2">
      <c r="W431" s="209"/>
    </row>
    <row r="432" spans="23:23" x14ac:dyDescent="0.2">
      <c r="W432" s="209"/>
    </row>
    <row r="433" spans="23:23" x14ac:dyDescent="0.2">
      <c r="W433" s="209"/>
    </row>
    <row r="434" spans="23:23" x14ac:dyDescent="0.2">
      <c r="W434" s="209"/>
    </row>
    <row r="435" spans="23:23" x14ac:dyDescent="0.2">
      <c r="W435" s="209"/>
    </row>
    <row r="436" spans="23:23" x14ac:dyDescent="0.2">
      <c r="W436" s="209"/>
    </row>
    <row r="437" spans="23:23" x14ac:dyDescent="0.2">
      <c r="W437" s="209"/>
    </row>
    <row r="438" spans="23:23" x14ac:dyDescent="0.2">
      <c r="W438" s="209"/>
    </row>
    <row r="439" spans="23:23" x14ac:dyDescent="0.2">
      <c r="W439" s="209"/>
    </row>
    <row r="440" spans="23:23" x14ac:dyDescent="0.2">
      <c r="W440" s="209"/>
    </row>
    <row r="441" spans="23:23" x14ac:dyDescent="0.2">
      <c r="W441" s="209"/>
    </row>
    <row r="442" spans="23:23" x14ac:dyDescent="0.2">
      <c r="W442" s="209"/>
    </row>
    <row r="443" spans="23:23" x14ac:dyDescent="0.2">
      <c r="W443" s="209"/>
    </row>
    <row r="444" spans="23:23" x14ac:dyDescent="0.2">
      <c r="W444" s="209"/>
    </row>
    <row r="445" spans="23:23" x14ac:dyDescent="0.2">
      <c r="W445" s="209"/>
    </row>
    <row r="446" spans="23:23" x14ac:dyDescent="0.2">
      <c r="W446" s="209"/>
    </row>
    <row r="447" spans="23:23" x14ac:dyDescent="0.2">
      <c r="W447" s="209"/>
    </row>
    <row r="448" spans="23:23" x14ac:dyDescent="0.2">
      <c r="W448" s="209"/>
    </row>
    <row r="449" spans="23:23" x14ac:dyDescent="0.2">
      <c r="W449" s="209"/>
    </row>
    <row r="450" spans="23:23" x14ac:dyDescent="0.2">
      <c r="W450" s="209"/>
    </row>
    <row r="451" spans="23:23" x14ac:dyDescent="0.2">
      <c r="W451" s="209"/>
    </row>
    <row r="452" spans="23:23" x14ac:dyDescent="0.2">
      <c r="W452" s="209"/>
    </row>
    <row r="453" spans="23:23" x14ac:dyDescent="0.2">
      <c r="W453" s="209"/>
    </row>
    <row r="454" spans="23:23" x14ac:dyDescent="0.2">
      <c r="W454" s="209"/>
    </row>
    <row r="455" spans="23:23" x14ac:dyDescent="0.2">
      <c r="W455" s="209"/>
    </row>
    <row r="456" spans="23:23" x14ac:dyDescent="0.2">
      <c r="W456" s="209"/>
    </row>
    <row r="457" spans="23:23" x14ac:dyDescent="0.2">
      <c r="W457" s="209"/>
    </row>
    <row r="458" spans="23:23" x14ac:dyDescent="0.2">
      <c r="W458" s="209"/>
    </row>
    <row r="459" spans="23:23" x14ac:dyDescent="0.2">
      <c r="W459" s="209"/>
    </row>
    <row r="460" spans="23:23" x14ac:dyDescent="0.2">
      <c r="W460" s="209"/>
    </row>
    <row r="461" spans="23:23" x14ac:dyDescent="0.2">
      <c r="W461" s="209"/>
    </row>
    <row r="462" spans="23:23" x14ac:dyDescent="0.2">
      <c r="W462" s="209"/>
    </row>
    <row r="463" spans="23:23" x14ac:dyDescent="0.2">
      <c r="W463" s="209"/>
    </row>
    <row r="464" spans="23:23" x14ac:dyDescent="0.2">
      <c r="W464" s="209"/>
    </row>
    <row r="465" spans="23:23" x14ac:dyDescent="0.2">
      <c r="W465" s="209"/>
    </row>
    <row r="466" spans="23:23" x14ac:dyDescent="0.2">
      <c r="W466" s="209"/>
    </row>
    <row r="467" spans="23:23" x14ac:dyDescent="0.2">
      <c r="W467" s="209"/>
    </row>
    <row r="468" spans="23:23" x14ac:dyDescent="0.2">
      <c r="W468" s="209"/>
    </row>
    <row r="469" spans="23:23" x14ac:dyDescent="0.2">
      <c r="W469" s="209"/>
    </row>
    <row r="470" spans="23:23" x14ac:dyDescent="0.2">
      <c r="W470" s="209"/>
    </row>
    <row r="471" spans="23:23" x14ac:dyDescent="0.2">
      <c r="W471" s="209"/>
    </row>
    <row r="472" spans="23:23" x14ac:dyDescent="0.2">
      <c r="W472" s="209"/>
    </row>
    <row r="473" spans="23:23" x14ac:dyDescent="0.2">
      <c r="W473" s="209"/>
    </row>
    <row r="474" spans="23:23" x14ac:dyDescent="0.2">
      <c r="W474" s="209"/>
    </row>
    <row r="475" spans="23:23" x14ac:dyDescent="0.2">
      <c r="W475" s="209"/>
    </row>
    <row r="476" spans="23:23" x14ac:dyDescent="0.2">
      <c r="W476" s="209"/>
    </row>
    <row r="477" spans="23:23" x14ac:dyDescent="0.2">
      <c r="W477" s="209"/>
    </row>
    <row r="478" spans="23:23" x14ac:dyDescent="0.2">
      <c r="W478" s="209"/>
    </row>
    <row r="479" spans="23:23" x14ac:dyDescent="0.2">
      <c r="W479" s="209"/>
    </row>
    <row r="480" spans="23:23" x14ac:dyDescent="0.2">
      <c r="W480" s="209"/>
    </row>
    <row r="481" spans="23:23" x14ac:dyDescent="0.2">
      <c r="W481" s="209"/>
    </row>
    <row r="482" spans="23:23" x14ac:dyDescent="0.2">
      <c r="W482" s="209"/>
    </row>
    <row r="483" spans="23:23" x14ac:dyDescent="0.2">
      <c r="W483" s="209"/>
    </row>
    <row r="484" spans="23:23" x14ac:dyDescent="0.2">
      <c r="W484" s="209"/>
    </row>
    <row r="485" spans="23:23" x14ac:dyDescent="0.2">
      <c r="W485" s="209"/>
    </row>
    <row r="486" spans="23:23" x14ac:dyDescent="0.2">
      <c r="W486" s="209"/>
    </row>
    <row r="487" spans="23:23" x14ac:dyDescent="0.2">
      <c r="W487" s="209"/>
    </row>
    <row r="488" spans="23:23" x14ac:dyDescent="0.2">
      <c r="W488" s="209"/>
    </row>
    <row r="489" spans="23:23" x14ac:dyDescent="0.2">
      <c r="W489" s="209"/>
    </row>
    <row r="490" spans="23:23" x14ac:dyDescent="0.2">
      <c r="W490" s="209"/>
    </row>
    <row r="491" spans="23:23" x14ac:dyDescent="0.2">
      <c r="W491" s="209"/>
    </row>
    <row r="492" spans="23:23" x14ac:dyDescent="0.2">
      <c r="W492" s="209"/>
    </row>
    <row r="493" spans="23:23" x14ac:dyDescent="0.2">
      <c r="W493" s="209"/>
    </row>
    <row r="494" spans="23:23" x14ac:dyDescent="0.2">
      <c r="W494" s="209"/>
    </row>
    <row r="495" spans="23:23" x14ac:dyDescent="0.2">
      <c r="W495" s="209"/>
    </row>
    <row r="496" spans="23:23" x14ac:dyDescent="0.2">
      <c r="W496" s="209"/>
    </row>
    <row r="497" spans="23:23" x14ac:dyDescent="0.2">
      <c r="W497" s="209"/>
    </row>
    <row r="498" spans="23:23" x14ac:dyDescent="0.2">
      <c r="W498" s="209"/>
    </row>
    <row r="499" spans="23:23" x14ac:dyDescent="0.2">
      <c r="W499" s="209"/>
    </row>
    <row r="500" spans="23:23" x14ac:dyDescent="0.2">
      <c r="W500" s="209"/>
    </row>
    <row r="501" spans="23:23" x14ac:dyDescent="0.2">
      <c r="W501" s="209"/>
    </row>
    <row r="502" spans="23:23" x14ac:dyDescent="0.2">
      <c r="W502" s="209"/>
    </row>
    <row r="503" spans="23:23" x14ac:dyDescent="0.2">
      <c r="W503" s="209"/>
    </row>
    <row r="504" spans="23:23" x14ac:dyDescent="0.2">
      <c r="W504" s="209"/>
    </row>
    <row r="505" spans="23:23" x14ac:dyDescent="0.2">
      <c r="W505" s="209"/>
    </row>
    <row r="506" spans="23:23" x14ac:dyDescent="0.2">
      <c r="W506" s="209"/>
    </row>
    <row r="507" spans="23:23" x14ac:dyDescent="0.2">
      <c r="W507" s="209"/>
    </row>
    <row r="508" spans="23:23" x14ac:dyDescent="0.2">
      <c r="W508" s="209"/>
    </row>
    <row r="509" spans="23:23" x14ac:dyDescent="0.2">
      <c r="W509" s="209"/>
    </row>
    <row r="510" spans="23:23" x14ac:dyDescent="0.2">
      <c r="W510" s="209"/>
    </row>
    <row r="511" spans="23:23" x14ac:dyDescent="0.2">
      <c r="W511" s="209"/>
    </row>
    <row r="512" spans="23:23" x14ac:dyDescent="0.2">
      <c r="W512" s="209"/>
    </row>
    <row r="513" spans="23:23" x14ac:dyDescent="0.2">
      <c r="W513" s="209"/>
    </row>
    <row r="514" spans="23:23" x14ac:dyDescent="0.2">
      <c r="W514" s="209"/>
    </row>
    <row r="515" spans="23:23" x14ac:dyDescent="0.2">
      <c r="W515" s="209"/>
    </row>
    <row r="516" spans="23:23" x14ac:dyDescent="0.2">
      <c r="W516" s="209"/>
    </row>
  </sheetData>
  <mergeCells count="166">
    <mergeCell ref="M64:V64"/>
    <mergeCell ref="E62:L62"/>
    <mergeCell ref="M62:O62"/>
    <mergeCell ref="Q62:V62"/>
    <mergeCell ref="E63:L63"/>
    <mergeCell ref="M63:O63"/>
    <mergeCell ref="Q63:V63"/>
    <mergeCell ref="B57:V57"/>
    <mergeCell ref="C58:V58"/>
    <mergeCell ref="C59:V59"/>
    <mergeCell ref="C60:V60"/>
    <mergeCell ref="C61:L61"/>
    <mergeCell ref="M61:V61"/>
    <mergeCell ref="H55:L55"/>
    <mergeCell ref="M55:Q55"/>
    <mergeCell ref="R55:V55"/>
    <mergeCell ref="H56:L56"/>
    <mergeCell ref="M56:Q56"/>
    <mergeCell ref="R56:V56"/>
    <mergeCell ref="H53:L53"/>
    <mergeCell ref="R53:V53"/>
    <mergeCell ref="C54:G54"/>
    <mergeCell ref="H54:L54"/>
    <mergeCell ref="M54:Q54"/>
    <mergeCell ref="R54:V54"/>
    <mergeCell ref="H50:L50"/>
    <mergeCell ref="R50:V50"/>
    <mergeCell ref="H51:L51"/>
    <mergeCell ref="R51:V51"/>
    <mergeCell ref="H52:L52"/>
    <mergeCell ref="R52:V52"/>
    <mergeCell ref="H47:L47"/>
    <mergeCell ref="R47:V47"/>
    <mergeCell ref="H48:L48"/>
    <mergeCell ref="R48:V48"/>
    <mergeCell ref="H49:L49"/>
    <mergeCell ref="R49:V49"/>
    <mergeCell ref="H44:L44"/>
    <mergeCell ref="R44:V44"/>
    <mergeCell ref="H45:L45"/>
    <mergeCell ref="R45:V45"/>
    <mergeCell ref="H46:L46"/>
    <mergeCell ref="R46:V46"/>
    <mergeCell ref="H41:L41"/>
    <mergeCell ref="R41:V41"/>
    <mergeCell ref="H42:L42"/>
    <mergeCell ref="R42:V42"/>
    <mergeCell ref="H43:L43"/>
    <mergeCell ref="R43:V43"/>
    <mergeCell ref="H38:L38"/>
    <mergeCell ref="R38:V38"/>
    <mergeCell ref="H39:L39"/>
    <mergeCell ref="R39:V39"/>
    <mergeCell ref="H40:L40"/>
    <mergeCell ref="R40:V40"/>
    <mergeCell ref="H35:L35"/>
    <mergeCell ref="R35:V35"/>
    <mergeCell ref="H36:L36"/>
    <mergeCell ref="R36:V36"/>
    <mergeCell ref="H37:L37"/>
    <mergeCell ref="R37:V37"/>
    <mergeCell ref="C33:G33"/>
    <mergeCell ref="H33:L33"/>
    <mergeCell ref="M33:Q33"/>
    <mergeCell ref="R33:V33"/>
    <mergeCell ref="C34:F34"/>
    <mergeCell ref="H34:I34"/>
    <mergeCell ref="K34:L34"/>
    <mergeCell ref="M34:Q34"/>
    <mergeCell ref="R34:V34"/>
    <mergeCell ref="H31:L31"/>
    <mergeCell ref="M31:Q31"/>
    <mergeCell ref="R31:V31"/>
    <mergeCell ref="C32:F32"/>
    <mergeCell ref="H32:L32"/>
    <mergeCell ref="M32:Q32"/>
    <mergeCell ref="R32:V32"/>
    <mergeCell ref="H28:L28"/>
    <mergeCell ref="M28:Q28"/>
    <mergeCell ref="R28:V28"/>
    <mergeCell ref="H29:L29"/>
    <mergeCell ref="H30:L30"/>
    <mergeCell ref="M30:Q30"/>
    <mergeCell ref="R30:V30"/>
    <mergeCell ref="C26:F26"/>
    <mergeCell ref="H26:L26"/>
    <mergeCell ref="M26:Q26"/>
    <mergeCell ref="R26:V26"/>
    <mergeCell ref="C27:F27"/>
    <mergeCell ref="H27:L27"/>
    <mergeCell ref="M27:Q27"/>
    <mergeCell ref="R27:V27"/>
    <mergeCell ref="C24:F24"/>
    <mergeCell ref="H24:L24"/>
    <mergeCell ref="M24:Q24"/>
    <mergeCell ref="R24:V24"/>
    <mergeCell ref="C25:F25"/>
    <mergeCell ref="H25:L25"/>
    <mergeCell ref="M25:Q25"/>
    <mergeCell ref="R25:V25"/>
    <mergeCell ref="C22:G22"/>
    <mergeCell ref="H22:L22"/>
    <mergeCell ref="M22:Q22"/>
    <mergeCell ref="R22:V22"/>
    <mergeCell ref="H23:L23"/>
    <mergeCell ref="M23:Q23"/>
    <mergeCell ref="R23:V23"/>
    <mergeCell ref="I20:K20"/>
    <mergeCell ref="M20:Q20"/>
    <mergeCell ref="R20:V20"/>
    <mergeCell ref="C21:F21"/>
    <mergeCell ref="I21:K21"/>
    <mergeCell ref="M21:Q21"/>
    <mergeCell ref="R21:V21"/>
    <mergeCell ref="H17:L17"/>
    <mergeCell ref="M17:Q17"/>
    <mergeCell ref="R17:V17"/>
    <mergeCell ref="H18:L18"/>
    <mergeCell ref="M18:Q18"/>
    <mergeCell ref="R18:V18"/>
    <mergeCell ref="I15:K15"/>
    <mergeCell ref="N15:P15"/>
    <mergeCell ref="S15:U15"/>
    <mergeCell ref="H16:L16"/>
    <mergeCell ref="M16:Q16"/>
    <mergeCell ref="R16:V16"/>
    <mergeCell ref="I13:K13"/>
    <mergeCell ref="N13:P13"/>
    <mergeCell ref="S13:U13"/>
    <mergeCell ref="I14:K14"/>
    <mergeCell ref="N14:P14"/>
    <mergeCell ref="S14:U14"/>
    <mergeCell ref="H11:L11"/>
    <mergeCell ref="M11:Q11"/>
    <mergeCell ref="R11:V11"/>
    <mergeCell ref="I12:K12"/>
    <mergeCell ref="N12:P12"/>
    <mergeCell ref="S12:U12"/>
    <mergeCell ref="H10:I10"/>
    <mergeCell ref="K10:L10"/>
    <mergeCell ref="M10:N10"/>
    <mergeCell ref="P10:Q10"/>
    <mergeCell ref="R10:S10"/>
    <mergeCell ref="U10:V10"/>
    <mergeCell ref="C8:F8"/>
    <mergeCell ref="H8:L8"/>
    <mergeCell ref="M8:Q8"/>
    <mergeCell ref="R8:V8"/>
    <mergeCell ref="C9:G9"/>
    <mergeCell ref="H9:L9"/>
    <mergeCell ref="M9:Q9"/>
    <mergeCell ref="R9:V9"/>
    <mergeCell ref="C6:G6"/>
    <mergeCell ref="H6:L6"/>
    <mergeCell ref="M6:Q6"/>
    <mergeCell ref="R6:V6"/>
    <mergeCell ref="C7:G7"/>
    <mergeCell ref="H7:L7"/>
    <mergeCell ref="M7:Q7"/>
    <mergeCell ref="R7:V7"/>
    <mergeCell ref="W1:W3"/>
    <mergeCell ref="G2:H3"/>
    <mergeCell ref="L2:U2"/>
    <mergeCell ref="L3:U3"/>
    <mergeCell ref="E4:H4"/>
    <mergeCell ref="E5:H5"/>
  </mergeCells>
  <phoneticPr fontId="44" type="noConversion"/>
  <conditionalFormatting sqref="H35:L53 AA35:AA42 E62:L63 AA44:AA61 Q62:V63 I20:K21 E4:H5 H10 K10 G2:H2 I12:K15">
    <cfRule type="cellIs" dxfId="46" priority="1" stopIfTrue="1" operator="equal">
      <formula>""</formula>
    </cfRule>
  </conditionalFormatting>
  <conditionalFormatting sqref="G28">
    <cfRule type="cellIs" dxfId="45" priority="2" stopIfTrue="1" operator="equal">
      <formula>"s"</formula>
    </cfRule>
    <cfRule type="cellIs" dxfId="44" priority="3" stopIfTrue="1" operator="equal">
      <formula>"d"</formula>
    </cfRule>
  </conditionalFormatting>
  <conditionalFormatting sqref="G34 G24:G27 J2">
    <cfRule type="cellIs" dxfId="43" priority="4" stopIfTrue="1" operator="equal">
      <formula>"?"</formula>
    </cfRule>
  </conditionalFormatting>
  <conditionalFormatting sqref="H19 J19 L19">
    <cfRule type="cellIs" dxfId="42" priority="5" stopIfTrue="1" operator="equal">
      <formula>0</formula>
    </cfRule>
  </conditionalFormatting>
  <conditionalFormatting sqref="H24:V27 H7:V7">
    <cfRule type="cellIs" dxfId="41" priority="6" stopIfTrue="1" operator="equal">
      <formula>"?"</formula>
    </cfRule>
  </conditionalFormatting>
  <dataValidations count="10">
    <dataValidation type="list" allowBlank="1" showInputMessage="1" showErrorMessage="1" errorTitle="Procurement Procedure" error="Enter selection from drop-down list" sqref="H7:L7 JD7:JH7 SZ7:TD7 ACV7:ACZ7 AMR7:AMV7 AWN7:AWR7 BGJ7:BGN7 BQF7:BQJ7 CAB7:CAF7 CJX7:CKB7 CTT7:CTX7 DDP7:DDT7 DNL7:DNP7 DXH7:DXL7 EHD7:EHH7 EQZ7:ERD7 FAV7:FAZ7 FKR7:FKV7 FUN7:FUR7 GEJ7:GEN7 GOF7:GOJ7 GYB7:GYF7 HHX7:HIB7 HRT7:HRX7 IBP7:IBT7 ILL7:ILP7 IVH7:IVL7 JFD7:JFH7 JOZ7:JPD7 JYV7:JYZ7 KIR7:KIV7 KSN7:KSR7 LCJ7:LCN7 LMF7:LMJ7 LWB7:LWF7 MFX7:MGB7 MPT7:MPX7 MZP7:MZT7 NJL7:NJP7 NTH7:NTL7 ODD7:ODH7 OMZ7:OND7 OWV7:OWZ7 PGR7:PGV7 PQN7:PQR7 QAJ7:QAN7 QKF7:QKJ7 QUB7:QUF7 RDX7:REB7 RNT7:RNX7 RXP7:RXT7 SHL7:SHP7 SRH7:SRL7 TBD7:TBH7 TKZ7:TLD7 TUV7:TUZ7 UER7:UEV7 UON7:UOR7 UYJ7:UYN7 VIF7:VIJ7 VSB7:VSF7 WBX7:WCB7 WLT7:WLX7 WVP7:WVT7 H65543:L65543 JD65543:JH65543 SZ65543:TD65543 ACV65543:ACZ65543 AMR65543:AMV65543 AWN65543:AWR65543 BGJ65543:BGN65543 BQF65543:BQJ65543 CAB65543:CAF65543 CJX65543:CKB65543 CTT65543:CTX65543 DDP65543:DDT65543 DNL65543:DNP65543 DXH65543:DXL65543 EHD65543:EHH65543 EQZ65543:ERD65543 FAV65543:FAZ65543 FKR65543:FKV65543 FUN65543:FUR65543 GEJ65543:GEN65543 GOF65543:GOJ65543 GYB65543:GYF65543 HHX65543:HIB65543 HRT65543:HRX65543 IBP65543:IBT65543 ILL65543:ILP65543 IVH65543:IVL65543 JFD65543:JFH65543 JOZ65543:JPD65543 JYV65543:JYZ65543 KIR65543:KIV65543 KSN65543:KSR65543 LCJ65543:LCN65543 LMF65543:LMJ65543 LWB65543:LWF65543 MFX65543:MGB65543 MPT65543:MPX65543 MZP65543:MZT65543 NJL65543:NJP65543 NTH65543:NTL65543 ODD65543:ODH65543 OMZ65543:OND65543 OWV65543:OWZ65543 PGR65543:PGV65543 PQN65543:PQR65543 QAJ65543:QAN65543 QKF65543:QKJ65543 QUB65543:QUF65543 RDX65543:REB65543 RNT65543:RNX65543 RXP65543:RXT65543 SHL65543:SHP65543 SRH65543:SRL65543 TBD65543:TBH65543 TKZ65543:TLD65543 TUV65543:TUZ65543 UER65543:UEV65543 UON65543:UOR65543 UYJ65543:UYN65543 VIF65543:VIJ65543 VSB65543:VSF65543 WBX65543:WCB65543 WLT65543:WLX65543 WVP65543:WVT65543 H131079:L131079 JD131079:JH131079 SZ131079:TD131079 ACV131079:ACZ131079 AMR131079:AMV131079 AWN131079:AWR131079 BGJ131079:BGN131079 BQF131079:BQJ131079 CAB131079:CAF131079 CJX131079:CKB131079 CTT131079:CTX131079 DDP131079:DDT131079 DNL131079:DNP131079 DXH131079:DXL131079 EHD131079:EHH131079 EQZ131079:ERD131079 FAV131079:FAZ131079 FKR131079:FKV131079 FUN131079:FUR131079 GEJ131079:GEN131079 GOF131079:GOJ131079 GYB131079:GYF131079 HHX131079:HIB131079 HRT131079:HRX131079 IBP131079:IBT131079 ILL131079:ILP131079 IVH131079:IVL131079 JFD131079:JFH131079 JOZ131079:JPD131079 JYV131079:JYZ131079 KIR131079:KIV131079 KSN131079:KSR131079 LCJ131079:LCN131079 LMF131079:LMJ131079 LWB131079:LWF131079 MFX131079:MGB131079 MPT131079:MPX131079 MZP131079:MZT131079 NJL131079:NJP131079 NTH131079:NTL131079 ODD131079:ODH131079 OMZ131079:OND131079 OWV131079:OWZ131079 PGR131079:PGV131079 PQN131079:PQR131079 QAJ131079:QAN131079 QKF131079:QKJ131079 QUB131079:QUF131079 RDX131079:REB131079 RNT131079:RNX131079 RXP131079:RXT131079 SHL131079:SHP131079 SRH131079:SRL131079 TBD131079:TBH131079 TKZ131079:TLD131079 TUV131079:TUZ131079 UER131079:UEV131079 UON131079:UOR131079 UYJ131079:UYN131079 VIF131079:VIJ131079 VSB131079:VSF131079 WBX131079:WCB131079 WLT131079:WLX131079 WVP131079:WVT131079 H196615:L196615 JD196615:JH196615 SZ196615:TD196615 ACV196615:ACZ196615 AMR196615:AMV196615 AWN196615:AWR196615 BGJ196615:BGN196615 BQF196615:BQJ196615 CAB196615:CAF196615 CJX196615:CKB196615 CTT196615:CTX196615 DDP196615:DDT196615 DNL196615:DNP196615 DXH196615:DXL196615 EHD196615:EHH196615 EQZ196615:ERD196615 FAV196615:FAZ196615 FKR196615:FKV196615 FUN196615:FUR196615 GEJ196615:GEN196615 GOF196615:GOJ196615 GYB196615:GYF196615 HHX196615:HIB196615 HRT196615:HRX196615 IBP196615:IBT196615 ILL196615:ILP196615 IVH196615:IVL196615 JFD196615:JFH196615 JOZ196615:JPD196615 JYV196615:JYZ196615 KIR196615:KIV196615 KSN196615:KSR196615 LCJ196615:LCN196615 LMF196615:LMJ196615 LWB196615:LWF196615 MFX196615:MGB196615 MPT196615:MPX196615 MZP196615:MZT196615 NJL196615:NJP196615 NTH196615:NTL196615 ODD196615:ODH196615 OMZ196615:OND196615 OWV196615:OWZ196615 PGR196615:PGV196615 PQN196615:PQR196615 QAJ196615:QAN196615 QKF196615:QKJ196615 QUB196615:QUF196615 RDX196615:REB196615 RNT196615:RNX196615 RXP196615:RXT196615 SHL196615:SHP196615 SRH196615:SRL196615 TBD196615:TBH196615 TKZ196615:TLD196615 TUV196615:TUZ196615 UER196615:UEV196615 UON196615:UOR196615 UYJ196615:UYN196615 VIF196615:VIJ196615 VSB196615:VSF196615 WBX196615:WCB196615 WLT196615:WLX196615 WVP196615:WVT196615 H262151:L262151 JD262151:JH262151 SZ262151:TD262151 ACV262151:ACZ262151 AMR262151:AMV262151 AWN262151:AWR262151 BGJ262151:BGN262151 BQF262151:BQJ262151 CAB262151:CAF262151 CJX262151:CKB262151 CTT262151:CTX262151 DDP262151:DDT262151 DNL262151:DNP262151 DXH262151:DXL262151 EHD262151:EHH262151 EQZ262151:ERD262151 FAV262151:FAZ262151 FKR262151:FKV262151 FUN262151:FUR262151 GEJ262151:GEN262151 GOF262151:GOJ262151 GYB262151:GYF262151 HHX262151:HIB262151 HRT262151:HRX262151 IBP262151:IBT262151 ILL262151:ILP262151 IVH262151:IVL262151 JFD262151:JFH262151 JOZ262151:JPD262151 JYV262151:JYZ262151 KIR262151:KIV262151 KSN262151:KSR262151 LCJ262151:LCN262151 LMF262151:LMJ262151 LWB262151:LWF262151 MFX262151:MGB262151 MPT262151:MPX262151 MZP262151:MZT262151 NJL262151:NJP262151 NTH262151:NTL262151 ODD262151:ODH262151 OMZ262151:OND262151 OWV262151:OWZ262151 PGR262151:PGV262151 PQN262151:PQR262151 QAJ262151:QAN262151 QKF262151:QKJ262151 QUB262151:QUF262151 RDX262151:REB262151 RNT262151:RNX262151 RXP262151:RXT262151 SHL262151:SHP262151 SRH262151:SRL262151 TBD262151:TBH262151 TKZ262151:TLD262151 TUV262151:TUZ262151 UER262151:UEV262151 UON262151:UOR262151 UYJ262151:UYN262151 VIF262151:VIJ262151 VSB262151:VSF262151 WBX262151:WCB262151 WLT262151:WLX262151 WVP262151:WVT262151 H327687:L327687 JD327687:JH327687 SZ327687:TD327687 ACV327687:ACZ327687 AMR327687:AMV327687 AWN327687:AWR327687 BGJ327687:BGN327687 BQF327687:BQJ327687 CAB327687:CAF327687 CJX327687:CKB327687 CTT327687:CTX327687 DDP327687:DDT327687 DNL327687:DNP327687 DXH327687:DXL327687 EHD327687:EHH327687 EQZ327687:ERD327687 FAV327687:FAZ327687 FKR327687:FKV327687 FUN327687:FUR327687 GEJ327687:GEN327687 GOF327687:GOJ327687 GYB327687:GYF327687 HHX327687:HIB327687 HRT327687:HRX327687 IBP327687:IBT327687 ILL327687:ILP327687 IVH327687:IVL327687 JFD327687:JFH327687 JOZ327687:JPD327687 JYV327687:JYZ327687 KIR327687:KIV327687 KSN327687:KSR327687 LCJ327687:LCN327687 LMF327687:LMJ327687 LWB327687:LWF327687 MFX327687:MGB327687 MPT327687:MPX327687 MZP327687:MZT327687 NJL327687:NJP327687 NTH327687:NTL327687 ODD327687:ODH327687 OMZ327687:OND327687 OWV327687:OWZ327687 PGR327687:PGV327687 PQN327687:PQR327687 QAJ327687:QAN327687 QKF327687:QKJ327687 QUB327687:QUF327687 RDX327687:REB327687 RNT327687:RNX327687 RXP327687:RXT327687 SHL327687:SHP327687 SRH327687:SRL327687 TBD327687:TBH327687 TKZ327687:TLD327687 TUV327687:TUZ327687 UER327687:UEV327687 UON327687:UOR327687 UYJ327687:UYN327687 VIF327687:VIJ327687 VSB327687:VSF327687 WBX327687:WCB327687 WLT327687:WLX327687 WVP327687:WVT327687 H393223:L393223 JD393223:JH393223 SZ393223:TD393223 ACV393223:ACZ393223 AMR393223:AMV393223 AWN393223:AWR393223 BGJ393223:BGN393223 BQF393223:BQJ393223 CAB393223:CAF393223 CJX393223:CKB393223 CTT393223:CTX393223 DDP393223:DDT393223 DNL393223:DNP393223 DXH393223:DXL393223 EHD393223:EHH393223 EQZ393223:ERD393223 FAV393223:FAZ393223 FKR393223:FKV393223 FUN393223:FUR393223 GEJ393223:GEN393223 GOF393223:GOJ393223 GYB393223:GYF393223 HHX393223:HIB393223 HRT393223:HRX393223 IBP393223:IBT393223 ILL393223:ILP393223 IVH393223:IVL393223 JFD393223:JFH393223 JOZ393223:JPD393223 JYV393223:JYZ393223 KIR393223:KIV393223 KSN393223:KSR393223 LCJ393223:LCN393223 LMF393223:LMJ393223 LWB393223:LWF393223 MFX393223:MGB393223 MPT393223:MPX393223 MZP393223:MZT393223 NJL393223:NJP393223 NTH393223:NTL393223 ODD393223:ODH393223 OMZ393223:OND393223 OWV393223:OWZ393223 PGR393223:PGV393223 PQN393223:PQR393223 QAJ393223:QAN393223 QKF393223:QKJ393223 QUB393223:QUF393223 RDX393223:REB393223 RNT393223:RNX393223 RXP393223:RXT393223 SHL393223:SHP393223 SRH393223:SRL393223 TBD393223:TBH393223 TKZ393223:TLD393223 TUV393223:TUZ393223 UER393223:UEV393223 UON393223:UOR393223 UYJ393223:UYN393223 VIF393223:VIJ393223 VSB393223:VSF393223 WBX393223:WCB393223 WLT393223:WLX393223 WVP393223:WVT393223 H458759:L458759 JD458759:JH458759 SZ458759:TD458759 ACV458759:ACZ458759 AMR458759:AMV458759 AWN458759:AWR458759 BGJ458759:BGN458759 BQF458759:BQJ458759 CAB458759:CAF458759 CJX458759:CKB458759 CTT458759:CTX458759 DDP458759:DDT458759 DNL458759:DNP458759 DXH458759:DXL458759 EHD458759:EHH458759 EQZ458759:ERD458759 FAV458759:FAZ458759 FKR458759:FKV458759 FUN458759:FUR458759 GEJ458759:GEN458759 GOF458759:GOJ458759 GYB458759:GYF458759 HHX458759:HIB458759 HRT458759:HRX458759 IBP458759:IBT458759 ILL458759:ILP458759 IVH458759:IVL458759 JFD458759:JFH458759 JOZ458759:JPD458759 JYV458759:JYZ458759 KIR458759:KIV458759 KSN458759:KSR458759 LCJ458759:LCN458759 LMF458759:LMJ458759 LWB458759:LWF458759 MFX458759:MGB458759 MPT458759:MPX458759 MZP458759:MZT458759 NJL458759:NJP458759 NTH458759:NTL458759 ODD458759:ODH458759 OMZ458759:OND458759 OWV458759:OWZ458759 PGR458759:PGV458759 PQN458759:PQR458759 QAJ458759:QAN458759 QKF458759:QKJ458759 QUB458759:QUF458759 RDX458759:REB458759 RNT458759:RNX458759 RXP458759:RXT458759 SHL458759:SHP458759 SRH458759:SRL458759 TBD458759:TBH458759 TKZ458759:TLD458759 TUV458759:TUZ458759 UER458759:UEV458759 UON458759:UOR458759 UYJ458759:UYN458759 VIF458759:VIJ458759 VSB458759:VSF458759 WBX458759:WCB458759 WLT458759:WLX458759 WVP458759:WVT458759 H524295:L524295 JD524295:JH524295 SZ524295:TD524295 ACV524295:ACZ524295 AMR524295:AMV524295 AWN524295:AWR524295 BGJ524295:BGN524295 BQF524295:BQJ524295 CAB524295:CAF524295 CJX524295:CKB524295 CTT524295:CTX524295 DDP524295:DDT524295 DNL524295:DNP524295 DXH524295:DXL524295 EHD524295:EHH524295 EQZ524295:ERD524295 FAV524295:FAZ524295 FKR524295:FKV524295 FUN524295:FUR524295 GEJ524295:GEN524295 GOF524295:GOJ524295 GYB524295:GYF524295 HHX524295:HIB524295 HRT524295:HRX524295 IBP524295:IBT524295 ILL524295:ILP524295 IVH524295:IVL524295 JFD524295:JFH524295 JOZ524295:JPD524295 JYV524295:JYZ524295 KIR524295:KIV524295 KSN524295:KSR524295 LCJ524295:LCN524295 LMF524295:LMJ524295 LWB524295:LWF524295 MFX524295:MGB524295 MPT524295:MPX524295 MZP524295:MZT524295 NJL524295:NJP524295 NTH524295:NTL524295 ODD524295:ODH524295 OMZ524295:OND524295 OWV524295:OWZ524295 PGR524295:PGV524295 PQN524295:PQR524295 QAJ524295:QAN524295 QKF524295:QKJ524295 QUB524295:QUF524295 RDX524295:REB524295 RNT524295:RNX524295 RXP524295:RXT524295 SHL524295:SHP524295 SRH524295:SRL524295 TBD524295:TBH524295 TKZ524295:TLD524295 TUV524295:TUZ524295 UER524295:UEV524295 UON524295:UOR524295 UYJ524295:UYN524295 VIF524295:VIJ524295 VSB524295:VSF524295 WBX524295:WCB524295 WLT524295:WLX524295 WVP524295:WVT524295 H589831:L589831 JD589831:JH589831 SZ589831:TD589831 ACV589831:ACZ589831 AMR589831:AMV589831 AWN589831:AWR589831 BGJ589831:BGN589831 BQF589831:BQJ589831 CAB589831:CAF589831 CJX589831:CKB589831 CTT589831:CTX589831 DDP589831:DDT589831 DNL589831:DNP589831 DXH589831:DXL589831 EHD589831:EHH589831 EQZ589831:ERD589831 FAV589831:FAZ589831 FKR589831:FKV589831 FUN589831:FUR589831 GEJ589831:GEN589831 GOF589831:GOJ589831 GYB589831:GYF589831 HHX589831:HIB589831 HRT589831:HRX589831 IBP589831:IBT589831 ILL589831:ILP589831 IVH589831:IVL589831 JFD589831:JFH589831 JOZ589831:JPD589831 JYV589831:JYZ589831 KIR589831:KIV589831 KSN589831:KSR589831 LCJ589831:LCN589831 LMF589831:LMJ589831 LWB589831:LWF589831 MFX589831:MGB589831 MPT589831:MPX589831 MZP589831:MZT589831 NJL589831:NJP589831 NTH589831:NTL589831 ODD589831:ODH589831 OMZ589831:OND589831 OWV589831:OWZ589831 PGR589831:PGV589831 PQN589831:PQR589831 QAJ589831:QAN589831 QKF589831:QKJ589831 QUB589831:QUF589831 RDX589831:REB589831 RNT589831:RNX589831 RXP589831:RXT589831 SHL589831:SHP589831 SRH589831:SRL589831 TBD589831:TBH589831 TKZ589831:TLD589831 TUV589831:TUZ589831 UER589831:UEV589831 UON589831:UOR589831 UYJ589831:UYN589831 VIF589831:VIJ589831 VSB589831:VSF589831 WBX589831:WCB589831 WLT589831:WLX589831 WVP589831:WVT589831 H655367:L655367 JD655367:JH655367 SZ655367:TD655367 ACV655367:ACZ655367 AMR655367:AMV655367 AWN655367:AWR655367 BGJ655367:BGN655367 BQF655367:BQJ655367 CAB655367:CAF655367 CJX655367:CKB655367 CTT655367:CTX655367 DDP655367:DDT655367 DNL655367:DNP655367 DXH655367:DXL655367 EHD655367:EHH655367 EQZ655367:ERD655367 FAV655367:FAZ655367 FKR655367:FKV655367 FUN655367:FUR655367 GEJ655367:GEN655367 GOF655367:GOJ655367 GYB655367:GYF655367 HHX655367:HIB655367 HRT655367:HRX655367 IBP655367:IBT655367 ILL655367:ILP655367 IVH655367:IVL655367 JFD655367:JFH655367 JOZ655367:JPD655367 JYV655367:JYZ655367 KIR655367:KIV655367 KSN655367:KSR655367 LCJ655367:LCN655367 LMF655367:LMJ655367 LWB655367:LWF655367 MFX655367:MGB655367 MPT655367:MPX655367 MZP655367:MZT655367 NJL655367:NJP655367 NTH655367:NTL655367 ODD655367:ODH655367 OMZ655367:OND655367 OWV655367:OWZ655367 PGR655367:PGV655367 PQN655367:PQR655367 QAJ655367:QAN655367 QKF655367:QKJ655367 QUB655367:QUF655367 RDX655367:REB655367 RNT655367:RNX655367 RXP655367:RXT655367 SHL655367:SHP655367 SRH655367:SRL655367 TBD655367:TBH655367 TKZ655367:TLD655367 TUV655367:TUZ655367 UER655367:UEV655367 UON655367:UOR655367 UYJ655367:UYN655367 VIF655367:VIJ655367 VSB655367:VSF655367 WBX655367:WCB655367 WLT655367:WLX655367 WVP655367:WVT655367 H720903:L720903 JD720903:JH720903 SZ720903:TD720903 ACV720903:ACZ720903 AMR720903:AMV720903 AWN720903:AWR720903 BGJ720903:BGN720903 BQF720903:BQJ720903 CAB720903:CAF720903 CJX720903:CKB720903 CTT720903:CTX720903 DDP720903:DDT720903 DNL720903:DNP720903 DXH720903:DXL720903 EHD720903:EHH720903 EQZ720903:ERD720903 FAV720903:FAZ720903 FKR720903:FKV720903 FUN720903:FUR720903 GEJ720903:GEN720903 GOF720903:GOJ720903 GYB720903:GYF720903 HHX720903:HIB720903 HRT720903:HRX720903 IBP720903:IBT720903 ILL720903:ILP720903 IVH720903:IVL720903 JFD720903:JFH720903 JOZ720903:JPD720903 JYV720903:JYZ720903 KIR720903:KIV720903 KSN720903:KSR720903 LCJ720903:LCN720903 LMF720903:LMJ720903 LWB720903:LWF720903 MFX720903:MGB720903 MPT720903:MPX720903 MZP720903:MZT720903 NJL720903:NJP720903 NTH720903:NTL720903 ODD720903:ODH720903 OMZ720903:OND720903 OWV720903:OWZ720903 PGR720903:PGV720903 PQN720903:PQR720903 QAJ720903:QAN720903 QKF720903:QKJ720903 QUB720903:QUF720903 RDX720903:REB720903 RNT720903:RNX720903 RXP720903:RXT720903 SHL720903:SHP720903 SRH720903:SRL720903 TBD720903:TBH720903 TKZ720903:TLD720903 TUV720903:TUZ720903 UER720903:UEV720903 UON720903:UOR720903 UYJ720903:UYN720903 VIF720903:VIJ720903 VSB720903:VSF720903 WBX720903:WCB720903 WLT720903:WLX720903 WVP720903:WVT720903 H786439:L786439 JD786439:JH786439 SZ786439:TD786439 ACV786439:ACZ786439 AMR786439:AMV786439 AWN786439:AWR786439 BGJ786439:BGN786439 BQF786439:BQJ786439 CAB786439:CAF786439 CJX786439:CKB786439 CTT786439:CTX786439 DDP786439:DDT786439 DNL786439:DNP786439 DXH786439:DXL786439 EHD786439:EHH786439 EQZ786439:ERD786439 FAV786439:FAZ786439 FKR786439:FKV786439 FUN786439:FUR786439 GEJ786439:GEN786439 GOF786439:GOJ786439 GYB786439:GYF786439 HHX786439:HIB786439 HRT786439:HRX786439 IBP786439:IBT786439 ILL786439:ILP786439 IVH786439:IVL786439 JFD786439:JFH786439 JOZ786439:JPD786439 JYV786439:JYZ786439 KIR786439:KIV786439 KSN786439:KSR786439 LCJ786439:LCN786439 LMF786439:LMJ786439 LWB786439:LWF786439 MFX786439:MGB786439 MPT786439:MPX786439 MZP786439:MZT786439 NJL786439:NJP786439 NTH786439:NTL786439 ODD786439:ODH786439 OMZ786439:OND786439 OWV786439:OWZ786439 PGR786439:PGV786439 PQN786439:PQR786439 QAJ786439:QAN786439 QKF786439:QKJ786439 QUB786439:QUF786439 RDX786439:REB786439 RNT786439:RNX786439 RXP786439:RXT786439 SHL786439:SHP786439 SRH786439:SRL786439 TBD786439:TBH786439 TKZ786439:TLD786439 TUV786439:TUZ786439 UER786439:UEV786439 UON786439:UOR786439 UYJ786439:UYN786439 VIF786439:VIJ786439 VSB786439:VSF786439 WBX786439:WCB786439 WLT786439:WLX786439 WVP786439:WVT786439 H851975:L851975 JD851975:JH851975 SZ851975:TD851975 ACV851975:ACZ851975 AMR851975:AMV851975 AWN851975:AWR851975 BGJ851975:BGN851975 BQF851975:BQJ851975 CAB851975:CAF851975 CJX851975:CKB851975 CTT851975:CTX851975 DDP851975:DDT851975 DNL851975:DNP851975 DXH851975:DXL851975 EHD851975:EHH851975 EQZ851975:ERD851975 FAV851975:FAZ851975 FKR851975:FKV851975 FUN851975:FUR851975 GEJ851975:GEN851975 GOF851975:GOJ851975 GYB851975:GYF851975 HHX851975:HIB851975 HRT851975:HRX851975 IBP851975:IBT851975 ILL851975:ILP851975 IVH851975:IVL851975 JFD851975:JFH851975 JOZ851975:JPD851975 JYV851975:JYZ851975 KIR851975:KIV851975 KSN851975:KSR851975 LCJ851975:LCN851975 LMF851975:LMJ851975 LWB851975:LWF851975 MFX851975:MGB851975 MPT851975:MPX851975 MZP851975:MZT851975 NJL851975:NJP851975 NTH851975:NTL851975 ODD851975:ODH851975 OMZ851975:OND851975 OWV851975:OWZ851975 PGR851975:PGV851975 PQN851975:PQR851975 QAJ851975:QAN851975 QKF851975:QKJ851975 QUB851975:QUF851975 RDX851975:REB851975 RNT851975:RNX851975 RXP851975:RXT851975 SHL851975:SHP851975 SRH851975:SRL851975 TBD851975:TBH851975 TKZ851975:TLD851975 TUV851975:TUZ851975 UER851975:UEV851975 UON851975:UOR851975 UYJ851975:UYN851975 VIF851975:VIJ851975 VSB851975:VSF851975 WBX851975:WCB851975 WLT851975:WLX851975 WVP851975:WVT851975 H917511:L917511 JD917511:JH917511 SZ917511:TD917511 ACV917511:ACZ917511 AMR917511:AMV917511 AWN917511:AWR917511 BGJ917511:BGN917511 BQF917511:BQJ917511 CAB917511:CAF917511 CJX917511:CKB917511 CTT917511:CTX917511 DDP917511:DDT917511 DNL917511:DNP917511 DXH917511:DXL917511 EHD917511:EHH917511 EQZ917511:ERD917511 FAV917511:FAZ917511 FKR917511:FKV917511 FUN917511:FUR917511 GEJ917511:GEN917511 GOF917511:GOJ917511 GYB917511:GYF917511 HHX917511:HIB917511 HRT917511:HRX917511 IBP917511:IBT917511 ILL917511:ILP917511 IVH917511:IVL917511 JFD917511:JFH917511 JOZ917511:JPD917511 JYV917511:JYZ917511 KIR917511:KIV917511 KSN917511:KSR917511 LCJ917511:LCN917511 LMF917511:LMJ917511 LWB917511:LWF917511 MFX917511:MGB917511 MPT917511:MPX917511 MZP917511:MZT917511 NJL917511:NJP917511 NTH917511:NTL917511 ODD917511:ODH917511 OMZ917511:OND917511 OWV917511:OWZ917511 PGR917511:PGV917511 PQN917511:PQR917511 QAJ917511:QAN917511 QKF917511:QKJ917511 QUB917511:QUF917511 RDX917511:REB917511 RNT917511:RNX917511 RXP917511:RXT917511 SHL917511:SHP917511 SRH917511:SRL917511 TBD917511:TBH917511 TKZ917511:TLD917511 TUV917511:TUZ917511 UER917511:UEV917511 UON917511:UOR917511 UYJ917511:UYN917511 VIF917511:VIJ917511 VSB917511:VSF917511 WBX917511:WCB917511 WLT917511:WLX917511 WVP917511:WVT917511 H983047:L983047 JD983047:JH983047 SZ983047:TD983047 ACV983047:ACZ983047 AMR983047:AMV983047 AWN983047:AWR983047 BGJ983047:BGN983047 BQF983047:BQJ983047 CAB983047:CAF983047 CJX983047:CKB983047 CTT983047:CTX983047 DDP983047:DDT983047 DNL983047:DNP983047 DXH983047:DXL983047 EHD983047:EHH983047 EQZ983047:ERD983047 FAV983047:FAZ983047 FKR983047:FKV983047 FUN983047:FUR983047 GEJ983047:GEN983047 GOF983047:GOJ983047 GYB983047:GYF983047 HHX983047:HIB983047 HRT983047:HRX983047 IBP983047:IBT983047 ILL983047:ILP983047 IVH983047:IVL983047 JFD983047:JFH983047 JOZ983047:JPD983047 JYV983047:JYZ983047 KIR983047:KIV983047 KSN983047:KSR983047 LCJ983047:LCN983047 LMF983047:LMJ983047 LWB983047:LWF983047 MFX983047:MGB983047 MPT983047:MPX983047 MZP983047:MZT983047 NJL983047:NJP983047 NTH983047:NTL983047 ODD983047:ODH983047 OMZ983047:OND983047 OWV983047:OWZ983047 PGR983047:PGV983047 PQN983047:PQR983047 QAJ983047:QAN983047 QKF983047:QKJ983047 QUB983047:QUF983047 RDX983047:REB983047 RNT983047:RNX983047 RXP983047:RXT983047 SHL983047:SHP983047 SRH983047:SRL983047 TBD983047:TBH983047 TKZ983047:TLD983047 TUV983047:TUZ983047 UER983047:UEV983047 UON983047:UOR983047 UYJ983047:UYN983047 VIF983047:VIJ983047 VSB983047:VSF983047 WBX983047:WCB983047 WLT983047:WLX983047 WVP983047:WVT983047">
      <formula1>$AB$3:$AB$5</formula1>
    </dataValidation>
    <dataValidation type="list" allowBlank="1" showErrorMessage="1" errorTitle="Volute / Diffuser" error="Select from drop-down list" sqref="M26:V26 JI26:JR26 TE26:TN26 ADA26:ADJ26 AMW26:ANF26 AWS26:AXB26 BGO26:BGX26 BQK26:BQT26 CAG26:CAP26 CKC26:CKL26 CTY26:CUH26 DDU26:DED26 DNQ26:DNZ26 DXM26:DXV26 EHI26:EHR26 ERE26:ERN26 FBA26:FBJ26 FKW26:FLF26 FUS26:FVB26 GEO26:GEX26 GOK26:GOT26 GYG26:GYP26 HIC26:HIL26 HRY26:HSH26 IBU26:ICD26 ILQ26:ILZ26 IVM26:IVV26 JFI26:JFR26 JPE26:JPN26 JZA26:JZJ26 KIW26:KJF26 KSS26:KTB26 LCO26:LCX26 LMK26:LMT26 LWG26:LWP26 MGC26:MGL26 MPY26:MQH26 MZU26:NAD26 NJQ26:NJZ26 NTM26:NTV26 ODI26:ODR26 ONE26:ONN26 OXA26:OXJ26 PGW26:PHF26 PQS26:PRB26 QAO26:QAX26 QKK26:QKT26 QUG26:QUP26 REC26:REL26 RNY26:ROH26 RXU26:RYD26 SHQ26:SHZ26 SRM26:SRV26 TBI26:TBR26 TLE26:TLN26 TVA26:TVJ26 UEW26:UFF26 UOS26:UPB26 UYO26:UYX26 VIK26:VIT26 VSG26:VSP26 WCC26:WCL26 WLY26:WMH26 WVU26:WWD26 M65562:V65562 JI65562:JR65562 TE65562:TN65562 ADA65562:ADJ65562 AMW65562:ANF65562 AWS65562:AXB65562 BGO65562:BGX65562 BQK65562:BQT65562 CAG65562:CAP65562 CKC65562:CKL65562 CTY65562:CUH65562 DDU65562:DED65562 DNQ65562:DNZ65562 DXM65562:DXV65562 EHI65562:EHR65562 ERE65562:ERN65562 FBA65562:FBJ65562 FKW65562:FLF65562 FUS65562:FVB65562 GEO65562:GEX65562 GOK65562:GOT65562 GYG65562:GYP65562 HIC65562:HIL65562 HRY65562:HSH65562 IBU65562:ICD65562 ILQ65562:ILZ65562 IVM65562:IVV65562 JFI65562:JFR65562 JPE65562:JPN65562 JZA65562:JZJ65562 KIW65562:KJF65562 KSS65562:KTB65562 LCO65562:LCX65562 LMK65562:LMT65562 LWG65562:LWP65562 MGC65562:MGL65562 MPY65562:MQH65562 MZU65562:NAD65562 NJQ65562:NJZ65562 NTM65562:NTV65562 ODI65562:ODR65562 ONE65562:ONN65562 OXA65562:OXJ65562 PGW65562:PHF65562 PQS65562:PRB65562 QAO65562:QAX65562 QKK65562:QKT65562 QUG65562:QUP65562 REC65562:REL65562 RNY65562:ROH65562 RXU65562:RYD65562 SHQ65562:SHZ65562 SRM65562:SRV65562 TBI65562:TBR65562 TLE65562:TLN65562 TVA65562:TVJ65562 UEW65562:UFF65562 UOS65562:UPB65562 UYO65562:UYX65562 VIK65562:VIT65562 VSG65562:VSP65562 WCC65562:WCL65562 WLY65562:WMH65562 WVU65562:WWD65562 M131098:V131098 JI131098:JR131098 TE131098:TN131098 ADA131098:ADJ131098 AMW131098:ANF131098 AWS131098:AXB131098 BGO131098:BGX131098 BQK131098:BQT131098 CAG131098:CAP131098 CKC131098:CKL131098 CTY131098:CUH131098 DDU131098:DED131098 DNQ131098:DNZ131098 DXM131098:DXV131098 EHI131098:EHR131098 ERE131098:ERN131098 FBA131098:FBJ131098 FKW131098:FLF131098 FUS131098:FVB131098 GEO131098:GEX131098 GOK131098:GOT131098 GYG131098:GYP131098 HIC131098:HIL131098 HRY131098:HSH131098 IBU131098:ICD131098 ILQ131098:ILZ131098 IVM131098:IVV131098 JFI131098:JFR131098 JPE131098:JPN131098 JZA131098:JZJ131098 KIW131098:KJF131098 KSS131098:KTB131098 LCO131098:LCX131098 LMK131098:LMT131098 LWG131098:LWP131098 MGC131098:MGL131098 MPY131098:MQH131098 MZU131098:NAD131098 NJQ131098:NJZ131098 NTM131098:NTV131098 ODI131098:ODR131098 ONE131098:ONN131098 OXA131098:OXJ131098 PGW131098:PHF131098 PQS131098:PRB131098 QAO131098:QAX131098 QKK131098:QKT131098 QUG131098:QUP131098 REC131098:REL131098 RNY131098:ROH131098 RXU131098:RYD131098 SHQ131098:SHZ131098 SRM131098:SRV131098 TBI131098:TBR131098 TLE131098:TLN131098 TVA131098:TVJ131098 UEW131098:UFF131098 UOS131098:UPB131098 UYO131098:UYX131098 VIK131098:VIT131098 VSG131098:VSP131098 WCC131098:WCL131098 WLY131098:WMH131098 WVU131098:WWD131098 M196634:V196634 JI196634:JR196634 TE196634:TN196634 ADA196634:ADJ196634 AMW196634:ANF196634 AWS196634:AXB196634 BGO196634:BGX196634 BQK196634:BQT196634 CAG196634:CAP196634 CKC196634:CKL196634 CTY196634:CUH196634 DDU196634:DED196634 DNQ196634:DNZ196634 DXM196634:DXV196634 EHI196634:EHR196634 ERE196634:ERN196634 FBA196634:FBJ196634 FKW196634:FLF196634 FUS196634:FVB196634 GEO196634:GEX196634 GOK196634:GOT196634 GYG196634:GYP196634 HIC196634:HIL196634 HRY196634:HSH196634 IBU196634:ICD196634 ILQ196634:ILZ196634 IVM196634:IVV196634 JFI196634:JFR196634 JPE196634:JPN196634 JZA196634:JZJ196634 KIW196634:KJF196634 KSS196634:KTB196634 LCO196634:LCX196634 LMK196634:LMT196634 LWG196634:LWP196634 MGC196634:MGL196634 MPY196634:MQH196634 MZU196634:NAD196634 NJQ196634:NJZ196634 NTM196634:NTV196634 ODI196634:ODR196634 ONE196634:ONN196634 OXA196634:OXJ196634 PGW196634:PHF196634 PQS196634:PRB196634 QAO196634:QAX196634 QKK196634:QKT196634 QUG196634:QUP196634 REC196634:REL196634 RNY196634:ROH196634 RXU196634:RYD196634 SHQ196634:SHZ196634 SRM196634:SRV196634 TBI196634:TBR196634 TLE196634:TLN196634 TVA196634:TVJ196634 UEW196634:UFF196634 UOS196634:UPB196634 UYO196634:UYX196634 VIK196634:VIT196634 VSG196634:VSP196634 WCC196634:WCL196634 WLY196634:WMH196634 WVU196634:WWD196634 M262170:V262170 JI262170:JR262170 TE262170:TN262170 ADA262170:ADJ262170 AMW262170:ANF262170 AWS262170:AXB262170 BGO262170:BGX262170 BQK262170:BQT262170 CAG262170:CAP262170 CKC262170:CKL262170 CTY262170:CUH262170 DDU262170:DED262170 DNQ262170:DNZ262170 DXM262170:DXV262170 EHI262170:EHR262170 ERE262170:ERN262170 FBA262170:FBJ262170 FKW262170:FLF262170 FUS262170:FVB262170 GEO262170:GEX262170 GOK262170:GOT262170 GYG262170:GYP262170 HIC262170:HIL262170 HRY262170:HSH262170 IBU262170:ICD262170 ILQ262170:ILZ262170 IVM262170:IVV262170 JFI262170:JFR262170 JPE262170:JPN262170 JZA262170:JZJ262170 KIW262170:KJF262170 KSS262170:KTB262170 LCO262170:LCX262170 LMK262170:LMT262170 LWG262170:LWP262170 MGC262170:MGL262170 MPY262170:MQH262170 MZU262170:NAD262170 NJQ262170:NJZ262170 NTM262170:NTV262170 ODI262170:ODR262170 ONE262170:ONN262170 OXA262170:OXJ262170 PGW262170:PHF262170 PQS262170:PRB262170 QAO262170:QAX262170 QKK262170:QKT262170 QUG262170:QUP262170 REC262170:REL262170 RNY262170:ROH262170 RXU262170:RYD262170 SHQ262170:SHZ262170 SRM262170:SRV262170 TBI262170:TBR262170 TLE262170:TLN262170 TVA262170:TVJ262170 UEW262170:UFF262170 UOS262170:UPB262170 UYO262170:UYX262170 VIK262170:VIT262170 VSG262170:VSP262170 WCC262170:WCL262170 WLY262170:WMH262170 WVU262170:WWD262170 M327706:V327706 JI327706:JR327706 TE327706:TN327706 ADA327706:ADJ327706 AMW327706:ANF327706 AWS327706:AXB327706 BGO327706:BGX327706 BQK327706:BQT327706 CAG327706:CAP327706 CKC327706:CKL327706 CTY327706:CUH327706 DDU327706:DED327706 DNQ327706:DNZ327706 DXM327706:DXV327706 EHI327706:EHR327706 ERE327706:ERN327706 FBA327706:FBJ327706 FKW327706:FLF327706 FUS327706:FVB327706 GEO327706:GEX327706 GOK327706:GOT327706 GYG327706:GYP327706 HIC327706:HIL327706 HRY327706:HSH327706 IBU327706:ICD327706 ILQ327706:ILZ327706 IVM327706:IVV327706 JFI327706:JFR327706 JPE327706:JPN327706 JZA327706:JZJ327706 KIW327706:KJF327706 KSS327706:KTB327706 LCO327706:LCX327706 LMK327706:LMT327706 LWG327706:LWP327706 MGC327706:MGL327706 MPY327706:MQH327706 MZU327706:NAD327706 NJQ327706:NJZ327706 NTM327706:NTV327706 ODI327706:ODR327706 ONE327706:ONN327706 OXA327706:OXJ327706 PGW327706:PHF327706 PQS327706:PRB327706 QAO327706:QAX327706 QKK327706:QKT327706 QUG327706:QUP327706 REC327706:REL327706 RNY327706:ROH327706 RXU327706:RYD327706 SHQ327706:SHZ327706 SRM327706:SRV327706 TBI327706:TBR327706 TLE327706:TLN327706 TVA327706:TVJ327706 UEW327706:UFF327706 UOS327706:UPB327706 UYO327706:UYX327706 VIK327706:VIT327706 VSG327706:VSP327706 WCC327706:WCL327706 WLY327706:WMH327706 WVU327706:WWD327706 M393242:V393242 JI393242:JR393242 TE393242:TN393242 ADA393242:ADJ393242 AMW393242:ANF393242 AWS393242:AXB393242 BGO393242:BGX393242 BQK393242:BQT393242 CAG393242:CAP393242 CKC393242:CKL393242 CTY393242:CUH393242 DDU393242:DED393242 DNQ393242:DNZ393242 DXM393242:DXV393242 EHI393242:EHR393242 ERE393242:ERN393242 FBA393242:FBJ393242 FKW393242:FLF393242 FUS393242:FVB393242 GEO393242:GEX393242 GOK393242:GOT393242 GYG393242:GYP393242 HIC393242:HIL393242 HRY393242:HSH393242 IBU393242:ICD393242 ILQ393242:ILZ393242 IVM393242:IVV393242 JFI393242:JFR393242 JPE393242:JPN393242 JZA393242:JZJ393242 KIW393242:KJF393242 KSS393242:KTB393242 LCO393242:LCX393242 LMK393242:LMT393242 LWG393242:LWP393242 MGC393242:MGL393242 MPY393242:MQH393242 MZU393242:NAD393242 NJQ393242:NJZ393242 NTM393242:NTV393242 ODI393242:ODR393242 ONE393242:ONN393242 OXA393242:OXJ393242 PGW393242:PHF393242 PQS393242:PRB393242 QAO393242:QAX393242 QKK393242:QKT393242 QUG393242:QUP393242 REC393242:REL393242 RNY393242:ROH393242 RXU393242:RYD393242 SHQ393242:SHZ393242 SRM393242:SRV393242 TBI393242:TBR393242 TLE393242:TLN393242 TVA393242:TVJ393242 UEW393242:UFF393242 UOS393242:UPB393242 UYO393242:UYX393242 VIK393242:VIT393242 VSG393242:VSP393242 WCC393242:WCL393242 WLY393242:WMH393242 WVU393242:WWD393242 M458778:V458778 JI458778:JR458778 TE458778:TN458778 ADA458778:ADJ458778 AMW458778:ANF458778 AWS458778:AXB458778 BGO458778:BGX458778 BQK458778:BQT458778 CAG458778:CAP458778 CKC458778:CKL458778 CTY458778:CUH458778 DDU458778:DED458778 DNQ458778:DNZ458778 DXM458778:DXV458778 EHI458778:EHR458778 ERE458778:ERN458778 FBA458778:FBJ458778 FKW458778:FLF458778 FUS458778:FVB458778 GEO458778:GEX458778 GOK458778:GOT458778 GYG458778:GYP458778 HIC458778:HIL458778 HRY458778:HSH458778 IBU458778:ICD458778 ILQ458778:ILZ458778 IVM458778:IVV458778 JFI458778:JFR458778 JPE458778:JPN458778 JZA458778:JZJ458778 KIW458778:KJF458778 KSS458778:KTB458778 LCO458778:LCX458778 LMK458778:LMT458778 LWG458778:LWP458778 MGC458778:MGL458778 MPY458778:MQH458778 MZU458778:NAD458778 NJQ458778:NJZ458778 NTM458778:NTV458778 ODI458778:ODR458778 ONE458778:ONN458778 OXA458778:OXJ458778 PGW458778:PHF458778 PQS458778:PRB458778 QAO458778:QAX458778 QKK458778:QKT458778 QUG458778:QUP458778 REC458778:REL458778 RNY458778:ROH458778 RXU458778:RYD458778 SHQ458778:SHZ458778 SRM458778:SRV458778 TBI458778:TBR458778 TLE458778:TLN458778 TVA458778:TVJ458778 UEW458778:UFF458778 UOS458778:UPB458778 UYO458778:UYX458778 VIK458778:VIT458778 VSG458778:VSP458778 WCC458778:WCL458778 WLY458778:WMH458778 WVU458778:WWD458778 M524314:V524314 JI524314:JR524314 TE524314:TN524314 ADA524314:ADJ524314 AMW524314:ANF524314 AWS524314:AXB524314 BGO524314:BGX524314 BQK524314:BQT524314 CAG524314:CAP524314 CKC524314:CKL524314 CTY524314:CUH524314 DDU524314:DED524314 DNQ524314:DNZ524314 DXM524314:DXV524314 EHI524314:EHR524314 ERE524314:ERN524314 FBA524314:FBJ524314 FKW524314:FLF524314 FUS524314:FVB524314 GEO524314:GEX524314 GOK524314:GOT524314 GYG524314:GYP524314 HIC524314:HIL524314 HRY524314:HSH524314 IBU524314:ICD524314 ILQ524314:ILZ524314 IVM524314:IVV524314 JFI524314:JFR524314 JPE524314:JPN524314 JZA524314:JZJ524314 KIW524314:KJF524314 KSS524314:KTB524314 LCO524314:LCX524314 LMK524314:LMT524314 LWG524314:LWP524314 MGC524314:MGL524314 MPY524314:MQH524314 MZU524314:NAD524314 NJQ524314:NJZ524314 NTM524314:NTV524314 ODI524314:ODR524314 ONE524314:ONN524314 OXA524314:OXJ524314 PGW524314:PHF524314 PQS524314:PRB524314 QAO524314:QAX524314 QKK524314:QKT524314 QUG524314:QUP524314 REC524314:REL524314 RNY524314:ROH524314 RXU524314:RYD524314 SHQ524314:SHZ524314 SRM524314:SRV524314 TBI524314:TBR524314 TLE524314:TLN524314 TVA524314:TVJ524314 UEW524314:UFF524314 UOS524314:UPB524314 UYO524314:UYX524314 VIK524314:VIT524314 VSG524314:VSP524314 WCC524314:WCL524314 WLY524314:WMH524314 WVU524314:WWD524314 M589850:V589850 JI589850:JR589850 TE589850:TN589850 ADA589850:ADJ589850 AMW589850:ANF589850 AWS589850:AXB589850 BGO589850:BGX589850 BQK589850:BQT589850 CAG589850:CAP589850 CKC589850:CKL589850 CTY589850:CUH589850 DDU589850:DED589850 DNQ589850:DNZ589850 DXM589850:DXV589850 EHI589850:EHR589850 ERE589850:ERN589850 FBA589850:FBJ589850 FKW589850:FLF589850 FUS589850:FVB589850 GEO589850:GEX589850 GOK589850:GOT589850 GYG589850:GYP589850 HIC589850:HIL589850 HRY589850:HSH589850 IBU589850:ICD589850 ILQ589850:ILZ589850 IVM589850:IVV589850 JFI589850:JFR589850 JPE589850:JPN589850 JZA589850:JZJ589850 KIW589850:KJF589850 KSS589850:KTB589850 LCO589850:LCX589850 LMK589850:LMT589850 LWG589850:LWP589850 MGC589850:MGL589850 MPY589850:MQH589850 MZU589850:NAD589850 NJQ589850:NJZ589850 NTM589850:NTV589850 ODI589850:ODR589850 ONE589850:ONN589850 OXA589850:OXJ589850 PGW589850:PHF589850 PQS589850:PRB589850 QAO589850:QAX589850 QKK589850:QKT589850 QUG589850:QUP589850 REC589850:REL589850 RNY589850:ROH589850 RXU589850:RYD589850 SHQ589850:SHZ589850 SRM589850:SRV589850 TBI589850:TBR589850 TLE589850:TLN589850 TVA589850:TVJ589850 UEW589850:UFF589850 UOS589850:UPB589850 UYO589850:UYX589850 VIK589850:VIT589850 VSG589850:VSP589850 WCC589850:WCL589850 WLY589850:WMH589850 WVU589850:WWD589850 M655386:V655386 JI655386:JR655386 TE655386:TN655386 ADA655386:ADJ655386 AMW655386:ANF655386 AWS655386:AXB655386 BGO655386:BGX655386 BQK655386:BQT655386 CAG655386:CAP655386 CKC655386:CKL655386 CTY655386:CUH655386 DDU655386:DED655386 DNQ655386:DNZ655386 DXM655386:DXV655386 EHI655386:EHR655386 ERE655386:ERN655386 FBA655386:FBJ655386 FKW655386:FLF655386 FUS655386:FVB655386 GEO655386:GEX655386 GOK655386:GOT655386 GYG655386:GYP655386 HIC655386:HIL655386 HRY655386:HSH655386 IBU655386:ICD655386 ILQ655386:ILZ655386 IVM655386:IVV655386 JFI655386:JFR655386 JPE655386:JPN655386 JZA655386:JZJ655386 KIW655386:KJF655386 KSS655386:KTB655386 LCO655386:LCX655386 LMK655386:LMT655386 LWG655386:LWP655386 MGC655386:MGL655386 MPY655386:MQH655386 MZU655386:NAD655386 NJQ655386:NJZ655386 NTM655386:NTV655386 ODI655386:ODR655386 ONE655386:ONN655386 OXA655386:OXJ655386 PGW655386:PHF655386 PQS655386:PRB655386 QAO655386:QAX655386 QKK655386:QKT655386 QUG655386:QUP655386 REC655386:REL655386 RNY655386:ROH655386 RXU655386:RYD655386 SHQ655386:SHZ655386 SRM655386:SRV655386 TBI655386:TBR655386 TLE655386:TLN655386 TVA655386:TVJ655386 UEW655386:UFF655386 UOS655386:UPB655386 UYO655386:UYX655386 VIK655386:VIT655386 VSG655386:VSP655386 WCC655386:WCL655386 WLY655386:WMH655386 WVU655386:WWD655386 M720922:V720922 JI720922:JR720922 TE720922:TN720922 ADA720922:ADJ720922 AMW720922:ANF720922 AWS720922:AXB720922 BGO720922:BGX720922 BQK720922:BQT720922 CAG720922:CAP720922 CKC720922:CKL720922 CTY720922:CUH720922 DDU720922:DED720922 DNQ720922:DNZ720922 DXM720922:DXV720922 EHI720922:EHR720922 ERE720922:ERN720922 FBA720922:FBJ720922 FKW720922:FLF720922 FUS720922:FVB720922 GEO720922:GEX720922 GOK720922:GOT720922 GYG720922:GYP720922 HIC720922:HIL720922 HRY720922:HSH720922 IBU720922:ICD720922 ILQ720922:ILZ720922 IVM720922:IVV720922 JFI720922:JFR720922 JPE720922:JPN720922 JZA720922:JZJ720922 KIW720922:KJF720922 KSS720922:KTB720922 LCO720922:LCX720922 LMK720922:LMT720922 LWG720922:LWP720922 MGC720922:MGL720922 MPY720922:MQH720922 MZU720922:NAD720922 NJQ720922:NJZ720922 NTM720922:NTV720922 ODI720922:ODR720922 ONE720922:ONN720922 OXA720922:OXJ720922 PGW720922:PHF720922 PQS720922:PRB720922 QAO720922:QAX720922 QKK720922:QKT720922 QUG720922:QUP720922 REC720922:REL720922 RNY720922:ROH720922 RXU720922:RYD720922 SHQ720922:SHZ720922 SRM720922:SRV720922 TBI720922:TBR720922 TLE720922:TLN720922 TVA720922:TVJ720922 UEW720922:UFF720922 UOS720922:UPB720922 UYO720922:UYX720922 VIK720922:VIT720922 VSG720922:VSP720922 WCC720922:WCL720922 WLY720922:WMH720922 WVU720922:WWD720922 M786458:V786458 JI786458:JR786458 TE786458:TN786458 ADA786458:ADJ786458 AMW786458:ANF786458 AWS786458:AXB786458 BGO786458:BGX786458 BQK786458:BQT786458 CAG786458:CAP786458 CKC786458:CKL786458 CTY786458:CUH786458 DDU786458:DED786458 DNQ786458:DNZ786458 DXM786458:DXV786458 EHI786458:EHR786458 ERE786458:ERN786458 FBA786458:FBJ786458 FKW786458:FLF786458 FUS786458:FVB786458 GEO786458:GEX786458 GOK786458:GOT786458 GYG786458:GYP786458 HIC786458:HIL786458 HRY786458:HSH786458 IBU786458:ICD786458 ILQ786458:ILZ786458 IVM786458:IVV786458 JFI786458:JFR786458 JPE786458:JPN786458 JZA786458:JZJ786458 KIW786458:KJF786458 KSS786458:KTB786458 LCO786458:LCX786458 LMK786458:LMT786458 LWG786458:LWP786458 MGC786458:MGL786458 MPY786458:MQH786458 MZU786458:NAD786458 NJQ786458:NJZ786458 NTM786458:NTV786458 ODI786458:ODR786458 ONE786458:ONN786458 OXA786458:OXJ786458 PGW786458:PHF786458 PQS786458:PRB786458 QAO786458:QAX786458 QKK786458:QKT786458 QUG786458:QUP786458 REC786458:REL786458 RNY786458:ROH786458 RXU786458:RYD786458 SHQ786458:SHZ786458 SRM786458:SRV786458 TBI786458:TBR786458 TLE786458:TLN786458 TVA786458:TVJ786458 UEW786458:UFF786458 UOS786458:UPB786458 UYO786458:UYX786458 VIK786458:VIT786458 VSG786458:VSP786458 WCC786458:WCL786458 WLY786458:WMH786458 WVU786458:WWD786458 M851994:V851994 JI851994:JR851994 TE851994:TN851994 ADA851994:ADJ851994 AMW851994:ANF851994 AWS851994:AXB851994 BGO851994:BGX851994 BQK851994:BQT851994 CAG851994:CAP851994 CKC851994:CKL851994 CTY851994:CUH851994 DDU851994:DED851994 DNQ851994:DNZ851994 DXM851994:DXV851994 EHI851994:EHR851994 ERE851994:ERN851994 FBA851994:FBJ851994 FKW851994:FLF851994 FUS851994:FVB851994 GEO851994:GEX851994 GOK851994:GOT851994 GYG851994:GYP851994 HIC851994:HIL851994 HRY851994:HSH851994 IBU851994:ICD851994 ILQ851994:ILZ851994 IVM851994:IVV851994 JFI851994:JFR851994 JPE851994:JPN851994 JZA851994:JZJ851994 KIW851994:KJF851994 KSS851994:KTB851994 LCO851994:LCX851994 LMK851994:LMT851994 LWG851994:LWP851994 MGC851994:MGL851994 MPY851994:MQH851994 MZU851994:NAD851994 NJQ851994:NJZ851994 NTM851994:NTV851994 ODI851994:ODR851994 ONE851994:ONN851994 OXA851994:OXJ851994 PGW851994:PHF851994 PQS851994:PRB851994 QAO851994:QAX851994 QKK851994:QKT851994 QUG851994:QUP851994 REC851994:REL851994 RNY851994:ROH851994 RXU851994:RYD851994 SHQ851994:SHZ851994 SRM851994:SRV851994 TBI851994:TBR851994 TLE851994:TLN851994 TVA851994:TVJ851994 UEW851994:UFF851994 UOS851994:UPB851994 UYO851994:UYX851994 VIK851994:VIT851994 VSG851994:VSP851994 WCC851994:WCL851994 WLY851994:WMH851994 WVU851994:WWD851994 M917530:V917530 JI917530:JR917530 TE917530:TN917530 ADA917530:ADJ917530 AMW917530:ANF917530 AWS917530:AXB917530 BGO917530:BGX917530 BQK917530:BQT917530 CAG917530:CAP917530 CKC917530:CKL917530 CTY917530:CUH917530 DDU917530:DED917530 DNQ917530:DNZ917530 DXM917530:DXV917530 EHI917530:EHR917530 ERE917530:ERN917530 FBA917530:FBJ917530 FKW917530:FLF917530 FUS917530:FVB917530 GEO917530:GEX917530 GOK917530:GOT917530 GYG917530:GYP917530 HIC917530:HIL917530 HRY917530:HSH917530 IBU917530:ICD917530 ILQ917530:ILZ917530 IVM917530:IVV917530 JFI917530:JFR917530 JPE917530:JPN917530 JZA917530:JZJ917530 KIW917530:KJF917530 KSS917530:KTB917530 LCO917530:LCX917530 LMK917530:LMT917530 LWG917530:LWP917530 MGC917530:MGL917530 MPY917530:MQH917530 MZU917530:NAD917530 NJQ917530:NJZ917530 NTM917530:NTV917530 ODI917530:ODR917530 ONE917530:ONN917530 OXA917530:OXJ917530 PGW917530:PHF917530 PQS917530:PRB917530 QAO917530:QAX917530 QKK917530:QKT917530 QUG917530:QUP917530 REC917530:REL917530 RNY917530:ROH917530 RXU917530:RYD917530 SHQ917530:SHZ917530 SRM917530:SRV917530 TBI917530:TBR917530 TLE917530:TLN917530 TVA917530:TVJ917530 UEW917530:UFF917530 UOS917530:UPB917530 UYO917530:UYX917530 VIK917530:VIT917530 VSG917530:VSP917530 WCC917530:WCL917530 WLY917530:WMH917530 WVU917530:WWD917530 M983066:V983066 JI983066:JR983066 TE983066:TN983066 ADA983066:ADJ983066 AMW983066:ANF983066 AWS983066:AXB983066 BGO983066:BGX983066 BQK983066:BQT983066 CAG983066:CAP983066 CKC983066:CKL983066 CTY983066:CUH983066 DDU983066:DED983066 DNQ983066:DNZ983066 DXM983066:DXV983066 EHI983066:EHR983066 ERE983066:ERN983066 FBA983066:FBJ983066 FKW983066:FLF983066 FUS983066:FVB983066 GEO983066:GEX983066 GOK983066:GOT983066 GYG983066:GYP983066 HIC983066:HIL983066 HRY983066:HSH983066 IBU983066:ICD983066 ILQ983066:ILZ983066 IVM983066:IVV983066 JFI983066:JFR983066 JPE983066:JPN983066 JZA983066:JZJ983066 KIW983066:KJF983066 KSS983066:KTB983066 LCO983066:LCX983066 LMK983066:LMT983066 LWG983066:LWP983066 MGC983066:MGL983066 MPY983066:MQH983066 MZU983066:NAD983066 NJQ983066:NJZ983066 NTM983066:NTV983066 ODI983066:ODR983066 ONE983066:ONN983066 OXA983066:OXJ983066 PGW983066:PHF983066 PQS983066:PRB983066 QAO983066:QAX983066 QKK983066:QKT983066 QUG983066:QUP983066 REC983066:REL983066 RNY983066:ROH983066 RXU983066:RYD983066 SHQ983066:SHZ983066 SRM983066:SRV983066 TBI983066:TBR983066 TLE983066:TLN983066 TVA983066:TVJ983066 UEW983066:UFF983066 UOS983066:UPB983066 UYO983066:UYX983066 VIK983066:VIT983066 VSG983066:VSP983066 WCC983066:WCL983066 WLY983066:WMH983066 WVU983066:WWD983066">
      <formula1>$AB$19:$AB$22</formula1>
    </dataValidation>
    <dataValidation type="list" allowBlank="1" showInputMessage="1" showErrorMessage="1" sqref="R25:V25 JN25:JR25 TJ25:TN25 ADF25:ADJ25 ANB25:ANF25 AWX25:AXB25 BGT25:BGX25 BQP25:BQT25 CAL25:CAP25 CKH25:CKL25 CUD25:CUH25 DDZ25:DED25 DNV25:DNZ25 DXR25:DXV25 EHN25:EHR25 ERJ25:ERN25 FBF25:FBJ25 FLB25:FLF25 FUX25:FVB25 GET25:GEX25 GOP25:GOT25 GYL25:GYP25 HIH25:HIL25 HSD25:HSH25 IBZ25:ICD25 ILV25:ILZ25 IVR25:IVV25 JFN25:JFR25 JPJ25:JPN25 JZF25:JZJ25 KJB25:KJF25 KSX25:KTB25 LCT25:LCX25 LMP25:LMT25 LWL25:LWP25 MGH25:MGL25 MQD25:MQH25 MZZ25:NAD25 NJV25:NJZ25 NTR25:NTV25 ODN25:ODR25 ONJ25:ONN25 OXF25:OXJ25 PHB25:PHF25 PQX25:PRB25 QAT25:QAX25 QKP25:QKT25 QUL25:QUP25 REH25:REL25 ROD25:ROH25 RXZ25:RYD25 SHV25:SHZ25 SRR25:SRV25 TBN25:TBR25 TLJ25:TLN25 TVF25:TVJ25 UFB25:UFF25 UOX25:UPB25 UYT25:UYX25 VIP25:VIT25 VSL25:VSP25 WCH25:WCL25 WMD25:WMH25 WVZ25:WWD25 R65561:V65561 JN65561:JR65561 TJ65561:TN65561 ADF65561:ADJ65561 ANB65561:ANF65561 AWX65561:AXB65561 BGT65561:BGX65561 BQP65561:BQT65561 CAL65561:CAP65561 CKH65561:CKL65561 CUD65561:CUH65561 DDZ65561:DED65561 DNV65561:DNZ65561 DXR65561:DXV65561 EHN65561:EHR65561 ERJ65561:ERN65561 FBF65561:FBJ65561 FLB65561:FLF65561 FUX65561:FVB65561 GET65561:GEX65561 GOP65561:GOT65561 GYL65561:GYP65561 HIH65561:HIL65561 HSD65561:HSH65561 IBZ65561:ICD65561 ILV65561:ILZ65561 IVR65561:IVV65561 JFN65561:JFR65561 JPJ65561:JPN65561 JZF65561:JZJ65561 KJB65561:KJF65561 KSX65561:KTB65561 LCT65561:LCX65561 LMP65561:LMT65561 LWL65561:LWP65561 MGH65561:MGL65561 MQD65561:MQH65561 MZZ65561:NAD65561 NJV65561:NJZ65561 NTR65561:NTV65561 ODN65561:ODR65561 ONJ65561:ONN65561 OXF65561:OXJ65561 PHB65561:PHF65561 PQX65561:PRB65561 QAT65561:QAX65561 QKP65561:QKT65561 QUL65561:QUP65561 REH65561:REL65561 ROD65561:ROH65561 RXZ65561:RYD65561 SHV65561:SHZ65561 SRR65561:SRV65561 TBN65561:TBR65561 TLJ65561:TLN65561 TVF65561:TVJ65561 UFB65561:UFF65561 UOX65561:UPB65561 UYT65561:UYX65561 VIP65561:VIT65561 VSL65561:VSP65561 WCH65561:WCL65561 WMD65561:WMH65561 WVZ65561:WWD65561 R131097:V131097 JN131097:JR131097 TJ131097:TN131097 ADF131097:ADJ131097 ANB131097:ANF131097 AWX131097:AXB131097 BGT131097:BGX131097 BQP131097:BQT131097 CAL131097:CAP131097 CKH131097:CKL131097 CUD131097:CUH131097 DDZ131097:DED131097 DNV131097:DNZ131097 DXR131097:DXV131097 EHN131097:EHR131097 ERJ131097:ERN131097 FBF131097:FBJ131097 FLB131097:FLF131097 FUX131097:FVB131097 GET131097:GEX131097 GOP131097:GOT131097 GYL131097:GYP131097 HIH131097:HIL131097 HSD131097:HSH131097 IBZ131097:ICD131097 ILV131097:ILZ131097 IVR131097:IVV131097 JFN131097:JFR131097 JPJ131097:JPN131097 JZF131097:JZJ131097 KJB131097:KJF131097 KSX131097:KTB131097 LCT131097:LCX131097 LMP131097:LMT131097 LWL131097:LWP131097 MGH131097:MGL131097 MQD131097:MQH131097 MZZ131097:NAD131097 NJV131097:NJZ131097 NTR131097:NTV131097 ODN131097:ODR131097 ONJ131097:ONN131097 OXF131097:OXJ131097 PHB131097:PHF131097 PQX131097:PRB131097 QAT131097:QAX131097 QKP131097:QKT131097 QUL131097:QUP131097 REH131097:REL131097 ROD131097:ROH131097 RXZ131097:RYD131097 SHV131097:SHZ131097 SRR131097:SRV131097 TBN131097:TBR131097 TLJ131097:TLN131097 TVF131097:TVJ131097 UFB131097:UFF131097 UOX131097:UPB131097 UYT131097:UYX131097 VIP131097:VIT131097 VSL131097:VSP131097 WCH131097:WCL131097 WMD131097:WMH131097 WVZ131097:WWD131097 R196633:V196633 JN196633:JR196633 TJ196633:TN196633 ADF196633:ADJ196633 ANB196633:ANF196633 AWX196633:AXB196633 BGT196633:BGX196633 BQP196633:BQT196633 CAL196633:CAP196633 CKH196633:CKL196633 CUD196633:CUH196633 DDZ196633:DED196633 DNV196633:DNZ196633 DXR196633:DXV196633 EHN196633:EHR196633 ERJ196633:ERN196633 FBF196633:FBJ196633 FLB196633:FLF196633 FUX196633:FVB196633 GET196633:GEX196633 GOP196633:GOT196633 GYL196633:GYP196633 HIH196633:HIL196633 HSD196633:HSH196633 IBZ196633:ICD196633 ILV196633:ILZ196633 IVR196633:IVV196633 JFN196633:JFR196633 JPJ196633:JPN196633 JZF196633:JZJ196633 KJB196633:KJF196633 KSX196633:KTB196633 LCT196633:LCX196633 LMP196633:LMT196633 LWL196633:LWP196633 MGH196633:MGL196633 MQD196633:MQH196633 MZZ196633:NAD196633 NJV196633:NJZ196633 NTR196633:NTV196633 ODN196633:ODR196633 ONJ196633:ONN196633 OXF196633:OXJ196633 PHB196633:PHF196633 PQX196633:PRB196633 QAT196633:QAX196633 QKP196633:QKT196633 QUL196633:QUP196633 REH196633:REL196633 ROD196633:ROH196633 RXZ196633:RYD196633 SHV196633:SHZ196633 SRR196633:SRV196633 TBN196633:TBR196633 TLJ196633:TLN196633 TVF196633:TVJ196633 UFB196633:UFF196633 UOX196633:UPB196633 UYT196633:UYX196633 VIP196633:VIT196633 VSL196633:VSP196633 WCH196633:WCL196633 WMD196633:WMH196633 WVZ196633:WWD196633 R262169:V262169 JN262169:JR262169 TJ262169:TN262169 ADF262169:ADJ262169 ANB262169:ANF262169 AWX262169:AXB262169 BGT262169:BGX262169 BQP262169:BQT262169 CAL262169:CAP262169 CKH262169:CKL262169 CUD262169:CUH262169 DDZ262169:DED262169 DNV262169:DNZ262169 DXR262169:DXV262169 EHN262169:EHR262169 ERJ262169:ERN262169 FBF262169:FBJ262169 FLB262169:FLF262169 FUX262169:FVB262169 GET262169:GEX262169 GOP262169:GOT262169 GYL262169:GYP262169 HIH262169:HIL262169 HSD262169:HSH262169 IBZ262169:ICD262169 ILV262169:ILZ262169 IVR262169:IVV262169 JFN262169:JFR262169 JPJ262169:JPN262169 JZF262169:JZJ262169 KJB262169:KJF262169 KSX262169:KTB262169 LCT262169:LCX262169 LMP262169:LMT262169 LWL262169:LWP262169 MGH262169:MGL262169 MQD262169:MQH262169 MZZ262169:NAD262169 NJV262169:NJZ262169 NTR262169:NTV262169 ODN262169:ODR262169 ONJ262169:ONN262169 OXF262169:OXJ262169 PHB262169:PHF262169 PQX262169:PRB262169 QAT262169:QAX262169 QKP262169:QKT262169 QUL262169:QUP262169 REH262169:REL262169 ROD262169:ROH262169 RXZ262169:RYD262169 SHV262169:SHZ262169 SRR262169:SRV262169 TBN262169:TBR262169 TLJ262169:TLN262169 TVF262169:TVJ262169 UFB262169:UFF262169 UOX262169:UPB262169 UYT262169:UYX262169 VIP262169:VIT262169 VSL262169:VSP262169 WCH262169:WCL262169 WMD262169:WMH262169 WVZ262169:WWD262169 R327705:V327705 JN327705:JR327705 TJ327705:TN327705 ADF327705:ADJ327705 ANB327705:ANF327705 AWX327705:AXB327705 BGT327705:BGX327705 BQP327705:BQT327705 CAL327705:CAP327705 CKH327705:CKL327705 CUD327705:CUH327705 DDZ327705:DED327705 DNV327705:DNZ327705 DXR327705:DXV327705 EHN327705:EHR327705 ERJ327705:ERN327705 FBF327705:FBJ327705 FLB327705:FLF327705 FUX327705:FVB327705 GET327705:GEX327705 GOP327705:GOT327705 GYL327705:GYP327705 HIH327705:HIL327705 HSD327705:HSH327705 IBZ327705:ICD327705 ILV327705:ILZ327705 IVR327705:IVV327705 JFN327705:JFR327705 JPJ327705:JPN327705 JZF327705:JZJ327705 KJB327705:KJF327705 KSX327705:KTB327705 LCT327705:LCX327705 LMP327705:LMT327705 LWL327705:LWP327705 MGH327705:MGL327705 MQD327705:MQH327705 MZZ327705:NAD327705 NJV327705:NJZ327705 NTR327705:NTV327705 ODN327705:ODR327705 ONJ327705:ONN327705 OXF327705:OXJ327705 PHB327705:PHF327705 PQX327705:PRB327705 QAT327705:QAX327705 QKP327705:QKT327705 QUL327705:QUP327705 REH327705:REL327705 ROD327705:ROH327705 RXZ327705:RYD327705 SHV327705:SHZ327705 SRR327705:SRV327705 TBN327705:TBR327705 TLJ327705:TLN327705 TVF327705:TVJ327705 UFB327705:UFF327705 UOX327705:UPB327705 UYT327705:UYX327705 VIP327705:VIT327705 VSL327705:VSP327705 WCH327705:WCL327705 WMD327705:WMH327705 WVZ327705:WWD327705 R393241:V393241 JN393241:JR393241 TJ393241:TN393241 ADF393241:ADJ393241 ANB393241:ANF393241 AWX393241:AXB393241 BGT393241:BGX393241 BQP393241:BQT393241 CAL393241:CAP393241 CKH393241:CKL393241 CUD393241:CUH393241 DDZ393241:DED393241 DNV393241:DNZ393241 DXR393241:DXV393241 EHN393241:EHR393241 ERJ393241:ERN393241 FBF393241:FBJ393241 FLB393241:FLF393241 FUX393241:FVB393241 GET393241:GEX393241 GOP393241:GOT393241 GYL393241:GYP393241 HIH393241:HIL393241 HSD393241:HSH393241 IBZ393241:ICD393241 ILV393241:ILZ393241 IVR393241:IVV393241 JFN393241:JFR393241 JPJ393241:JPN393241 JZF393241:JZJ393241 KJB393241:KJF393241 KSX393241:KTB393241 LCT393241:LCX393241 LMP393241:LMT393241 LWL393241:LWP393241 MGH393241:MGL393241 MQD393241:MQH393241 MZZ393241:NAD393241 NJV393241:NJZ393241 NTR393241:NTV393241 ODN393241:ODR393241 ONJ393241:ONN393241 OXF393241:OXJ393241 PHB393241:PHF393241 PQX393241:PRB393241 QAT393241:QAX393241 QKP393241:QKT393241 QUL393241:QUP393241 REH393241:REL393241 ROD393241:ROH393241 RXZ393241:RYD393241 SHV393241:SHZ393241 SRR393241:SRV393241 TBN393241:TBR393241 TLJ393241:TLN393241 TVF393241:TVJ393241 UFB393241:UFF393241 UOX393241:UPB393241 UYT393241:UYX393241 VIP393241:VIT393241 VSL393241:VSP393241 WCH393241:WCL393241 WMD393241:WMH393241 WVZ393241:WWD393241 R458777:V458777 JN458777:JR458777 TJ458777:TN458777 ADF458777:ADJ458777 ANB458777:ANF458777 AWX458777:AXB458777 BGT458777:BGX458777 BQP458777:BQT458777 CAL458777:CAP458777 CKH458777:CKL458777 CUD458777:CUH458777 DDZ458777:DED458777 DNV458777:DNZ458777 DXR458777:DXV458777 EHN458777:EHR458777 ERJ458777:ERN458777 FBF458777:FBJ458777 FLB458777:FLF458777 FUX458777:FVB458777 GET458777:GEX458777 GOP458777:GOT458777 GYL458777:GYP458777 HIH458777:HIL458777 HSD458777:HSH458777 IBZ458777:ICD458777 ILV458777:ILZ458777 IVR458777:IVV458777 JFN458777:JFR458777 JPJ458777:JPN458777 JZF458777:JZJ458777 KJB458777:KJF458777 KSX458777:KTB458777 LCT458777:LCX458777 LMP458777:LMT458777 LWL458777:LWP458777 MGH458777:MGL458777 MQD458777:MQH458777 MZZ458777:NAD458777 NJV458777:NJZ458777 NTR458777:NTV458777 ODN458777:ODR458777 ONJ458777:ONN458777 OXF458777:OXJ458777 PHB458777:PHF458777 PQX458777:PRB458777 QAT458777:QAX458777 QKP458777:QKT458777 QUL458777:QUP458777 REH458777:REL458777 ROD458777:ROH458777 RXZ458777:RYD458777 SHV458777:SHZ458777 SRR458777:SRV458777 TBN458777:TBR458777 TLJ458777:TLN458777 TVF458777:TVJ458777 UFB458777:UFF458777 UOX458777:UPB458777 UYT458777:UYX458777 VIP458777:VIT458777 VSL458777:VSP458777 WCH458777:WCL458777 WMD458777:WMH458777 WVZ458777:WWD458777 R524313:V524313 JN524313:JR524313 TJ524313:TN524313 ADF524313:ADJ524313 ANB524313:ANF524313 AWX524313:AXB524313 BGT524313:BGX524313 BQP524313:BQT524313 CAL524313:CAP524313 CKH524313:CKL524313 CUD524313:CUH524313 DDZ524313:DED524313 DNV524313:DNZ524313 DXR524313:DXV524313 EHN524313:EHR524313 ERJ524313:ERN524313 FBF524313:FBJ524313 FLB524313:FLF524313 FUX524313:FVB524313 GET524313:GEX524313 GOP524313:GOT524313 GYL524313:GYP524313 HIH524313:HIL524313 HSD524313:HSH524313 IBZ524313:ICD524313 ILV524313:ILZ524313 IVR524313:IVV524313 JFN524313:JFR524313 JPJ524313:JPN524313 JZF524313:JZJ524313 KJB524313:KJF524313 KSX524313:KTB524313 LCT524313:LCX524313 LMP524313:LMT524313 LWL524313:LWP524313 MGH524313:MGL524313 MQD524313:MQH524313 MZZ524313:NAD524313 NJV524313:NJZ524313 NTR524313:NTV524313 ODN524313:ODR524313 ONJ524313:ONN524313 OXF524313:OXJ524313 PHB524313:PHF524313 PQX524313:PRB524313 QAT524313:QAX524313 QKP524313:QKT524313 QUL524313:QUP524313 REH524313:REL524313 ROD524313:ROH524313 RXZ524313:RYD524313 SHV524313:SHZ524313 SRR524313:SRV524313 TBN524313:TBR524313 TLJ524313:TLN524313 TVF524313:TVJ524313 UFB524313:UFF524313 UOX524313:UPB524313 UYT524313:UYX524313 VIP524313:VIT524313 VSL524313:VSP524313 WCH524313:WCL524313 WMD524313:WMH524313 WVZ524313:WWD524313 R589849:V589849 JN589849:JR589849 TJ589849:TN589849 ADF589849:ADJ589849 ANB589849:ANF589849 AWX589849:AXB589849 BGT589849:BGX589849 BQP589849:BQT589849 CAL589849:CAP589849 CKH589849:CKL589849 CUD589849:CUH589849 DDZ589849:DED589849 DNV589849:DNZ589849 DXR589849:DXV589849 EHN589849:EHR589849 ERJ589849:ERN589849 FBF589849:FBJ589849 FLB589849:FLF589849 FUX589849:FVB589849 GET589849:GEX589849 GOP589849:GOT589849 GYL589849:GYP589849 HIH589849:HIL589849 HSD589849:HSH589849 IBZ589849:ICD589849 ILV589849:ILZ589849 IVR589849:IVV589849 JFN589849:JFR589849 JPJ589849:JPN589849 JZF589849:JZJ589849 KJB589849:KJF589849 KSX589849:KTB589849 LCT589849:LCX589849 LMP589849:LMT589849 LWL589849:LWP589849 MGH589849:MGL589849 MQD589849:MQH589849 MZZ589849:NAD589849 NJV589849:NJZ589849 NTR589849:NTV589849 ODN589849:ODR589849 ONJ589849:ONN589849 OXF589849:OXJ589849 PHB589849:PHF589849 PQX589849:PRB589849 QAT589849:QAX589849 QKP589849:QKT589849 QUL589849:QUP589849 REH589849:REL589849 ROD589849:ROH589849 RXZ589849:RYD589849 SHV589849:SHZ589849 SRR589849:SRV589849 TBN589849:TBR589849 TLJ589849:TLN589849 TVF589849:TVJ589849 UFB589849:UFF589849 UOX589849:UPB589849 UYT589849:UYX589849 VIP589849:VIT589849 VSL589849:VSP589849 WCH589849:WCL589849 WMD589849:WMH589849 WVZ589849:WWD589849 R655385:V655385 JN655385:JR655385 TJ655385:TN655385 ADF655385:ADJ655385 ANB655385:ANF655385 AWX655385:AXB655385 BGT655385:BGX655385 BQP655385:BQT655385 CAL655385:CAP655385 CKH655385:CKL655385 CUD655385:CUH655385 DDZ655385:DED655385 DNV655385:DNZ655385 DXR655385:DXV655385 EHN655385:EHR655385 ERJ655385:ERN655385 FBF655385:FBJ655385 FLB655385:FLF655385 FUX655385:FVB655385 GET655385:GEX655385 GOP655385:GOT655385 GYL655385:GYP655385 HIH655385:HIL655385 HSD655385:HSH655385 IBZ655385:ICD655385 ILV655385:ILZ655385 IVR655385:IVV655385 JFN655385:JFR655385 JPJ655385:JPN655385 JZF655385:JZJ655385 KJB655385:KJF655385 KSX655385:KTB655385 LCT655385:LCX655385 LMP655385:LMT655385 LWL655385:LWP655385 MGH655385:MGL655385 MQD655385:MQH655385 MZZ655385:NAD655385 NJV655385:NJZ655385 NTR655385:NTV655385 ODN655385:ODR655385 ONJ655385:ONN655385 OXF655385:OXJ655385 PHB655385:PHF655385 PQX655385:PRB655385 QAT655385:QAX655385 QKP655385:QKT655385 QUL655385:QUP655385 REH655385:REL655385 ROD655385:ROH655385 RXZ655385:RYD655385 SHV655385:SHZ655385 SRR655385:SRV655385 TBN655385:TBR655385 TLJ655385:TLN655385 TVF655385:TVJ655385 UFB655385:UFF655385 UOX655385:UPB655385 UYT655385:UYX655385 VIP655385:VIT655385 VSL655385:VSP655385 WCH655385:WCL655385 WMD655385:WMH655385 WVZ655385:WWD655385 R720921:V720921 JN720921:JR720921 TJ720921:TN720921 ADF720921:ADJ720921 ANB720921:ANF720921 AWX720921:AXB720921 BGT720921:BGX720921 BQP720921:BQT720921 CAL720921:CAP720921 CKH720921:CKL720921 CUD720921:CUH720921 DDZ720921:DED720921 DNV720921:DNZ720921 DXR720921:DXV720921 EHN720921:EHR720921 ERJ720921:ERN720921 FBF720921:FBJ720921 FLB720921:FLF720921 FUX720921:FVB720921 GET720921:GEX720921 GOP720921:GOT720921 GYL720921:GYP720921 HIH720921:HIL720921 HSD720921:HSH720921 IBZ720921:ICD720921 ILV720921:ILZ720921 IVR720921:IVV720921 JFN720921:JFR720921 JPJ720921:JPN720921 JZF720921:JZJ720921 KJB720921:KJF720921 KSX720921:KTB720921 LCT720921:LCX720921 LMP720921:LMT720921 LWL720921:LWP720921 MGH720921:MGL720921 MQD720921:MQH720921 MZZ720921:NAD720921 NJV720921:NJZ720921 NTR720921:NTV720921 ODN720921:ODR720921 ONJ720921:ONN720921 OXF720921:OXJ720921 PHB720921:PHF720921 PQX720921:PRB720921 QAT720921:QAX720921 QKP720921:QKT720921 QUL720921:QUP720921 REH720921:REL720921 ROD720921:ROH720921 RXZ720921:RYD720921 SHV720921:SHZ720921 SRR720921:SRV720921 TBN720921:TBR720921 TLJ720921:TLN720921 TVF720921:TVJ720921 UFB720921:UFF720921 UOX720921:UPB720921 UYT720921:UYX720921 VIP720921:VIT720921 VSL720921:VSP720921 WCH720921:WCL720921 WMD720921:WMH720921 WVZ720921:WWD720921 R786457:V786457 JN786457:JR786457 TJ786457:TN786457 ADF786457:ADJ786457 ANB786457:ANF786457 AWX786457:AXB786457 BGT786457:BGX786457 BQP786457:BQT786457 CAL786457:CAP786457 CKH786457:CKL786457 CUD786457:CUH786457 DDZ786457:DED786457 DNV786457:DNZ786457 DXR786457:DXV786457 EHN786457:EHR786457 ERJ786457:ERN786457 FBF786457:FBJ786457 FLB786457:FLF786457 FUX786457:FVB786457 GET786457:GEX786457 GOP786457:GOT786457 GYL786457:GYP786457 HIH786457:HIL786457 HSD786457:HSH786457 IBZ786457:ICD786457 ILV786457:ILZ786457 IVR786457:IVV786457 JFN786457:JFR786457 JPJ786457:JPN786457 JZF786457:JZJ786457 KJB786457:KJF786457 KSX786457:KTB786457 LCT786457:LCX786457 LMP786457:LMT786457 LWL786457:LWP786457 MGH786457:MGL786457 MQD786457:MQH786457 MZZ786457:NAD786457 NJV786457:NJZ786457 NTR786457:NTV786457 ODN786457:ODR786457 ONJ786457:ONN786457 OXF786457:OXJ786457 PHB786457:PHF786457 PQX786457:PRB786457 QAT786457:QAX786457 QKP786457:QKT786457 QUL786457:QUP786457 REH786457:REL786457 ROD786457:ROH786457 RXZ786457:RYD786457 SHV786457:SHZ786457 SRR786457:SRV786457 TBN786457:TBR786457 TLJ786457:TLN786457 TVF786457:TVJ786457 UFB786457:UFF786457 UOX786457:UPB786457 UYT786457:UYX786457 VIP786457:VIT786457 VSL786457:VSP786457 WCH786457:WCL786457 WMD786457:WMH786457 WVZ786457:WWD786457 R851993:V851993 JN851993:JR851993 TJ851993:TN851993 ADF851993:ADJ851993 ANB851993:ANF851993 AWX851993:AXB851993 BGT851993:BGX851993 BQP851993:BQT851993 CAL851993:CAP851993 CKH851993:CKL851993 CUD851993:CUH851993 DDZ851993:DED851993 DNV851993:DNZ851993 DXR851993:DXV851993 EHN851993:EHR851993 ERJ851993:ERN851993 FBF851993:FBJ851993 FLB851993:FLF851993 FUX851993:FVB851993 GET851993:GEX851993 GOP851993:GOT851993 GYL851993:GYP851993 HIH851993:HIL851993 HSD851993:HSH851993 IBZ851993:ICD851993 ILV851993:ILZ851993 IVR851993:IVV851993 JFN851993:JFR851993 JPJ851993:JPN851993 JZF851993:JZJ851993 KJB851993:KJF851993 KSX851993:KTB851993 LCT851993:LCX851993 LMP851993:LMT851993 LWL851993:LWP851993 MGH851993:MGL851993 MQD851993:MQH851993 MZZ851993:NAD851993 NJV851993:NJZ851993 NTR851993:NTV851993 ODN851993:ODR851993 ONJ851993:ONN851993 OXF851993:OXJ851993 PHB851993:PHF851993 PQX851993:PRB851993 QAT851993:QAX851993 QKP851993:QKT851993 QUL851993:QUP851993 REH851993:REL851993 ROD851993:ROH851993 RXZ851993:RYD851993 SHV851993:SHZ851993 SRR851993:SRV851993 TBN851993:TBR851993 TLJ851993:TLN851993 TVF851993:TVJ851993 UFB851993:UFF851993 UOX851993:UPB851993 UYT851993:UYX851993 VIP851993:VIT851993 VSL851993:VSP851993 WCH851993:WCL851993 WMD851993:WMH851993 WVZ851993:WWD851993 R917529:V917529 JN917529:JR917529 TJ917529:TN917529 ADF917529:ADJ917529 ANB917529:ANF917529 AWX917529:AXB917529 BGT917529:BGX917529 BQP917529:BQT917529 CAL917529:CAP917529 CKH917529:CKL917529 CUD917529:CUH917529 DDZ917529:DED917529 DNV917529:DNZ917529 DXR917529:DXV917529 EHN917529:EHR917529 ERJ917529:ERN917529 FBF917529:FBJ917529 FLB917529:FLF917529 FUX917529:FVB917529 GET917529:GEX917529 GOP917529:GOT917529 GYL917529:GYP917529 HIH917529:HIL917529 HSD917529:HSH917529 IBZ917529:ICD917529 ILV917529:ILZ917529 IVR917529:IVV917529 JFN917529:JFR917529 JPJ917529:JPN917529 JZF917529:JZJ917529 KJB917529:KJF917529 KSX917529:KTB917529 LCT917529:LCX917529 LMP917529:LMT917529 LWL917529:LWP917529 MGH917529:MGL917529 MQD917529:MQH917529 MZZ917529:NAD917529 NJV917529:NJZ917529 NTR917529:NTV917529 ODN917529:ODR917529 ONJ917529:ONN917529 OXF917529:OXJ917529 PHB917529:PHF917529 PQX917529:PRB917529 QAT917529:QAX917529 QKP917529:QKT917529 QUL917529:QUP917529 REH917529:REL917529 ROD917529:ROH917529 RXZ917529:RYD917529 SHV917529:SHZ917529 SRR917529:SRV917529 TBN917529:TBR917529 TLJ917529:TLN917529 TVF917529:TVJ917529 UFB917529:UFF917529 UOX917529:UPB917529 UYT917529:UYX917529 VIP917529:VIT917529 VSL917529:VSP917529 WCH917529:WCL917529 WMD917529:WMH917529 WVZ917529:WWD917529 R983065:V983065 JN983065:JR983065 TJ983065:TN983065 ADF983065:ADJ983065 ANB983065:ANF983065 AWX983065:AXB983065 BGT983065:BGX983065 BQP983065:BQT983065 CAL983065:CAP983065 CKH983065:CKL983065 CUD983065:CUH983065 DDZ983065:DED983065 DNV983065:DNZ983065 DXR983065:DXV983065 EHN983065:EHR983065 ERJ983065:ERN983065 FBF983065:FBJ983065 FLB983065:FLF983065 FUX983065:FVB983065 GET983065:GEX983065 GOP983065:GOT983065 GYL983065:GYP983065 HIH983065:HIL983065 HSD983065:HSH983065 IBZ983065:ICD983065 ILV983065:ILZ983065 IVR983065:IVV983065 JFN983065:JFR983065 JPJ983065:JPN983065 JZF983065:JZJ983065 KJB983065:KJF983065 KSX983065:KTB983065 LCT983065:LCX983065 LMP983065:LMT983065 LWL983065:LWP983065 MGH983065:MGL983065 MQD983065:MQH983065 MZZ983065:NAD983065 NJV983065:NJZ983065 NTR983065:NTV983065 ODN983065:ODR983065 ONJ983065:ONN983065 OXF983065:OXJ983065 PHB983065:PHF983065 PQX983065:PRB983065 QAT983065:QAX983065 QKP983065:QKT983065 QUL983065:QUP983065 REH983065:REL983065 ROD983065:ROH983065 RXZ983065:RYD983065 SHV983065:SHZ983065 SRR983065:SRV983065 TBN983065:TBR983065 TLJ983065:TLN983065 TVF983065:TVJ983065 UFB983065:UFF983065 UOX983065:UPB983065 UYT983065:UYX983065 VIP983065:VIT983065 VSL983065:VSP983065 WCH983065:WCL983065 WMD983065:WMH983065 WVZ983065:WWD983065">
      <formula1>$AF$9:$AF$16</formula1>
    </dataValidation>
    <dataValidation type="list" allowBlank="1" showInputMessage="1" showErrorMessage="1" sqref="M25:Q25 JI25:JM25 TE25:TI25 ADA25:ADE25 AMW25:ANA25 AWS25:AWW25 BGO25:BGS25 BQK25:BQO25 CAG25:CAK25 CKC25:CKG25 CTY25:CUC25 DDU25:DDY25 DNQ25:DNU25 DXM25:DXQ25 EHI25:EHM25 ERE25:ERI25 FBA25:FBE25 FKW25:FLA25 FUS25:FUW25 GEO25:GES25 GOK25:GOO25 GYG25:GYK25 HIC25:HIG25 HRY25:HSC25 IBU25:IBY25 ILQ25:ILU25 IVM25:IVQ25 JFI25:JFM25 JPE25:JPI25 JZA25:JZE25 KIW25:KJA25 KSS25:KSW25 LCO25:LCS25 LMK25:LMO25 LWG25:LWK25 MGC25:MGG25 MPY25:MQC25 MZU25:MZY25 NJQ25:NJU25 NTM25:NTQ25 ODI25:ODM25 ONE25:ONI25 OXA25:OXE25 PGW25:PHA25 PQS25:PQW25 QAO25:QAS25 QKK25:QKO25 QUG25:QUK25 REC25:REG25 RNY25:ROC25 RXU25:RXY25 SHQ25:SHU25 SRM25:SRQ25 TBI25:TBM25 TLE25:TLI25 TVA25:TVE25 UEW25:UFA25 UOS25:UOW25 UYO25:UYS25 VIK25:VIO25 VSG25:VSK25 WCC25:WCG25 WLY25:WMC25 WVU25:WVY25 M65561:Q65561 JI65561:JM65561 TE65561:TI65561 ADA65561:ADE65561 AMW65561:ANA65561 AWS65561:AWW65561 BGO65561:BGS65561 BQK65561:BQO65561 CAG65561:CAK65561 CKC65561:CKG65561 CTY65561:CUC65561 DDU65561:DDY65561 DNQ65561:DNU65561 DXM65561:DXQ65561 EHI65561:EHM65561 ERE65561:ERI65561 FBA65561:FBE65561 FKW65561:FLA65561 FUS65561:FUW65561 GEO65561:GES65561 GOK65561:GOO65561 GYG65561:GYK65561 HIC65561:HIG65561 HRY65561:HSC65561 IBU65561:IBY65561 ILQ65561:ILU65561 IVM65561:IVQ65561 JFI65561:JFM65561 JPE65561:JPI65561 JZA65561:JZE65561 KIW65561:KJA65561 KSS65561:KSW65561 LCO65561:LCS65561 LMK65561:LMO65561 LWG65561:LWK65561 MGC65561:MGG65561 MPY65561:MQC65561 MZU65561:MZY65561 NJQ65561:NJU65561 NTM65561:NTQ65561 ODI65561:ODM65561 ONE65561:ONI65561 OXA65561:OXE65561 PGW65561:PHA65561 PQS65561:PQW65561 QAO65561:QAS65561 QKK65561:QKO65561 QUG65561:QUK65561 REC65561:REG65561 RNY65561:ROC65561 RXU65561:RXY65561 SHQ65561:SHU65561 SRM65561:SRQ65561 TBI65561:TBM65561 TLE65561:TLI65561 TVA65561:TVE65561 UEW65561:UFA65561 UOS65561:UOW65561 UYO65561:UYS65561 VIK65561:VIO65561 VSG65561:VSK65561 WCC65561:WCG65561 WLY65561:WMC65561 WVU65561:WVY65561 M131097:Q131097 JI131097:JM131097 TE131097:TI131097 ADA131097:ADE131097 AMW131097:ANA131097 AWS131097:AWW131097 BGO131097:BGS131097 BQK131097:BQO131097 CAG131097:CAK131097 CKC131097:CKG131097 CTY131097:CUC131097 DDU131097:DDY131097 DNQ131097:DNU131097 DXM131097:DXQ131097 EHI131097:EHM131097 ERE131097:ERI131097 FBA131097:FBE131097 FKW131097:FLA131097 FUS131097:FUW131097 GEO131097:GES131097 GOK131097:GOO131097 GYG131097:GYK131097 HIC131097:HIG131097 HRY131097:HSC131097 IBU131097:IBY131097 ILQ131097:ILU131097 IVM131097:IVQ131097 JFI131097:JFM131097 JPE131097:JPI131097 JZA131097:JZE131097 KIW131097:KJA131097 KSS131097:KSW131097 LCO131097:LCS131097 LMK131097:LMO131097 LWG131097:LWK131097 MGC131097:MGG131097 MPY131097:MQC131097 MZU131097:MZY131097 NJQ131097:NJU131097 NTM131097:NTQ131097 ODI131097:ODM131097 ONE131097:ONI131097 OXA131097:OXE131097 PGW131097:PHA131097 PQS131097:PQW131097 QAO131097:QAS131097 QKK131097:QKO131097 QUG131097:QUK131097 REC131097:REG131097 RNY131097:ROC131097 RXU131097:RXY131097 SHQ131097:SHU131097 SRM131097:SRQ131097 TBI131097:TBM131097 TLE131097:TLI131097 TVA131097:TVE131097 UEW131097:UFA131097 UOS131097:UOW131097 UYO131097:UYS131097 VIK131097:VIO131097 VSG131097:VSK131097 WCC131097:WCG131097 WLY131097:WMC131097 WVU131097:WVY131097 M196633:Q196633 JI196633:JM196633 TE196633:TI196633 ADA196633:ADE196633 AMW196633:ANA196633 AWS196633:AWW196633 BGO196633:BGS196633 BQK196633:BQO196633 CAG196633:CAK196633 CKC196633:CKG196633 CTY196633:CUC196633 DDU196633:DDY196633 DNQ196633:DNU196633 DXM196633:DXQ196633 EHI196633:EHM196633 ERE196633:ERI196633 FBA196633:FBE196633 FKW196633:FLA196633 FUS196633:FUW196633 GEO196633:GES196633 GOK196633:GOO196633 GYG196633:GYK196633 HIC196633:HIG196633 HRY196633:HSC196633 IBU196633:IBY196633 ILQ196633:ILU196633 IVM196633:IVQ196633 JFI196633:JFM196633 JPE196633:JPI196633 JZA196633:JZE196633 KIW196633:KJA196633 KSS196633:KSW196633 LCO196633:LCS196633 LMK196633:LMO196633 LWG196633:LWK196633 MGC196633:MGG196633 MPY196633:MQC196633 MZU196633:MZY196633 NJQ196633:NJU196633 NTM196633:NTQ196633 ODI196633:ODM196633 ONE196633:ONI196633 OXA196633:OXE196633 PGW196633:PHA196633 PQS196633:PQW196633 QAO196633:QAS196633 QKK196633:QKO196633 QUG196633:QUK196633 REC196633:REG196633 RNY196633:ROC196633 RXU196633:RXY196633 SHQ196633:SHU196633 SRM196633:SRQ196633 TBI196633:TBM196633 TLE196633:TLI196633 TVA196633:TVE196633 UEW196633:UFA196633 UOS196633:UOW196633 UYO196633:UYS196633 VIK196633:VIO196633 VSG196633:VSK196633 WCC196633:WCG196633 WLY196633:WMC196633 WVU196633:WVY196633 M262169:Q262169 JI262169:JM262169 TE262169:TI262169 ADA262169:ADE262169 AMW262169:ANA262169 AWS262169:AWW262169 BGO262169:BGS262169 BQK262169:BQO262169 CAG262169:CAK262169 CKC262169:CKG262169 CTY262169:CUC262169 DDU262169:DDY262169 DNQ262169:DNU262169 DXM262169:DXQ262169 EHI262169:EHM262169 ERE262169:ERI262169 FBA262169:FBE262169 FKW262169:FLA262169 FUS262169:FUW262169 GEO262169:GES262169 GOK262169:GOO262169 GYG262169:GYK262169 HIC262169:HIG262169 HRY262169:HSC262169 IBU262169:IBY262169 ILQ262169:ILU262169 IVM262169:IVQ262169 JFI262169:JFM262169 JPE262169:JPI262169 JZA262169:JZE262169 KIW262169:KJA262169 KSS262169:KSW262169 LCO262169:LCS262169 LMK262169:LMO262169 LWG262169:LWK262169 MGC262169:MGG262169 MPY262169:MQC262169 MZU262169:MZY262169 NJQ262169:NJU262169 NTM262169:NTQ262169 ODI262169:ODM262169 ONE262169:ONI262169 OXA262169:OXE262169 PGW262169:PHA262169 PQS262169:PQW262169 QAO262169:QAS262169 QKK262169:QKO262169 QUG262169:QUK262169 REC262169:REG262169 RNY262169:ROC262169 RXU262169:RXY262169 SHQ262169:SHU262169 SRM262169:SRQ262169 TBI262169:TBM262169 TLE262169:TLI262169 TVA262169:TVE262169 UEW262169:UFA262169 UOS262169:UOW262169 UYO262169:UYS262169 VIK262169:VIO262169 VSG262169:VSK262169 WCC262169:WCG262169 WLY262169:WMC262169 WVU262169:WVY262169 M327705:Q327705 JI327705:JM327705 TE327705:TI327705 ADA327705:ADE327705 AMW327705:ANA327705 AWS327705:AWW327705 BGO327705:BGS327705 BQK327705:BQO327705 CAG327705:CAK327705 CKC327705:CKG327705 CTY327705:CUC327705 DDU327705:DDY327705 DNQ327705:DNU327705 DXM327705:DXQ327705 EHI327705:EHM327705 ERE327705:ERI327705 FBA327705:FBE327705 FKW327705:FLA327705 FUS327705:FUW327705 GEO327705:GES327705 GOK327705:GOO327705 GYG327705:GYK327705 HIC327705:HIG327705 HRY327705:HSC327705 IBU327705:IBY327705 ILQ327705:ILU327705 IVM327705:IVQ327705 JFI327705:JFM327705 JPE327705:JPI327705 JZA327705:JZE327705 KIW327705:KJA327705 KSS327705:KSW327705 LCO327705:LCS327705 LMK327705:LMO327705 LWG327705:LWK327705 MGC327705:MGG327705 MPY327705:MQC327705 MZU327705:MZY327705 NJQ327705:NJU327705 NTM327705:NTQ327705 ODI327705:ODM327705 ONE327705:ONI327705 OXA327705:OXE327705 PGW327705:PHA327705 PQS327705:PQW327705 QAO327705:QAS327705 QKK327705:QKO327705 QUG327705:QUK327705 REC327705:REG327705 RNY327705:ROC327705 RXU327705:RXY327705 SHQ327705:SHU327705 SRM327705:SRQ327705 TBI327705:TBM327705 TLE327705:TLI327705 TVA327705:TVE327705 UEW327705:UFA327705 UOS327705:UOW327705 UYO327705:UYS327705 VIK327705:VIO327705 VSG327705:VSK327705 WCC327705:WCG327705 WLY327705:WMC327705 WVU327705:WVY327705 M393241:Q393241 JI393241:JM393241 TE393241:TI393241 ADA393241:ADE393241 AMW393241:ANA393241 AWS393241:AWW393241 BGO393241:BGS393241 BQK393241:BQO393241 CAG393241:CAK393241 CKC393241:CKG393241 CTY393241:CUC393241 DDU393241:DDY393241 DNQ393241:DNU393241 DXM393241:DXQ393241 EHI393241:EHM393241 ERE393241:ERI393241 FBA393241:FBE393241 FKW393241:FLA393241 FUS393241:FUW393241 GEO393241:GES393241 GOK393241:GOO393241 GYG393241:GYK393241 HIC393241:HIG393241 HRY393241:HSC393241 IBU393241:IBY393241 ILQ393241:ILU393241 IVM393241:IVQ393241 JFI393241:JFM393241 JPE393241:JPI393241 JZA393241:JZE393241 KIW393241:KJA393241 KSS393241:KSW393241 LCO393241:LCS393241 LMK393241:LMO393241 LWG393241:LWK393241 MGC393241:MGG393241 MPY393241:MQC393241 MZU393241:MZY393241 NJQ393241:NJU393241 NTM393241:NTQ393241 ODI393241:ODM393241 ONE393241:ONI393241 OXA393241:OXE393241 PGW393241:PHA393241 PQS393241:PQW393241 QAO393241:QAS393241 QKK393241:QKO393241 QUG393241:QUK393241 REC393241:REG393241 RNY393241:ROC393241 RXU393241:RXY393241 SHQ393241:SHU393241 SRM393241:SRQ393241 TBI393241:TBM393241 TLE393241:TLI393241 TVA393241:TVE393241 UEW393241:UFA393241 UOS393241:UOW393241 UYO393241:UYS393241 VIK393241:VIO393241 VSG393241:VSK393241 WCC393241:WCG393241 WLY393241:WMC393241 WVU393241:WVY393241 M458777:Q458777 JI458777:JM458777 TE458777:TI458777 ADA458777:ADE458777 AMW458777:ANA458777 AWS458777:AWW458777 BGO458777:BGS458777 BQK458777:BQO458777 CAG458777:CAK458777 CKC458777:CKG458777 CTY458777:CUC458777 DDU458777:DDY458777 DNQ458777:DNU458777 DXM458777:DXQ458777 EHI458777:EHM458777 ERE458777:ERI458777 FBA458777:FBE458777 FKW458777:FLA458777 FUS458777:FUW458777 GEO458777:GES458777 GOK458777:GOO458777 GYG458777:GYK458777 HIC458777:HIG458777 HRY458777:HSC458777 IBU458777:IBY458777 ILQ458777:ILU458777 IVM458777:IVQ458777 JFI458777:JFM458777 JPE458777:JPI458777 JZA458777:JZE458777 KIW458777:KJA458777 KSS458777:KSW458777 LCO458777:LCS458777 LMK458777:LMO458777 LWG458777:LWK458777 MGC458777:MGG458777 MPY458777:MQC458777 MZU458777:MZY458777 NJQ458777:NJU458777 NTM458777:NTQ458777 ODI458777:ODM458777 ONE458777:ONI458777 OXA458777:OXE458777 PGW458777:PHA458777 PQS458777:PQW458777 QAO458777:QAS458777 QKK458777:QKO458777 QUG458777:QUK458777 REC458777:REG458777 RNY458777:ROC458777 RXU458777:RXY458777 SHQ458777:SHU458777 SRM458777:SRQ458777 TBI458777:TBM458777 TLE458777:TLI458777 TVA458777:TVE458777 UEW458777:UFA458777 UOS458777:UOW458777 UYO458777:UYS458777 VIK458777:VIO458777 VSG458777:VSK458777 WCC458777:WCG458777 WLY458777:WMC458777 WVU458777:WVY458777 M524313:Q524313 JI524313:JM524313 TE524313:TI524313 ADA524313:ADE524313 AMW524313:ANA524313 AWS524313:AWW524313 BGO524313:BGS524313 BQK524313:BQO524313 CAG524313:CAK524313 CKC524313:CKG524313 CTY524313:CUC524313 DDU524313:DDY524313 DNQ524313:DNU524313 DXM524313:DXQ524313 EHI524313:EHM524313 ERE524313:ERI524313 FBA524313:FBE524313 FKW524313:FLA524313 FUS524313:FUW524313 GEO524313:GES524313 GOK524313:GOO524313 GYG524313:GYK524313 HIC524313:HIG524313 HRY524313:HSC524313 IBU524313:IBY524313 ILQ524313:ILU524313 IVM524313:IVQ524313 JFI524313:JFM524313 JPE524313:JPI524313 JZA524313:JZE524313 KIW524313:KJA524313 KSS524313:KSW524313 LCO524313:LCS524313 LMK524313:LMO524313 LWG524313:LWK524313 MGC524313:MGG524313 MPY524313:MQC524313 MZU524313:MZY524313 NJQ524313:NJU524313 NTM524313:NTQ524313 ODI524313:ODM524313 ONE524313:ONI524313 OXA524313:OXE524313 PGW524313:PHA524313 PQS524313:PQW524313 QAO524313:QAS524313 QKK524313:QKO524313 QUG524313:QUK524313 REC524313:REG524313 RNY524313:ROC524313 RXU524313:RXY524313 SHQ524313:SHU524313 SRM524313:SRQ524313 TBI524313:TBM524313 TLE524313:TLI524313 TVA524313:TVE524313 UEW524313:UFA524313 UOS524313:UOW524313 UYO524313:UYS524313 VIK524313:VIO524313 VSG524313:VSK524313 WCC524313:WCG524313 WLY524313:WMC524313 WVU524313:WVY524313 M589849:Q589849 JI589849:JM589849 TE589849:TI589849 ADA589849:ADE589849 AMW589849:ANA589849 AWS589849:AWW589849 BGO589849:BGS589849 BQK589849:BQO589849 CAG589849:CAK589849 CKC589849:CKG589849 CTY589849:CUC589849 DDU589849:DDY589849 DNQ589849:DNU589849 DXM589849:DXQ589849 EHI589849:EHM589849 ERE589849:ERI589849 FBA589849:FBE589849 FKW589849:FLA589849 FUS589849:FUW589849 GEO589849:GES589849 GOK589849:GOO589849 GYG589849:GYK589849 HIC589849:HIG589849 HRY589849:HSC589849 IBU589849:IBY589849 ILQ589849:ILU589849 IVM589849:IVQ589849 JFI589849:JFM589849 JPE589849:JPI589849 JZA589849:JZE589849 KIW589849:KJA589849 KSS589849:KSW589849 LCO589849:LCS589849 LMK589849:LMO589849 LWG589849:LWK589849 MGC589849:MGG589849 MPY589849:MQC589849 MZU589849:MZY589849 NJQ589849:NJU589849 NTM589849:NTQ589849 ODI589849:ODM589849 ONE589849:ONI589849 OXA589849:OXE589849 PGW589849:PHA589849 PQS589849:PQW589849 QAO589849:QAS589849 QKK589849:QKO589849 QUG589849:QUK589849 REC589849:REG589849 RNY589849:ROC589849 RXU589849:RXY589849 SHQ589849:SHU589849 SRM589849:SRQ589849 TBI589849:TBM589849 TLE589849:TLI589849 TVA589849:TVE589849 UEW589849:UFA589849 UOS589849:UOW589849 UYO589849:UYS589849 VIK589849:VIO589849 VSG589849:VSK589849 WCC589849:WCG589849 WLY589849:WMC589849 WVU589849:WVY589849 M655385:Q655385 JI655385:JM655385 TE655385:TI655385 ADA655385:ADE655385 AMW655385:ANA655385 AWS655385:AWW655385 BGO655385:BGS655385 BQK655385:BQO655385 CAG655385:CAK655385 CKC655385:CKG655385 CTY655385:CUC655385 DDU655385:DDY655385 DNQ655385:DNU655385 DXM655385:DXQ655385 EHI655385:EHM655385 ERE655385:ERI655385 FBA655385:FBE655385 FKW655385:FLA655385 FUS655385:FUW655385 GEO655385:GES655385 GOK655385:GOO655385 GYG655385:GYK655385 HIC655385:HIG655385 HRY655385:HSC655385 IBU655385:IBY655385 ILQ655385:ILU655385 IVM655385:IVQ655385 JFI655385:JFM655385 JPE655385:JPI655385 JZA655385:JZE655385 KIW655385:KJA655385 KSS655385:KSW655385 LCO655385:LCS655385 LMK655385:LMO655385 LWG655385:LWK655385 MGC655385:MGG655385 MPY655385:MQC655385 MZU655385:MZY655385 NJQ655385:NJU655385 NTM655385:NTQ655385 ODI655385:ODM655385 ONE655385:ONI655385 OXA655385:OXE655385 PGW655385:PHA655385 PQS655385:PQW655385 QAO655385:QAS655385 QKK655385:QKO655385 QUG655385:QUK655385 REC655385:REG655385 RNY655385:ROC655385 RXU655385:RXY655385 SHQ655385:SHU655385 SRM655385:SRQ655385 TBI655385:TBM655385 TLE655385:TLI655385 TVA655385:TVE655385 UEW655385:UFA655385 UOS655385:UOW655385 UYO655385:UYS655385 VIK655385:VIO655385 VSG655385:VSK655385 WCC655385:WCG655385 WLY655385:WMC655385 WVU655385:WVY655385 M720921:Q720921 JI720921:JM720921 TE720921:TI720921 ADA720921:ADE720921 AMW720921:ANA720921 AWS720921:AWW720921 BGO720921:BGS720921 BQK720921:BQO720921 CAG720921:CAK720921 CKC720921:CKG720921 CTY720921:CUC720921 DDU720921:DDY720921 DNQ720921:DNU720921 DXM720921:DXQ720921 EHI720921:EHM720921 ERE720921:ERI720921 FBA720921:FBE720921 FKW720921:FLA720921 FUS720921:FUW720921 GEO720921:GES720921 GOK720921:GOO720921 GYG720921:GYK720921 HIC720921:HIG720921 HRY720921:HSC720921 IBU720921:IBY720921 ILQ720921:ILU720921 IVM720921:IVQ720921 JFI720921:JFM720921 JPE720921:JPI720921 JZA720921:JZE720921 KIW720921:KJA720921 KSS720921:KSW720921 LCO720921:LCS720921 LMK720921:LMO720921 LWG720921:LWK720921 MGC720921:MGG720921 MPY720921:MQC720921 MZU720921:MZY720921 NJQ720921:NJU720921 NTM720921:NTQ720921 ODI720921:ODM720921 ONE720921:ONI720921 OXA720921:OXE720921 PGW720921:PHA720921 PQS720921:PQW720921 QAO720921:QAS720921 QKK720921:QKO720921 QUG720921:QUK720921 REC720921:REG720921 RNY720921:ROC720921 RXU720921:RXY720921 SHQ720921:SHU720921 SRM720921:SRQ720921 TBI720921:TBM720921 TLE720921:TLI720921 TVA720921:TVE720921 UEW720921:UFA720921 UOS720921:UOW720921 UYO720921:UYS720921 VIK720921:VIO720921 VSG720921:VSK720921 WCC720921:WCG720921 WLY720921:WMC720921 WVU720921:WVY720921 M786457:Q786457 JI786457:JM786457 TE786457:TI786457 ADA786457:ADE786457 AMW786457:ANA786457 AWS786457:AWW786457 BGO786457:BGS786457 BQK786457:BQO786457 CAG786457:CAK786457 CKC786457:CKG786457 CTY786457:CUC786457 DDU786457:DDY786457 DNQ786457:DNU786457 DXM786457:DXQ786457 EHI786457:EHM786457 ERE786457:ERI786457 FBA786457:FBE786457 FKW786457:FLA786457 FUS786457:FUW786457 GEO786457:GES786457 GOK786457:GOO786457 GYG786457:GYK786457 HIC786457:HIG786457 HRY786457:HSC786457 IBU786457:IBY786457 ILQ786457:ILU786457 IVM786457:IVQ786457 JFI786457:JFM786457 JPE786457:JPI786457 JZA786457:JZE786457 KIW786457:KJA786457 KSS786457:KSW786457 LCO786457:LCS786457 LMK786457:LMO786457 LWG786457:LWK786457 MGC786457:MGG786457 MPY786457:MQC786457 MZU786457:MZY786457 NJQ786457:NJU786457 NTM786457:NTQ786457 ODI786457:ODM786457 ONE786457:ONI786457 OXA786457:OXE786457 PGW786457:PHA786457 PQS786457:PQW786457 QAO786457:QAS786457 QKK786457:QKO786457 QUG786457:QUK786457 REC786457:REG786457 RNY786457:ROC786457 RXU786457:RXY786457 SHQ786457:SHU786457 SRM786457:SRQ786457 TBI786457:TBM786457 TLE786457:TLI786457 TVA786457:TVE786457 UEW786457:UFA786457 UOS786457:UOW786457 UYO786457:UYS786457 VIK786457:VIO786457 VSG786457:VSK786457 WCC786457:WCG786457 WLY786457:WMC786457 WVU786457:WVY786457 M851993:Q851993 JI851993:JM851993 TE851993:TI851993 ADA851993:ADE851993 AMW851993:ANA851993 AWS851993:AWW851993 BGO851993:BGS851993 BQK851993:BQO851993 CAG851993:CAK851993 CKC851993:CKG851993 CTY851993:CUC851993 DDU851993:DDY851993 DNQ851993:DNU851993 DXM851993:DXQ851993 EHI851993:EHM851993 ERE851993:ERI851993 FBA851993:FBE851993 FKW851993:FLA851993 FUS851993:FUW851993 GEO851993:GES851993 GOK851993:GOO851993 GYG851993:GYK851993 HIC851993:HIG851993 HRY851993:HSC851993 IBU851993:IBY851993 ILQ851993:ILU851993 IVM851993:IVQ851993 JFI851993:JFM851993 JPE851993:JPI851993 JZA851993:JZE851993 KIW851993:KJA851993 KSS851993:KSW851993 LCO851993:LCS851993 LMK851993:LMO851993 LWG851993:LWK851993 MGC851993:MGG851993 MPY851993:MQC851993 MZU851993:MZY851993 NJQ851993:NJU851993 NTM851993:NTQ851993 ODI851993:ODM851993 ONE851993:ONI851993 OXA851993:OXE851993 PGW851993:PHA851993 PQS851993:PQW851993 QAO851993:QAS851993 QKK851993:QKO851993 QUG851993:QUK851993 REC851993:REG851993 RNY851993:ROC851993 RXU851993:RXY851993 SHQ851993:SHU851993 SRM851993:SRQ851993 TBI851993:TBM851993 TLE851993:TLI851993 TVA851993:TVE851993 UEW851993:UFA851993 UOS851993:UOW851993 UYO851993:UYS851993 VIK851993:VIO851993 VSG851993:VSK851993 WCC851993:WCG851993 WLY851993:WMC851993 WVU851993:WVY851993 M917529:Q917529 JI917529:JM917529 TE917529:TI917529 ADA917529:ADE917529 AMW917529:ANA917529 AWS917529:AWW917529 BGO917529:BGS917529 BQK917529:BQO917529 CAG917529:CAK917529 CKC917529:CKG917529 CTY917529:CUC917529 DDU917529:DDY917529 DNQ917529:DNU917529 DXM917529:DXQ917529 EHI917529:EHM917529 ERE917529:ERI917529 FBA917529:FBE917529 FKW917529:FLA917529 FUS917529:FUW917529 GEO917529:GES917529 GOK917529:GOO917529 GYG917529:GYK917529 HIC917529:HIG917529 HRY917529:HSC917529 IBU917529:IBY917529 ILQ917529:ILU917529 IVM917529:IVQ917529 JFI917529:JFM917529 JPE917529:JPI917529 JZA917529:JZE917529 KIW917529:KJA917529 KSS917529:KSW917529 LCO917529:LCS917529 LMK917529:LMO917529 LWG917529:LWK917529 MGC917529:MGG917529 MPY917529:MQC917529 MZU917529:MZY917529 NJQ917529:NJU917529 NTM917529:NTQ917529 ODI917529:ODM917529 ONE917529:ONI917529 OXA917529:OXE917529 PGW917529:PHA917529 PQS917529:PQW917529 QAO917529:QAS917529 QKK917529:QKO917529 QUG917529:QUK917529 REC917529:REG917529 RNY917529:ROC917529 RXU917529:RXY917529 SHQ917529:SHU917529 SRM917529:SRQ917529 TBI917529:TBM917529 TLE917529:TLI917529 TVA917529:TVE917529 UEW917529:UFA917529 UOS917529:UOW917529 UYO917529:UYS917529 VIK917529:VIO917529 VSG917529:VSK917529 WCC917529:WCG917529 WLY917529:WMC917529 WVU917529:WVY917529 M983065:Q983065 JI983065:JM983065 TE983065:TI983065 ADA983065:ADE983065 AMW983065:ANA983065 AWS983065:AWW983065 BGO983065:BGS983065 BQK983065:BQO983065 CAG983065:CAK983065 CKC983065:CKG983065 CTY983065:CUC983065 DDU983065:DDY983065 DNQ983065:DNU983065 DXM983065:DXQ983065 EHI983065:EHM983065 ERE983065:ERI983065 FBA983065:FBE983065 FKW983065:FLA983065 FUS983065:FUW983065 GEO983065:GES983065 GOK983065:GOO983065 GYG983065:GYK983065 HIC983065:HIG983065 HRY983065:HSC983065 IBU983065:IBY983065 ILQ983065:ILU983065 IVM983065:IVQ983065 JFI983065:JFM983065 JPE983065:JPI983065 JZA983065:JZE983065 KIW983065:KJA983065 KSS983065:KSW983065 LCO983065:LCS983065 LMK983065:LMO983065 LWG983065:LWK983065 MGC983065:MGG983065 MPY983065:MQC983065 MZU983065:MZY983065 NJQ983065:NJU983065 NTM983065:NTQ983065 ODI983065:ODM983065 ONE983065:ONI983065 OXA983065:OXE983065 PGW983065:PHA983065 PQS983065:PQW983065 QAO983065:QAS983065 QKK983065:QKO983065 QUG983065:QUK983065 REC983065:REG983065 RNY983065:ROC983065 RXU983065:RXY983065 SHQ983065:SHU983065 SRM983065:SRQ983065 TBI983065:TBM983065 TLE983065:TLI983065 TVA983065:TVE983065 UEW983065:UFA983065 UOS983065:UOW983065 UYO983065:UYS983065 VIK983065:VIO983065 VSG983065:VSK983065 WCC983065:WCG983065 WLY983065:WMC983065 WVU983065:WVY983065">
      <formula1>$AD$9:$AD$16</formula1>
    </dataValidation>
    <dataValidation type="list" allowBlank="1" showInputMessage="1" showErrorMessage="1" sqref="H25:L25 JD25:JH25 SZ25:TD25 ACV25:ACZ25 AMR25:AMV25 AWN25:AWR25 BGJ25:BGN25 BQF25:BQJ25 CAB25:CAF25 CJX25:CKB25 CTT25:CTX25 DDP25:DDT25 DNL25:DNP25 DXH25:DXL25 EHD25:EHH25 EQZ25:ERD25 FAV25:FAZ25 FKR25:FKV25 FUN25:FUR25 GEJ25:GEN25 GOF25:GOJ25 GYB25:GYF25 HHX25:HIB25 HRT25:HRX25 IBP25:IBT25 ILL25:ILP25 IVH25:IVL25 JFD25:JFH25 JOZ25:JPD25 JYV25:JYZ25 KIR25:KIV25 KSN25:KSR25 LCJ25:LCN25 LMF25:LMJ25 LWB25:LWF25 MFX25:MGB25 MPT25:MPX25 MZP25:MZT25 NJL25:NJP25 NTH25:NTL25 ODD25:ODH25 OMZ25:OND25 OWV25:OWZ25 PGR25:PGV25 PQN25:PQR25 QAJ25:QAN25 QKF25:QKJ25 QUB25:QUF25 RDX25:REB25 RNT25:RNX25 RXP25:RXT25 SHL25:SHP25 SRH25:SRL25 TBD25:TBH25 TKZ25:TLD25 TUV25:TUZ25 UER25:UEV25 UON25:UOR25 UYJ25:UYN25 VIF25:VIJ25 VSB25:VSF25 WBX25:WCB25 WLT25:WLX25 WVP25:WVT25 H65561:L65561 JD65561:JH65561 SZ65561:TD65561 ACV65561:ACZ65561 AMR65561:AMV65561 AWN65561:AWR65561 BGJ65561:BGN65561 BQF65561:BQJ65561 CAB65561:CAF65561 CJX65561:CKB65561 CTT65561:CTX65561 DDP65561:DDT65561 DNL65561:DNP65561 DXH65561:DXL65561 EHD65561:EHH65561 EQZ65561:ERD65561 FAV65561:FAZ65561 FKR65561:FKV65561 FUN65561:FUR65561 GEJ65561:GEN65561 GOF65561:GOJ65561 GYB65561:GYF65561 HHX65561:HIB65561 HRT65561:HRX65561 IBP65561:IBT65561 ILL65561:ILP65561 IVH65561:IVL65561 JFD65561:JFH65561 JOZ65561:JPD65561 JYV65561:JYZ65561 KIR65561:KIV65561 KSN65561:KSR65561 LCJ65561:LCN65561 LMF65561:LMJ65561 LWB65561:LWF65561 MFX65561:MGB65561 MPT65561:MPX65561 MZP65561:MZT65561 NJL65561:NJP65561 NTH65561:NTL65561 ODD65561:ODH65561 OMZ65561:OND65561 OWV65561:OWZ65561 PGR65561:PGV65561 PQN65561:PQR65561 QAJ65561:QAN65561 QKF65561:QKJ65561 QUB65561:QUF65561 RDX65561:REB65561 RNT65561:RNX65561 RXP65561:RXT65561 SHL65561:SHP65561 SRH65561:SRL65561 TBD65561:TBH65561 TKZ65561:TLD65561 TUV65561:TUZ65561 UER65561:UEV65561 UON65561:UOR65561 UYJ65561:UYN65561 VIF65561:VIJ65561 VSB65561:VSF65561 WBX65561:WCB65561 WLT65561:WLX65561 WVP65561:WVT65561 H131097:L131097 JD131097:JH131097 SZ131097:TD131097 ACV131097:ACZ131097 AMR131097:AMV131097 AWN131097:AWR131097 BGJ131097:BGN131097 BQF131097:BQJ131097 CAB131097:CAF131097 CJX131097:CKB131097 CTT131097:CTX131097 DDP131097:DDT131097 DNL131097:DNP131097 DXH131097:DXL131097 EHD131097:EHH131097 EQZ131097:ERD131097 FAV131097:FAZ131097 FKR131097:FKV131097 FUN131097:FUR131097 GEJ131097:GEN131097 GOF131097:GOJ131097 GYB131097:GYF131097 HHX131097:HIB131097 HRT131097:HRX131097 IBP131097:IBT131097 ILL131097:ILP131097 IVH131097:IVL131097 JFD131097:JFH131097 JOZ131097:JPD131097 JYV131097:JYZ131097 KIR131097:KIV131097 KSN131097:KSR131097 LCJ131097:LCN131097 LMF131097:LMJ131097 LWB131097:LWF131097 MFX131097:MGB131097 MPT131097:MPX131097 MZP131097:MZT131097 NJL131097:NJP131097 NTH131097:NTL131097 ODD131097:ODH131097 OMZ131097:OND131097 OWV131097:OWZ131097 PGR131097:PGV131097 PQN131097:PQR131097 QAJ131097:QAN131097 QKF131097:QKJ131097 QUB131097:QUF131097 RDX131097:REB131097 RNT131097:RNX131097 RXP131097:RXT131097 SHL131097:SHP131097 SRH131097:SRL131097 TBD131097:TBH131097 TKZ131097:TLD131097 TUV131097:TUZ131097 UER131097:UEV131097 UON131097:UOR131097 UYJ131097:UYN131097 VIF131097:VIJ131097 VSB131097:VSF131097 WBX131097:WCB131097 WLT131097:WLX131097 WVP131097:WVT131097 H196633:L196633 JD196633:JH196633 SZ196633:TD196633 ACV196633:ACZ196633 AMR196633:AMV196633 AWN196633:AWR196633 BGJ196633:BGN196633 BQF196633:BQJ196633 CAB196633:CAF196633 CJX196633:CKB196633 CTT196633:CTX196633 DDP196633:DDT196633 DNL196633:DNP196633 DXH196633:DXL196633 EHD196633:EHH196633 EQZ196633:ERD196633 FAV196633:FAZ196633 FKR196633:FKV196633 FUN196633:FUR196633 GEJ196633:GEN196633 GOF196633:GOJ196633 GYB196633:GYF196633 HHX196633:HIB196633 HRT196633:HRX196633 IBP196633:IBT196633 ILL196633:ILP196633 IVH196633:IVL196633 JFD196633:JFH196633 JOZ196633:JPD196633 JYV196633:JYZ196633 KIR196633:KIV196633 KSN196633:KSR196633 LCJ196633:LCN196633 LMF196633:LMJ196633 LWB196633:LWF196633 MFX196633:MGB196633 MPT196633:MPX196633 MZP196633:MZT196633 NJL196633:NJP196633 NTH196633:NTL196633 ODD196633:ODH196633 OMZ196633:OND196633 OWV196633:OWZ196633 PGR196633:PGV196633 PQN196633:PQR196633 QAJ196633:QAN196633 QKF196633:QKJ196633 QUB196633:QUF196633 RDX196633:REB196633 RNT196633:RNX196633 RXP196633:RXT196633 SHL196633:SHP196633 SRH196633:SRL196633 TBD196633:TBH196633 TKZ196633:TLD196633 TUV196633:TUZ196633 UER196633:UEV196633 UON196633:UOR196633 UYJ196633:UYN196633 VIF196633:VIJ196633 VSB196633:VSF196633 WBX196633:WCB196633 WLT196633:WLX196633 WVP196633:WVT196633 H262169:L262169 JD262169:JH262169 SZ262169:TD262169 ACV262169:ACZ262169 AMR262169:AMV262169 AWN262169:AWR262169 BGJ262169:BGN262169 BQF262169:BQJ262169 CAB262169:CAF262169 CJX262169:CKB262169 CTT262169:CTX262169 DDP262169:DDT262169 DNL262169:DNP262169 DXH262169:DXL262169 EHD262169:EHH262169 EQZ262169:ERD262169 FAV262169:FAZ262169 FKR262169:FKV262169 FUN262169:FUR262169 GEJ262169:GEN262169 GOF262169:GOJ262169 GYB262169:GYF262169 HHX262169:HIB262169 HRT262169:HRX262169 IBP262169:IBT262169 ILL262169:ILP262169 IVH262169:IVL262169 JFD262169:JFH262169 JOZ262169:JPD262169 JYV262169:JYZ262169 KIR262169:KIV262169 KSN262169:KSR262169 LCJ262169:LCN262169 LMF262169:LMJ262169 LWB262169:LWF262169 MFX262169:MGB262169 MPT262169:MPX262169 MZP262169:MZT262169 NJL262169:NJP262169 NTH262169:NTL262169 ODD262169:ODH262169 OMZ262169:OND262169 OWV262169:OWZ262169 PGR262169:PGV262169 PQN262169:PQR262169 QAJ262169:QAN262169 QKF262169:QKJ262169 QUB262169:QUF262169 RDX262169:REB262169 RNT262169:RNX262169 RXP262169:RXT262169 SHL262169:SHP262169 SRH262169:SRL262169 TBD262169:TBH262169 TKZ262169:TLD262169 TUV262169:TUZ262169 UER262169:UEV262169 UON262169:UOR262169 UYJ262169:UYN262169 VIF262169:VIJ262169 VSB262169:VSF262169 WBX262169:WCB262169 WLT262169:WLX262169 WVP262169:WVT262169 H327705:L327705 JD327705:JH327705 SZ327705:TD327705 ACV327705:ACZ327705 AMR327705:AMV327705 AWN327705:AWR327705 BGJ327705:BGN327705 BQF327705:BQJ327705 CAB327705:CAF327705 CJX327705:CKB327705 CTT327705:CTX327705 DDP327705:DDT327705 DNL327705:DNP327705 DXH327705:DXL327705 EHD327705:EHH327705 EQZ327705:ERD327705 FAV327705:FAZ327705 FKR327705:FKV327705 FUN327705:FUR327705 GEJ327705:GEN327705 GOF327705:GOJ327705 GYB327705:GYF327705 HHX327705:HIB327705 HRT327705:HRX327705 IBP327705:IBT327705 ILL327705:ILP327705 IVH327705:IVL327705 JFD327705:JFH327705 JOZ327705:JPD327705 JYV327705:JYZ327705 KIR327705:KIV327705 KSN327705:KSR327705 LCJ327705:LCN327705 LMF327705:LMJ327705 LWB327705:LWF327705 MFX327705:MGB327705 MPT327705:MPX327705 MZP327705:MZT327705 NJL327705:NJP327705 NTH327705:NTL327705 ODD327705:ODH327705 OMZ327705:OND327705 OWV327705:OWZ327705 PGR327705:PGV327705 PQN327705:PQR327705 QAJ327705:QAN327705 QKF327705:QKJ327705 QUB327705:QUF327705 RDX327705:REB327705 RNT327705:RNX327705 RXP327705:RXT327705 SHL327705:SHP327705 SRH327705:SRL327705 TBD327705:TBH327705 TKZ327705:TLD327705 TUV327705:TUZ327705 UER327705:UEV327705 UON327705:UOR327705 UYJ327705:UYN327705 VIF327705:VIJ327705 VSB327705:VSF327705 WBX327705:WCB327705 WLT327705:WLX327705 WVP327705:WVT327705 H393241:L393241 JD393241:JH393241 SZ393241:TD393241 ACV393241:ACZ393241 AMR393241:AMV393241 AWN393241:AWR393241 BGJ393241:BGN393241 BQF393241:BQJ393241 CAB393241:CAF393241 CJX393241:CKB393241 CTT393241:CTX393241 DDP393241:DDT393241 DNL393241:DNP393241 DXH393241:DXL393241 EHD393241:EHH393241 EQZ393241:ERD393241 FAV393241:FAZ393241 FKR393241:FKV393241 FUN393241:FUR393241 GEJ393241:GEN393241 GOF393241:GOJ393241 GYB393241:GYF393241 HHX393241:HIB393241 HRT393241:HRX393241 IBP393241:IBT393241 ILL393241:ILP393241 IVH393241:IVL393241 JFD393241:JFH393241 JOZ393241:JPD393241 JYV393241:JYZ393241 KIR393241:KIV393241 KSN393241:KSR393241 LCJ393241:LCN393241 LMF393241:LMJ393241 LWB393241:LWF393241 MFX393241:MGB393241 MPT393241:MPX393241 MZP393241:MZT393241 NJL393241:NJP393241 NTH393241:NTL393241 ODD393241:ODH393241 OMZ393241:OND393241 OWV393241:OWZ393241 PGR393241:PGV393241 PQN393241:PQR393241 QAJ393241:QAN393241 QKF393241:QKJ393241 QUB393241:QUF393241 RDX393241:REB393241 RNT393241:RNX393241 RXP393241:RXT393241 SHL393241:SHP393241 SRH393241:SRL393241 TBD393241:TBH393241 TKZ393241:TLD393241 TUV393241:TUZ393241 UER393241:UEV393241 UON393241:UOR393241 UYJ393241:UYN393241 VIF393241:VIJ393241 VSB393241:VSF393241 WBX393241:WCB393241 WLT393241:WLX393241 WVP393241:WVT393241 H458777:L458777 JD458777:JH458777 SZ458777:TD458777 ACV458777:ACZ458777 AMR458777:AMV458777 AWN458777:AWR458777 BGJ458777:BGN458777 BQF458777:BQJ458777 CAB458777:CAF458777 CJX458777:CKB458777 CTT458777:CTX458777 DDP458777:DDT458777 DNL458777:DNP458777 DXH458777:DXL458777 EHD458777:EHH458777 EQZ458777:ERD458777 FAV458777:FAZ458777 FKR458777:FKV458777 FUN458777:FUR458777 GEJ458777:GEN458777 GOF458777:GOJ458777 GYB458777:GYF458777 HHX458777:HIB458777 HRT458777:HRX458777 IBP458777:IBT458777 ILL458777:ILP458777 IVH458777:IVL458777 JFD458777:JFH458777 JOZ458777:JPD458777 JYV458777:JYZ458777 KIR458777:KIV458777 KSN458777:KSR458777 LCJ458777:LCN458777 LMF458777:LMJ458777 LWB458777:LWF458777 MFX458777:MGB458777 MPT458777:MPX458777 MZP458777:MZT458777 NJL458777:NJP458777 NTH458777:NTL458777 ODD458777:ODH458777 OMZ458777:OND458777 OWV458777:OWZ458777 PGR458777:PGV458777 PQN458777:PQR458777 QAJ458777:QAN458777 QKF458777:QKJ458777 QUB458777:QUF458777 RDX458777:REB458777 RNT458777:RNX458777 RXP458777:RXT458777 SHL458777:SHP458777 SRH458777:SRL458777 TBD458777:TBH458777 TKZ458777:TLD458777 TUV458777:TUZ458777 UER458777:UEV458777 UON458777:UOR458777 UYJ458777:UYN458777 VIF458777:VIJ458777 VSB458777:VSF458777 WBX458777:WCB458777 WLT458777:WLX458777 WVP458777:WVT458777 H524313:L524313 JD524313:JH524313 SZ524313:TD524313 ACV524313:ACZ524313 AMR524313:AMV524313 AWN524313:AWR524313 BGJ524313:BGN524313 BQF524313:BQJ524313 CAB524313:CAF524313 CJX524313:CKB524313 CTT524313:CTX524313 DDP524313:DDT524313 DNL524313:DNP524313 DXH524313:DXL524313 EHD524313:EHH524313 EQZ524313:ERD524313 FAV524313:FAZ524313 FKR524313:FKV524313 FUN524313:FUR524313 GEJ524313:GEN524313 GOF524313:GOJ524313 GYB524313:GYF524313 HHX524313:HIB524313 HRT524313:HRX524313 IBP524313:IBT524313 ILL524313:ILP524313 IVH524313:IVL524313 JFD524313:JFH524313 JOZ524313:JPD524313 JYV524313:JYZ524313 KIR524313:KIV524313 KSN524313:KSR524313 LCJ524313:LCN524313 LMF524313:LMJ524313 LWB524313:LWF524313 MFX524313:MGB524313 MPT524313:MPX524313 MZP524313:MZT524313 NJL524313:NJP524313 NTH524313:NTL524313 ODD524313:ODH524313 OMZ524313:OND524313 OWV524313:OWZ524313 PGR524313:PGV524313 PQN524313:PQR524313 QAJ524313:QAN524313 QKF524313:QKJ524313 QUB524313:QUF524313 RDX524313:REB524313 RNT524313:RNX524313 RXP524313:RXT524313 SHL524313:SHP524313 SRH524313:SRL524313 TBD524313:TBH524313 TKZ524313:TLD524313 TUV524313:TUZ524313 UER524313:UEV524313 UON524313:UOR524313 UYJ524313:UYN524313 VIF524313:VIJ524313 VSB524313:VSF524313 WBX524313:WCB524313 WLT524313:WLX524313 WVP524313:WVT524313 H589849:L589849 JD589849:JH589849 SZ589849:TD589849 ACV589849:ACZ589849 AMR589849:AMV589849 AWN589849:AWR589849 BGJ589849:BGN589849 BQF589849:BQJ589849 CAB589849:CAF589849 CJX589849:CKB589849 CTT589849:CTX589849 DDP589849:DDT589849 DNL589849:DNP589849 DXH589849:DXL589849 EHD589849:EHH589849 EQZ589849:ERD589849 FAV589849:FAZ589849 FKR589849:FKV589849 FUN589849:FUR589849 GEJ589849:GEN589849 GOF589849:GOJ589849 GYB589849:GYF589849 HHX589849:HIB589849 HRT589849:HRX589849 IBP589849:IBT589849 ILL589849:ILP589849 IVH589849:IVL589849 JFD589849:JFH589849 JOZ589849:JPD589849 JYV589849:JYZ589849 KIR589849:KIV589849 KSN589849:KSR589849 LCJ589849:LCN589849 LMF589849:LMJ589849 LWB589849:LWF589849 MFX589849:MGB589849 MPT589849:MPX589849 MZP589849:MZT589849 NJL589849:NJP589849 NTH589849:NTL589849 ODD589849:ODH589849 OMZ589849:OND589849 OWV589849:OWZ589849 PGR589849:PGV589849 PQN589849:PQR589849 QAJ589849:QAN589849 QKF589849:QKJ589849 QUB589849:QUF589849 RDX589849:REB589849 RNT589849:RNX589849 RXP589849:RXT589849 SHL589849:SHP589849 SRH589849:SRL589849 TBD589849:TBH589849 TKZ589849:TLD589849 TUV589849:TUZ589849 UER589849:UEV589849 UON589849:UOR589849 UYJ589849:UYN589849 VIF589849:VIJ589849 VSB589849:VSF589849 WBX589849:WCB589849 WLT589849:WLX589849 WVP589849:WVT589849 H655385:L655385 JD655385:JH655385 SZ655385:TD655385 ACV655385:ACZ655385 AMR655385:AMV655385 AWN655385:AWR655385 BGJ655385:BGN655385 BQF655385:BQJ655385 CAB655385:CAF655385 CJX655385:CKB655385 CTT655385:CTX655385 DDP655385:DDT655385 DNL655385:DNP655385 DXH655385:DXL655385 EHD655385:EHH655385 EQZ655385:ERD655385 FAV655385:FAZ655385 FKR655385:FKV655385 FUN655385:FUR655385 GEJ655385:GEN655385 GOF655385:GOJ655385 GYB655385:GYF655385 HHX655385:HIB655385 HRT655385:HRX655385 IBP655385:IBT655385 ILL655385:ILP655385 IVH655385:IVL655385 JFD655385:JFH655385 JOZ655385:JPD655385 JYV655385:JYZ655385 KIR655385:KIV655385 KSN655385:KSR655385 LCJ655385:LCN655385 LMF655385:LMJ655385 LWB655385:LWF655385 MFX655385:MGB655385 MPT655385:MPX655385 MZP655385:MZT655385 NJL655385:NJP655385 NTH655385:NTL655385 ODD655385:ODH655385 OMZ655385:OND655385 OWV655385:OWZ655385 PGR655385:PGV655385 PQN655385:PQR655385 QAJ655385:QAN655385 QKF655385:QKJ655385 QUB655385:QUF655385 RDX655385:REB655385 RNT655385:RNX655385 RXP655385:RXT655385 SHL655385:SHP655385 SRH655385:SRL655385 TBD655385:TBH655385 TKZ655385:TLD655385 TUV655385:TUZ655385 UER655385:UEV655385 UON655385:UOR655385 UYJ655385:UYN655385 VIF655385:VIJ655385 VSB655385:VSF655385 WBX655385:WCB655385 WLT655385:WLX655385 WVP655385:WVT655385 H720921:L720921 JD720921:JH720921 SZ720921:TD720921 ACV720921:ACZ720921 AMR720921:AMV720921 AWN720921:AWR720921 BGJ720921:BGN720921 BQF720921:BQJ720921 CAB720921:CAF720921 CJX720921:CKB720921 CTT720921:CTX720921 DDP720921:DDT720921 DNL720921:DNP720921 DXH720921:DXL720921 EHD720921:EHH720921 EQZ720921:ERD720921 FAV720921:FAZ720921 FKR720921:FKV720921 FUN720921:FUR720921 GEJ720921:GEN720921 GOF720921:GOJ720921 GYB720921:GYF720921 HHX720921:HIB720921 HRT720921:HRX720921 IBP720921:IBT720921 ILL720921:ILP720921 IVH720921:IVL720921 JFD720921:JFH720921 JOZ720921:JPD720921 JYV720921:JYZ720921 KIR720921:KIV720921 KSN720921:KSR720921 LCJ720921:LCN720921 LMF720921:LMJ720921 LWB720921:LWF720921 MFX720921:MGB720921 MPT720921:MPX720921 MZP720921:MZT720921 NJL720921:NJP720921 NTH720921:NTL720921 ODD720921:ODH720921 OMZ720921:OND720921 OWV720921:OWZ720921 PGR720921:PGV720921 PQN720921:PQR720921 QAJ720921:QAN720921 QKF720921:QKJ720921 QUB720921:QUF720921 RDX720921:REB720921 RNT720921:RNX720921 RXP720921:RXT720921 SHL720921:SHP720921 SRH720921:SRL720921 TBD720921:TBH720921 TKZ720921:TLD720921 TUV720921:TUZ720921 UER720921:UEV720921 UON720921:UOR720921 UYJ720921:UYN720921 VIF720921:VIJ720921 VSB720921:VSF720921 WBX720921:WCB720921 WLT720921:WLX720921 WVP720921:WVT720921 H786457:L786457 JD786457:JH786457 SZ786457:TD786457 ACV786457:ACZ786457 AMR786457:AMV786457 AWN786457:AWR786457 BGJ786457:BGN786457 BQF786457:BQJ786457 CAB786457:CAF786457 CJX786457:CKB786457 CTT786457:CTX786457 DDP786457:DDT786457 DNL786457:DNP786457 DXH786457:DXL786457 EHD786457:EHH786457 EQZ786457:ERD786457 FAV786457:FAZ786457 FKR786457:FKV786457 FUN786457:FUR786457 GEJ786457:GEN786457 GOF786457:GOJ786457 GYB786457:GYF786457 HHX786457:HIB786457 HRT786457:HRX786457 IBP786457:IBT786457 ILL786457:ILP786457 IVH786457:IVL786457 JFD786457:JFH786457 JOZ786457:JPD786457 JYV786457:JYZ786457 KIR786457:KIV786457 KSN786457:KSR786457 LCJ786457:LCN786457 LMF786457:LMJ786457 LWB786457:LWF786457 MFX786457:MGB786457 MPT786457:MPX786457 MZP786457:MZT786457 NJL786457:NJP786457 NTH786457:NTL786457 ODD786457:ODH786457 OMZ786457:OND786457 OWV786457:OWZ786457 PGR786457:PGV786457 PQN786457:PQR786457 QAJ786457:QAN786457 QKF786457:QKJ786457 QUB786457:QUF786457 RDX786457:REB786457 RNT786457:RNX786457 RXP786457:RXT786457 SHL786457:SHP786457 SRH786457:SRL786457 TBD786457:TBH786457 TKZ786457:TLD786457 TUV786457:TUZ786457 UER786457:UEV786457 UON786457:UOR786457 UYJ786457:UYN786457 VIF786457:VIJ786457 VSB786457:VSF786457 WBX786457:WCB786457 WLT786457:WLX786457 WVP786457:WVT786457 H851993:L851993 JD851993:JH851993 SZ851993:TD851993 ACV851993:ACZ851993 AMR851993:AMV851993 AWN851993:AWR851993 BGJ851993:BGN851993 BQF851993:BQJ851993 CAB851993:CAF851993 CJX851993:CKB851993 CTT851993:CTX851993 DDP851993:DDT851993 DNL851993:DNP851993 DXH851993:DXL851993 EHD851993:EHH851993 EQZ851993:ERD851993 FAV851993:FAZ851993 FKR851993:FKV851993 FUN851993:FUR851993 GEJ851993:GEN851993 GOF851993:GOJ851993 GYB851993:GYF851993 HHX851993:HIB851993 HRT851993:HRX851993 IBP851993:IBT851993 ILL851993:ILP851993 IVH851993:IVL851993 JFD851993:JFH851993 JOZ851993:JPD851993 JYV851993:JYZ851993 KIR851993:KIV851993 KSN851993:KSR851993 LCJ851993:LCN851993 LMF851993:LMJ851993 LWB851993:LWF851993 MFX851993:MGB851993 MPT851993:MPX851993 MZP851993:MZT851993 NJL851993:NJP851993 NTH851993:NTL851993 ODD851993:ODH851993 OMZ851993:OND851993 OWV851993:OWZ851993 PGR851993:PGV851993 PQN851993:PQR851993 QAJ851993:QAN851993 QKF851993:QKJ851993 QUB851993:QUF851993 RDX851993:REB851993 RNT851993:RNX851993 RXP851993:RXT851993 SHL851993:SHP851993 SRH851993:SRL851993 TBD851993:TBH851993 TKZ851993:TLD851993 TUV851993:TUZ851993 UER851993:UEV851993 UON851993:UOR851993 UYJ851993:UYN851993 VIF851993:VIJ851993 VSB851993:VSF851993 WBX851993:WCB851993 WLT851993:WLX851993 WVP851993:WVT851993 H917529:L917529 JD917529:JH917529 SZ917529:TD917529 ACV917529:ACZ917529 AMR917529:AMV917529 AWN917529:AWR917529 BGJ917529:BGN917529 BQF917529:BQJ917529 CAB917529:CAF917529 CJX917529:CKB917529 CTT917529:CTX917529 DDP917529:DDT917529 DNL917529:DNP917529 DXH917529:DXL917529 EHD917529:EHH917529 EQZ917529:ERD917529 FAV917529:FAZ917529 FKR917529:FKV917529 FUN917529:FUR917529 GEJ917529:GEN917529 GOF917529:GOJ917529 GYB917529:GYF917529 HHX917529:HIB917529 HRT917529:HRX917529 IBP917529:IBT917529 ILL917529:ILP917529 IVH917529:IVL917529 JFD917529:JFH917529 JOZ917529:JPD917529 JYV917529:JYZ917529 KIR917529:KIV917529 KSN917529:KSR917529 LCJ917529:LCN917529 LMF917529:LMJ917529 LWB917529:LWF917529 MFX917529:MGB917529 MPT917529:MPX917529 MZP917529:MZT917529 NJL917529:NJP917529 NTH917529:NTL917529 ODD917529:ODH917529 OMZ917529:OND917529 OWV917529:OWZ917529 PGR917529:PGV917529 PQN917529:PQR917529 QAJ917529:QAN917529 QKF917529:QKJ917529 QUB917529:QUF917529 RDX917529:REB917529 RNT917529:RNX917529 RXP917529:RXT917529 SHL917529:SHP917529 SRH917529:SRL917529 TBD917529:TBH917529 TKZ917529:TLD917529 TUV917529:TUZ917529 UER917529:UEV917529 UON917529:UOR917529 UYJ917529:UYN917529 VIF917529:VIJ917529 VSB917529:VSF917529 WBX917529:WCB917529 WLT917529:WLX917529 WVP917529:WVT917529 H983065:L983065 JD983065:JH983065 SZ983065:TD983065 ACV983065:ACZ983065 AMR983065:AMV983065 AWN983065:AWR983065 BGJ983065:BGN983065 BQF983065:BQJ983065 CAB983065:CAF983065 CJX983065:CKB983065 CTT983065:CTX983065 DDP983065:DDT983065 DNL983065:DNP983065 DXH983065:DXL983065 EHD983065:EHH983065 EQZ983065:ERD983065 FAV983065:FAZ983065 FKR983065:FKV983065 FUN983065:FUR983065 GEJ983065:GEN983065 GOF983065:GOJ983065 GYB983065:GYF983065 HHX983065:HIB983065 HRT983065:HRX983065 IBP983065:IBT983065 ILL983065:ILP983065 IVH983065:IVL983065 JFD983065:JFH983065 JOZ983065:JPD983065 JYV983065:JYZ983065 KIR983065:KIV983065 KSN983065:KSR983065 LCJ983065:LCN983065 LMF983065:LMJ983065 LWB983065:LWF983065 MFX983065:MGB983065 MPT983065:MPX983065 MZP983065:MZT983065 NJL983065:NJP983065 NTH983065:NTL983065 ODD983065:ODH983065 OMZ983065:OND983065 OWV983065:OWZ983065 PGR983065:PGV983065 PQN983065:PQR983065 QAJ983065:QAN983065 QKF983065:QKJ983065 QUB983065:QUF983065 RDX983065:REB983065 RNT983065:RNX983065 RXP983065:RXT983065 SHL983065:SHP983065 SRH983065:SRL983065 TBD983065:TBH983065 TKZ983065:TLD983065 TUV983065:TUZ983065 UER983065:UEV983065 UON983065:UOR983065 UYJ983065:UYN983065 VIF983065:VIJ983065 VSB983065:VSF983065 WBX983065:WCB983065 WLT983065:WLX983065 WVP983065:WVT983065">
      <formula1>$AB$9:$AB$16</formula1>
    </dataValidation>
    <dataValidation type="list" allowBlank="1" showInputMessage="1" showErrorMessage="1" errorTitle="Procurement Procedure" error="Enter selection from drop-down list" sqref="M7:V7 JI7:JR7 TE7:TN7 ADA7:ADJ7 AMW7:ANF7 AWS7:AXB7 BGO7:BGX7 BQK7:BQT7 CAG7:CAP7 CKC7:CKL7 CTY7:CUH7 DDU7:DED7 DNQ7:DNZ7 DXM7:DXV7 EHI7:EHR7 ERE7:ERN7 FBA7:FBJ7 FKW7:FLF7 FUS7:FVB7 GEO7:GEX7 GOK7:GOT7 GYG7:GYP7 HIC7:HIL7 HRY7:HSH7 IBU7:ICD7 ILQ7:ILZ7 IVM7:IVV7 JFI7:JFR7 JPE7:JPN7 JZA7:JZJ7 KIW7:KJF7 KSS7:KTB7 LCO7:LCX7 LMK7:LMT7 LWG7:LWP7 MGC7:MGL7 MPY7:MQH7 MZU7:NAD7 NJQ7:NJZ7 NTM7:NTV7 ODI7:ODR7 ONE7:ONN7 OXA7:OXJ7 PGW7:PHF7 PQS7:PRB7 QAO7:QAX7 QKK7:QKT7 QUG7:QUP7 REC7:REL7 RNY7:ROH7 RXU7:RYD7 SHQ7:SHZ7 SRM7:SRV7 TBI7:TBR7 TLE7:TLN7 TVA7:TVJ7 UEW7:UFF7 UOS7:UPB7 UYO7:UYX7 VIK7:VIT7 VSG7:VSP7 WCC7:WCL7 WLY7:WMH7 WVU7:WWD7 M65543:V65543 JI65543:JR65543 TE65543:TN65543 ADA65543:ADJ65543 AMW65543:ANF65543 AWS65543:AXB65543 BGO65543:BGX65543 BQK65543:BQT65543 CAG65543:CAP65543 CKC65543:CKL65543 CTY65543:CUH65543 DDU65543:DED65543 DNQ65543:DNZ65543 DXM65543:DXV65543 EHI65543:EHR65543 ERE65543:ERN65543 FBA65543:FBJ65543 FKW65543:FLF65543 FUS65543:FVB65543 GEO65543:GEX65543 GOK65543:GOT65543 GYG65543:GYP65543 HIC65543:HIL65543 HRY65543:HSH65543 IBU65543:ICD65543 ILQ65543:ILZ65543 IVM65543:IVV65543 JFI65543:JFR65543 JPE65543:JPN65543 JZA65543:JZJ65543 KIW65543:KJF65543 KSS65543:KTB65543 LCO65543:LCX65543 LMK65543:LMT65543 LWG65543:LWP65543 MGC65543:MGL65543 MPY65543:MQH65543 MZU65543:NAD65543 NJQ65543:NJZ65543 NTM65543:NTV65543 ODI65543:ODR65543 ONE65543:ONN65543 OXA65543:OXJ65543 PGW65543:PHF65543 PQS65543:PRB65543 QAO65543:QAX65543 QKK65543:QKT65543 QUG65543:QUP65543 REC65543:REL65543 RNY65543:ROH65543 RXU65543:RYD65543 SHQ65543:SHZ65543 SRM65543:SRV65543 TBI65543:TBR65543 TLE65543:TLN65543 TVA65543:TVJ65543 UEW65543:UFF65543 UOS65543:UPB65543 UYO65543:UYX65543 VIK65543:VIT65543 VSG65543:VSP65543 WCC65543:WCL65543 WLY65543:WMH65543 WVU65543:WWD65543 M131079:V131079 JI131079:JR131079 TE131079:TN131079 ADA131079:ADJ131079 AMW131079:ANF131079 AWS131079:AXB131079 BGO131079:BGX131079 BQK131079:BQT131079 CAG131079:CAP131079 CKC131079:CKL131079 CTY131079:CUH131079 DDU131079:DED131079 DNQ131079:DNZ131079 DXM131079:DXV131079 EHI131079:EHR131079 ERE131079:ERN131079 FBA131079:FBJ131079 FKW131079:FLF131079 FUS131079:FVB131079 GEO131079:GEX131079 GOK131079:GOT131079 GYG131079:GYP131079 HIC131079:HIL131079 HRY131079:HSH131079 IBU131079:ICD131079 ILQ131079:ILZ131079 IVM131079:IVV131079 JFI131079:JFR131079 JPE131079:JPN131079 JZA131079:JZJ131079 KIW131079:KJF131079 KSS131079:KTB131079 LCO131079:LCX131079 LMK131079:LMT131079 LWG131079:LWP131079 MGC131079:MGL131079 MPY131079:MQH131079 MZU131079:NAD131079 NJQ131079:NJZ131079 NTM131079:NTV131079 ODI131079:ODR131079 ONE131079:ONN131079 OXA131079:OXJ131079 PGW131079:PHF131079 PQS131079:PRB131079 QAO131079:QAX131079 QKK131079:QKT131079 QUG131079:QUP131079 REC131079:REL131079 RNY131079:ROH131079 RXU131079:RYD131079 SHQ131079:SHZ131079 SRM131079:SRV131079 TBI131079:TBR131079 TLE131079:TLN131079 TVA131079:TVJ131079 UEW131079:UFF131079 UOS131079:UPB131079 UYO131079:UYX131079 VIK131079:VIT131079 VSG131079:VSP131079 WCC131079:WCL131079 WLY131079:WMH131079 WVU131079:WWD131079 M196615:V196615 JI196615:JR196615 TE196615:TN196615 ADA196615:ADJ196615 AMW196615:ANF196615 AWS196615:AXB196615 BGO196615:BGX196615 BQK196615:BQT196615 CAG196615:CAP196615 CKC196615:CKL196615 CTY196615:CUH196615 DDU196615:DED196615 DNQ196615:DNZ196615 DXM196615:DXV196615 EHI196615:EHR196615 ERE196615:ERN196615 FBA196615:FBJ196615 FKW196615:FLF196615 FUS196615:FVB196615 GEO196615:GEX196615 GOK196615:GOT196615 GYG196615:GYP196615 HIC196615:HIL196615 HRY196615:HSH196615 IBU196615:ICD196615 ILQ196615:ILZ196615 IVM196615:IVV196615 JFI196615:JFR196615 JPE196615:JPN196615 JZA196615:JZJ196615 KIW196615:KJF196615 KSS196615:KTB196615 LCO196615:LCX196615 LMK196615:LMT196615 LWG196615:LWP196615 MGC196615:MGL196615 MPY196615:MQH196615 MZU196615:NAD196615 NJQ196615:NJZ196615 NTM196615:NTV196615 ODI196615:ODR196615 ONE196615:ONN196615 OXA196615:OXJ196615 PGW196615:PHF196615 PQS196615:PRB196615 QAO196615:QAX196615 QKK196615:QKT196615 QUG196615:QUP196615 REC196615:REL196615 RNY196615:ROH196615 RXU196615:RYD196615 SHQ196615:SHZ196615 SRM196615:SRV196615 TBI196615:TBR196615 TLE196615:TLN196615 TVA196615:TVJ196615 UEW196615:UFF196615 UOS196615:UPB196615 UYO196615:UYX196615 VIK196615:VIT196615 VSG196615:VSP196615 WCC196615:WCL196615 WLY196615:WMH196615 WVU196615:WWD196615 M262151:V262151 JI262151:JR262151 TE262151:TN262151 ADA262151:ADJ262151 AMW262151:ANF262151 AWS262151:AXB262151 BGO262151:BGX262151 BQK262151:BQT262151 CAG262151:CAP262151 CKC262151:CKL262151 CTY262151:CUH262151 DDU262151:DED262151 DNQ262151:DNZ262151 DXM262151:DXV262151 EHI262151:EHR262151 ERE262151:ERN262151 FBA262151:FBJ262151 FKW262151:FLF262151 FUS262151:FVB262151 GEO262151:GEX262151 GOK262151:GOT262151 GYG262151:GYP262151 HIC262151:HIL262151 HRY262151:HSH262151 IBU262151:ICD262151 ILQ262151:ILZ262151 IVM262151:IVV262151 JFI262151:JFR262151 JPE262151:JPN262151 JZA262151:JZJ262151 KIW262151:KJF262151 KSS262151:KTB262151 LCO262151:LCX262151 LMK262151:LMT262151 LWG262151:LWP262151 MGC262151:MGL262151 MPY262151:MQH262151 MZU262151:NAD262151 NJQ262151:NJZ262151 NTM262151:NTV262151 ODI262151:ODR262151 ONE262151:ONN262151 OXA262151:OXJ262151 PGW262151:PHF262151 PQS262151:PRB262151 QAO262151:QAX262151 QKK262151:QKT262151 QUG262151:QUP262151 REC262151:REL262151 RNY262151:ROH262151 RXU262151:RYD262151 SHQ262151:SHZ262151 SRM262151:SRV262151 TBI262151:TBR262151 TLE262151:TLN262151 TVA262151:TVJ262151 UEW262151:UFF262151 UOS262151:UPB262151 UYO262151:UYX262151 VIK262151:VIT262151 VSG262151:VSP262151 WCC262151:WCL262151 WLY262151:WMH262151 WVU262151:WWD262151 M327687:V327687 JI327687:JR327687 TE327687:TN327687 ADA327687:ADJ327687 AMW327687:ANF327687 AWS327687:AXB327687 BGO327687:BGX327687 BQK327687:BQT327687 CAG327687:CAP327687 CKC327687:CKL327687 CTY327687:CUH327687 DDU327687:DED327687 DNQ327687:DNZ327687 DXM327687:DXV327687 EHI327687:EHR327687 ERE327687:ERN327687 FBA327687:FBJ327687 FKW327687:FLF327687 FUS327687:FVB327687 GEO327687:GEX327687 GOK327687:GOT327687 GYG327687:GYP327687 HIC327687:HIL327687 HRY327687:HSH327687 IBU327687:ICD327687 ILQ327687:ILZ327687 IVM327687:IVV327687 JFI327687:JFR327687 JPE327687:JPN327687 JZA327687:JZJ327687 KIW327687:KJF327687 KSS327687:KTB327687 LCO327687:LCX327687 LMK327687:LMT327687 LWG327687:LWP327687 MGC327687:MGL327687 MPY327687:MQH327687 MZU327687:NAD327687 NJQ327687:NJZ327687 NTM327687:NTV327687 ODI327687:ODR327687 ONE327687:ONN327687 OXA327687:OXJ327687 PGW327687:PHF327687 PQS327687:PRB327687 QAO327687:QAX327687 QKK327687:QKT327687 QUG327687:QUP327687 REC327687:REL327687 RNY327687:ROH327687 RXU327687:RYD327687 SHQ327687:SHZ327687 SRM327687:SRV327687 TBI327687:TBR327687 TLE327687:TLN327687 TVA327687:TVJ327687 UEW327687:UFF327687 UOS327687:UPB327687 UYO327687:UYX327687 VIK327687:VIT327687 VSG327687:VSP327687 WCC327687:WCL327687 WLY327687:WMH327687 WVU327687:WWD327687 M393223:V393223 JI393223:JR393223 TE393223:TN393223 ADA393223:ADJ393223 AMW393223:ANF393223 AWS393223:AXB393223 BGO393223:BGX393223 BQK393223:BQT393223 CAG393223:CAP393223 CKC393223:CKL393223 CTY393223:CUH393223 DDU393223:DED393223 DNQ393223:DNZ393223 DXM393223:DXV393223 EHI393223:EHR393223 ERE393223:ERN393223 FBA393223:FBJ393223 FKW393223:FLF393223 FUS393223:FVB393223 GEO393223:GEX393223 GOK393223:GOT393223 GYG393223:GYP393223 HIC393223:HIL393223 HRY393223:HSH393223 IBU393223:ICD393223 ILQ393223:ILZ393223 IVM393223:IVV393223 JFI393223:JFR393223 JPE393223:JPN393223 JZA393223:JZJ393223 KIW393223:KJF393223 KSS393223:KTB393223 LCO393223:LCX393223 LMK393223:LMT393223 LWG393223:LWP393223 MGC393223:MGL393223 MPY393223:MQH393223 MZU393223:NAD393223 NJQ393223:NJZ393223 NTM393223:NTV393223 ODI393223:ODR393223 ONE393223:ONN393223 OXA393223:OXJ393223 PGW393223:PHF393223 PQS393223:PRB393223 QAO393223:QAX393223 QKK393223:QKT393223 QUG393223:QUP393223 REC393223:REL393223 RNY393223:ROH393223 RXU393223:RYD393223 SHQ393223:SHZ393223 SRM393223:SRV393223 TBI393223:TBR393223 TLE393223:TLN393223 TVA393223:TVJ393223 UEW393223:UFF393223 UOS393223:UPB393223 UYO393223:UYX393223 VIK393223:VIT393223 VSG393223:VSP393223 WCC393223:WCL393223 WLY393223:WMH393223 WVU393223:WWD393223 M458759:V458759 JI458759:JR458759 TE458759:TN458759 ADA458759:ADJ458759 AMW458759:ANF458759 AWS458759:AXB458759 BGO458759:BGX458759 BQK458759:BQT458759 CAG458759:CAP458759 CKC458759:CKL458759 CTY458759:CUH458759 DDU458759:DED458759 DNQ458759:DNZ458759 DXM458759:DXV458759 EHI458759:EHR458759 ERE458759:ERN458759 FBA458759:FBJ458759 FKW458759:FLF458759 FUS458759:FVB458759 GEO458759:GEX458759 GOK458759:GOT458759 GYG458759:GYP458759 HIC458759:HIL458759 HRY458759:HSH458759 IBU458759:ICD458759 ILQ458759:ILZ458759 IVM458759:IVV458759 JFI458759:JFR458759 JPE458759:JPN458759 JZA458759:JZJ458759 KIW458759:KJF458759 KSS458759:KTB458759 LCO458759:LCX458759 LMK458759:LMT458759 LWG458759:LWP458759 MGC458759:MGL458759 MPY458759:MQH458759 MZU458759:NAD458759 NJQ458759:NJZ458759 NTM458759:NTV458759 ODI458759:ODR458759 ONE458759:ONN458759 OXA458759:OXJ458759 PGW458759:PHF458759 PQS458759:PRB458759 QAO458759:QAX458759 QKK458759:QKT458759 QUG458759:QUP458759 REC458759:REL458759 RNY458759:ROH458759 RXU458759:RYD458759 SHQ458759:SHZ458759 SRM458759:SRV458759 TBI458759:TBR458759 TLE458759:TLN458759 TVA458759:TVJ458759 UEW458759:UFF458759 UOS458759:UPB458759 UYO458759:UYX458759 VIK458759:VIT458759 VSG458759:VSP458759 WCC458759:WCL458759 WLY458759:WMH458759 WVU458759:WWD458759 M524295:V524295 JI524295:JR524295 TE524295:TN524295 ADA524295:ADJ524295 AMW524295:ANF524295 AWS524295:AXB524295 BGO524295:BGX524295 BQK524295:BQT524295 CAG524295:CAP524295 CKC524295:CKL524295 CTY524295:CUH524295 DDU524295:DED524295 DNQ524295:DNZ524295 DXM524295:DXV524295 EHI524295:EHR524295 ERE524295:ERN524295 FBA524295:FBJ524295 FKW524295:FLF524295 FUS524295:FVB524295 GEO524295:GEX524295 GOK524295:GOT524295 GYG524295:GYP524295 HIC524295:HIL524295 HRY524295:HSH524295 IBU524295:ICD524295 ILQ524295:ILZ524295 IVM524295:IVV524295 JFI524295:JFR524295 JPE524295:JPN524295 JZA524295:JZJ524295 KIW524295:KJF524295 KSS524295:KTB524295 LCO524295:LCX524295 LMK524295:LMT524295 LWG524295:LWP524295 MGC524295:MGL524295 MPY524295:MQH524295 MZU524295:NAD524295 NJQ524295:NJZ524295 NTM524295:NTV524295 ODI524295:ODR524295 ONE524295:ONN524295 OXA524295:OXJ524295 PGW524295:PHF524295 PQS524295:PRB524295 QAO524295:QAX524295 QKK524295:QKT524295 QUG524295:QUP524295 REC524295:REL524295 RNY524295:ROH524295 RXU524295:RYD524295 SHQ524295:SHZ524295 SRM524295:SRV524295 TBI524295:TBR524295 TLE524295:TLN524295 TVA524295:TVJ524295 UEW524295:UFF524295 UOS524295:UPB524295 UYO524295:UYX524295 VIK524295:VIT524295 VSG524295:VSP524295 WCC524295:WCL524295 WLY524295:WMH524295 WVU524295:WWD524295 M589831:V589831 JI589831:JR589831 TE589831:TN589831 ADA589831:ADJ589831 AMW589831:ANF589831 AWS589831:AXB589831 BGO589831:BGX589831 BQK589831:BQT589831 CAG589831:CAP589831 CKC589831:CKL589831 CTY589831:CUH589831 DDU589831:DED589831 DNQ589831:DNZ589831 DXM589831:DXV589831 EHI589831:EHR589831 ERE589831:ERN589831 FBA589831:FBJ589831 FKW589831:FLF589831 FUS589831:FVB589831 GEO589831:GEX589831 GOK589831:GOT589831 GYG589831:GYP589831 HIC589831:HIL589831 HRY589831:HSH589831 IBU589831:ICD589831 ILQ589831:ILZ589831 IVM589831:IVV589831 JFI589831:JFR589831 JPE589831:JPN589831 JZA589831:JZJ589831 KIW589831:KJF589831 KSS589831:KTB589831 LCO589831:LCX589831 LMK589831:LMT589831 LWG589831:LWP589831 MGC589831:MGL589831 MPY589831:MQH589831 MZU589831:NAD589831 NJQ589831:NJZ589831 NTM589831:NTV589831 ODI589831:ODR589831 ONE589831:ONN589831 OXA589831:OXJ589831 PGW589831:PHF589831 PQS589831:PRB589831 QAO589831:QAX589831 QKK589831:QKT589831 QUG589831:QUP589831 REC589831:REL589831 RNY589831:ROH589831 RXU589831:RYD589831 SHQ589831:SHZ589831 SRM589831:SRV589831 TBI589831:TBR589831 TLE589831:TLN589831 TVA589831:TVJ589831 UEW589831:UFF589831 UOS589831:UPB589831 UYO589831:UYX589831 VIK589831:VIT589831 VSG589831:VSP589831 WCC589831:WCL589831 WLY589831:WMH589831 WVU589831:WWD589831 M655367:V655367 JI655367:JR655367 TE655367:TN655367 ADA655367:ADJ655367 AMW655367:ANF655367 AWS655367:AXB655367 BGO655367:BGX655367 BQK655367:BQT655367 CAG655367:CAP655367 CKC655367:CKL655367 CTY655367:CUH655367 DDU655367:DED655367 DNQ655367:DNZ655367 DXM655367:DXV655367 EHI655367:EHR655367 ERE655367:ERN655367 FBA655367:FBJ655367 FKW655367:FLF655367 FUS655367:FVB655367 GEO655367:GEX655367 GOK655367:GOT655367 GYG655367:GYP655367 HIC655367:HIL655367 HRY655367:HSH655367 IBU655367:ICD655367 ILQ655367:ILZ655367 IVM655367:IVV655367 JFI655367:JFR655367 JPE655367:JPN655367 JZA655367:JZJ655367 KIW655367:KJF655367 KSS655367:KTB655367 LCO655367:LCX655367 LMK655367:LMT655367 LWG655367:LWP655367 MGC655367:MGL655367 MPY655367:MQH655367 MZU655367:NAD655367 NJQ655367:NJZ655367 NTM655367:NTV655367 ODI655367:ODR655367 ONE655367:ONN655367 OXA655367:OXJ655367 PGW655367:PHF655367 PQS655367:PRB655367 QAO655367:QAX655367 QKK655367:QKT655367 QUG655367:QUP655367 REC655367:REL655367 RNY655367:ROH655367 RXU655367:RYD655367 SHQ655367:SHZ655367 SRM655367:SRV655367 TBI655367:TBR655367 TLE655367:TLN655367 TVA655367:TVJ655367 UEW655367:UFF655367 UOS655367:UPB655367 UYO655367:UYX655367 VIK655367:VIT655367 VSG655367:VSP655367 WCC655367:WCL655367 WLY655367:WMH655367 WVU655367:WWD655367 M720903:V720903 JI720903:JR720903 TE720903:TN720903 ADA720903:ADJ720903 AMW720903:ANF720903 AWS720903:AXB720903 BGO720903:BGX720903 BQK720903:BQT720903 CAG720903:CAP720903 CKC720903:CKL720903 CTY720903:CUH720903 DDU720903:DED720903 DNQ720903:DNZ720903 DXM720903:DXV720903 EHI720903:EHR720903 ERE720903:ERN720903 FBA720903:FBJ720903 FKW720903:FLF720903 FUS720903:FVB720903 GEO720903:GEX720903 GOK720903:GOT720903 GYG720903:GYP720903 HIC720903:HIL720903 HRY720903:HSH720903 IBU720903:ICD720903 ILQ720903:ILZ720903 IVM720903:IVV720903 JFI720903:JFR720903 JPE720903:JPN720903 JZA720903:JZJ720903 KIW720903:KJF720903 KSS720903:KTB720903 LCO720903:LCX720903 LMK720903:LMT720903 LWG720903:LWP720903 MGC720903:MGL720903 MPY720903:MQH720903 MZU720903:NAD720903 NJQ720903:NJZ720903 NTM720903:NTV720903 ODI720903:ODR720903 ONE720903:ONN720903 OXA720903:OXJ720903 PGW720903:PHF720903 PQS720903:PRB720903 QAO720903:QAX720903 QKK720903:QKT720903 QUG720903:QUP720903 REC720903:REL720903 RNY720903:ROH720903 RXU720903:RYD720903 SHQ720903:SHZ720903 SRM720903:SRV720903 TBI720903:TBR720903 TLE720903:TLN720903 TVA720903:TVJ720903 UEW720903:UFF720903 UOS720903:UPB720903 UYO720903:UYX720903 VIK720903:VIT720903 VSG720903:VSP720903 WCC720903:WCL720903 WLY720903:WMH720903 WVU720903:WWD720903 M786439:V786439 JI786439:JR786439 TE786439:TN786439 ADA786439:ADJ786439 AMW786439:ANF786439 AWS786439:AXB786439 BGO786439:BGX786439 BQK786439:BQT786439 CAG786439:CAP786439 CKC786439:CKL786439 CTY786439:CUH786439 DDU786439:DED786439 DNQ786439:DNZ786439 DXM786439:DXV786439 EHI786439:EHR786439 ERE786439:ERN786439 FBA786439:FBJ786439 FKW786439:FLF786439 FUS786439:FVB786439 GEO786439:GEX786439 GOK786439:GOT786439 GYG786439:GYP786439 HIC786439:HIL786439 HRY786439:HSH786439 IBU786439:ICD786439 ILQ786439:ILZ786439 IVM786439:IVV786439 JFI786439:JFR786439 JPE786439:JPN786439 JZA786439:JZJ786439 KIW786439:KJF786439 KSS786439:KTB786439 LCO786439:LCX786439 LMK786439:LMT786439 LWG786439:LWP786439 MGC786439:MGL786439 MPY786439:MQH786439 MZU786439:NAD786439 NJQ786439:NJZ786439 NTM786439:NTV786439 ODI786439:ODR786439 ONE786439:ONN786439 OXA786439:OXJ786439 PGW786439:PHF786439 PQS786439:PRB786439 QAO786439:QAX786439 QKK786439:QKT786439 QUG786439:QUP786439 REC786439:REL786439 RNY786439:ROH786439 RXU786439:RYD786439 SHQ786439:SHZ786439 SRM786439:SRV786439 TBI786439:TBR786439 TLE786439:TLN786439 TVA786439:TVJ786439 UEW786439:UFF786439 UOS786439:UPB786439 UYO786439:UYX786439 VIK786439:VIT786439 VSG786439:VSP786439 WCC786439:WCL786439 WLY786439:WMH786439 WVU786439:WWD786439 M851975:V851975 JI851975:JR851975 TE851975:TN851975 ADA851975:ADJ851975 AMW851975:ANF851975 AWS851975:AXB851975 BGO851975:BGX851975 BQK851975:BQT851975 CAG851975:CAP851975 CKC851975:CKL851975 CTY851975:CUH851975 DDU851975:DED851975 DNQ851975:DNZ851975 DXM851975:DXV851975 EHI851975:EHR851975 ERE851975:ERN851975 FBA851975:FBJ851975 FKW851975:FLF851975 FUS851975:FVB851975 GEO851975:GEX851975 GOK851975:GOT851975 GYG851975:GYP851975 HIC851975:HIL851975 HRY851975:HSH851975 IBU851975:ICD851975 ILQ851975:ILZ851975 IVM851975:IVV851975 JFI851975:JFR851975 JPE851975:JPN851975 JZA851975:JZJ851975 KIW851975:KJF851975 KSS851975:KTB851975 LCO851975:LCX851975 LMK851975:LMT851975 LWG851975:LWP851975 MGC851975:MGL851975 MPY851975:MQH851975 MZU851975:NAD851975 NJQ851975:NJZ851975 NTM851975:NTV851975 ODI851975:ODR851975 ONE851975:ONN851975 OXA851975:OXJ851975 PGW851975:PHF851975 PQS851975:PRB851975 QAO851975:QAX851975 QKK851975:QKT851975 QUG851975:QUP851975 REC851975:REL851975 RNY851975:ROH851975 RXU851975:RYD851975 SHQ851975:SHZ851975 SRM851975:SRV851975 TBI851975:TBR851975 TLE851975:TLN851975 TVA851975:TVJ851975 UEW851975:UFF851975 UOS851975:UPB851975 UYO851975:UYX851975 VIK851975:VIT851975 VSG851975:VSP851975 WCC851975:WCL851975 WLY851975:WMH851975 WVU851975:WWD851975 M917511:V917511 JI917511:JR917511 TE917511:TN917511 ADA917511:ADJ917511 AMW917511:ANF917511 AWS917511:AXB917511 BGO917511:BGX917511 BQK917511:BQT917511 CAG917511:CAP917511 CKC917511:CKL917511 CTY917511:CUH917511 DDU917511:DED917511 DNQ917511:DNZ917511 DXM917511:DXV917511 EHI917511:EHR917511 ERE917511:ERN917511 FBA917511:FBJ917511 FKW917511:FLF917511 FUS917511:FVB917511 GEO917511:GEX917511 GOK917511:GOT917511 GYG917511:GYP917511 HIC917511:HIL917511 HRY917511:HSH917511 IBU917511:ICD917511 ILQ917511:ILZ917511 IVM917511:IVV917511 JFI917511:JFR917511 JPE917511:JPN917511 JZA917511:JZJ917511 KIW917511:KJF917511 KSS917511:KTB917511 LCO917511:LCX917511 LMK917511:LMT917511 LWG917511:LWP917511 MGC917511:MGL917511 MPY917511:MQH917511 MZU917511:NAD917511 NJQ917511:NJZ917511 NTM917511:NTV917511 ODI917511:ODR917511 ONE917511:ONN917511 OXA917511:OXJ917511 PGW917511:PHF917511 PQS917511:PRB917511 QAO917511:QAX917511 QKK917511:QKT917511 QUG917511:QUP917511 REC917511:REL917511 RNY917511:ROH917511 RXU917511:RYD917511 SHQ917511:SHZ917511 SRM917511:SRV917511 TBI917511:TBR917511 TLE917511:TLN917511 TVA917511:TVJ917511 UEW917511:UFF917511 UOS917511:UPB917511 UYO917511:UYX917511 VIK917511:VIT917511 VSG917511:VSP917511 WCC917511:WCL917511 WLY917511:WMH917511 WVU917511:WWD917511 M983047:V983047 JI983047:JR983047 TE983047:TN983047 ADA983047:ADJ983047 AMW983047:ANF983047 AWS983047:AXB983047 BGO983047:BGX983047 BQK983047:BQT983047 CAG983047:CAP983047 CKC983047:CKL983047 CTY983047:CUH983047 DDU983047:DED983047 DNQ983047:DNZ983047 DXM983047:DXV983047 EHI983047:EHR983047 ERE983047:ERN983047 FBA983047:FBJ983047 FKW983047:FLF983047 FUS983047:FVB983047 GEO983047:GEX983047 GOK983047:GOT983047 GYG983047:GYP983047 HIC983047:HIL983047 HRY983047:HSH983047 IBU983047:ICD983047 ILQ983047:ILZ983047 IVM983047:IVV983047 JFI983047:JFR983047 JPE983047:JPN983047 JZA983047:JZJ983047 KIW983047:KJF983047 KSS983047:KTB983047 LCO983047:LCX983047 LMK983047:LMT983047 LWG983047:LWP983047 MGC983047:MGL983047 MPY983047:MQH983047 MZU983047:NAD983047 NJQ983047:NJZ983047 NTM983047:NTV983047 ODI983047:ODR983047 ONE983047:ONN983047 OXA983047:OXJ983047 PGW983047:PHF983047 PQS983047:PRB983047 QAO983047:QAX983047 QKK983047:QKT983047 QUG983047:QUP983047 REC983047:REL983047 RNY983047:ROH983047 RXU983047:RYD983047 SHQ983047:SHZ983047 SRM983047:SRV983047 TBI983047:TBR983047 TLE983047:TLN983047 TVA983047:TVJ983047 UEW983047:UFF983047 UOS983047:UPB983047 UYO983047:UYX983047 VIK983047:VIT983047 VSG983047:VSP983047 WCC983047:WCL983047 WLY983047:WMH983047 WVU983047:WWD983047">
      <formula1>$Z$3:$Z$6</formula1>
    </dataValidation>
    <dataValidation type="list" allowBlank="1" showErrorMessage="1" errorTitle="API 610 Basic Type" error="Enter selection from drop-down list" sqref="H24:V24 JD24:JR24 SZ24:TN24 ACV24:ADJ24 AMR24:ANF24 AWN24:AXB24 BGJ24:BGX24 BQF24:BQT24 CAB24:CAP24 CJX24:CKL24 CTT24:CUH24 DDP24:DED24 DNL24:DNZ24 DXH24:DXV24 EHD24:EHR24 EQZ24:ERN24 FAV24:FBJ24 FKR24:FLF24 FUN24:FVB24 GEJ24:GEX24 GOF24:GOT24 GYB24:GYP24 HHX24:HIL24 HRT24:HSH24 IBP24:ICD24 ILL24:ILZ24 IVH24:IVV24 JFD24:JFR24 JOZ24:JPN24 JYV24:JZJ24 KIR24:KJF24 KSN24:KTB24 LCJ24:LCX24 LMF24:LMT24 LWB24:LWP24 MFX24:MGL24 MPT24:MQH24 MZP24:NAD24 NJL24:NJZ24 NTH24:NTV24 ODD24:ODR24 OMZ24:ONN24 OWV24:OXJ24 PGR24:PHF24 PQN24:PRB24 QAJ24:QAX24 QKF24:QKT24 QUB24:QUP24 RDX24:REL24 RNT24:ROH24 RXP24:RYD24 SHL24:SHZ24 SRH24:SRV24 TBD24:TBR24 TKZ24:TLN24 TUV24:TVJ24 UER24:UFF24 UON24:UPB24 UYJ24:UYX24 VIF24:VIT24 VSB24:VSP24 WBX24:WCL24 WLT24:WMH24 WVP24:WWD24 H65560:V65560 JD65560:JR65560 SZ65560:TN65560 ACV65560:ADJ65560 AMR65560:ANF65560 AWN65560:AXB65560 BGJ65560:BGX65560 BQF65560:BQT65560 CAB65560:CAP65560 CJX65560:CKL65560 CTT65560:CUH65560 DDP65560:DED65560 DNL65560:DNZ65560 DXH65560:DXV65560 EHD65560:EHR65560 EQZ65560:ERN65560 FAV65560:FBJ65560 FKR65560:FLF65560 FUN65560:FVB65560 GEJ65560:GEX65560 GOF65560:GOT65560 GYB65560:GYP65560 HHX65560:HIL65560 HRT65560:HSH65560 IBP65560:ICD65560 ILL65560:ILZ65560 IVH65560:IVV65560 JFD65560:JFR65560 JOZ65560:JPN65560 JYV65560:JZJ65560 KIR65560:KJF65560 KSN65560:KTB65560 LCJ65560:LCX65560 LMF65560:LMT65560 LWB65560:LWP65560 MFX65560:MGL65560 MPT65560:MQH65560 MZP65560:NAD65560 NJL65560:NJZ65560 NTH65560:NTV65560 ODD65560:ODR65560 OMZ65560:ONN65560 OWV65560:OXJ65560 PGR65560:PHF65560 PQN65560:PRB65560 QAJ65560:QAX65560 QKF65560:QKT65560 QUB65560:QUP65560 RDX65560:REL65560 RNT65560:ROH65560 RXP65560:RYD65560 SHL65560:SHZ65560 SRH65560:SRV65560 TBD65560:TBR65560 TKZ65560:TLN65560 TUV65560:TVJ65560 UER65560:UFF65560 UON65560:UPB65560 UYJ65560:UYX65560 VIF65560:VIT65560 VSB65560:VSP65560 WBX65560:WCL65560 WLT65560:WMH65560 WVP65560:WWD65560 H131096:V131096 JD131096:JR131096 SZ131096:TN131096 ACV131096:ADJ131096 AMR131096:ANF131096 AWN131096:AXB131096 BGJ131096:BGX131096 BQF131096:BQT131096 CAB131096:CAP131096 CJX131096:CKL131096 CTT131096:CUH131096 DDP131096:DED131096 DNL131096:DNZ131096 DXH131096:DXV131096 EHD131096:EHR131096 EQZ131096:ERN131096 FAV131096:FBJ131096 FKR131096:FLF131096 FUN131096:FVB131096 GEJ131096:GEX131096 GOF131096:GOT131096 GYB131096:GYP131096 HHX131096:HIL131096 HRT131096:HSH131096 IBP131096:ICD131096 ILL131096:ILZ131096 IVH131096:IVV131096 JFD131096:JFR131096 JOZ131096:JPN131096 JYV131096:JZJ131096 KIR131096:KJF131096 KSN131096:KTB131096 LCJ131096:LCX131096 LMF131096:LMT131096 LWB131096:LWP131096 MFX131096:MGL131096 MPT131096:MQH131096 MZP131096:NAD131096 NJL131096:NJZ131096 NTH131096:NTV131096 ODD131096:ODR131096 OMZ131096:ONN131096 OWV131096:OXJ131096 PGR131096:PHF131096 PQN131096:PRB131096 QAJ131096:QAX131096 QKF131096:QKT131096 QUB131096:QUP131096 RDX131096:REL131096 RNT131096:ROH131096 RXP131096:RYD131096 SHL131096:SHZ131096 SRH131096:SRV131096 TBD131096:TBR131096 TKZ131096:TLN131096 TUV131096:TVJ131096 UER131096:UFF131096 UON131096:UPB131096 UYJ131096:UYX131096 VIF131096:VIT131096 VSB131096:VSP131096 WBX131096:WCL131096 WLT131096:WMH131096 WVP131096:WWD131096 H196632:V196632 JD196632:JR196632 SZ196632:TN196632 ACV196632:ADJ196632 AMR196632:ANF196632 AWN196632:AXB196632 BGJ196632:BGX196632 BQF196632:BQT196632 CAB196632:CAP196632 CJX196632:CKL196632 CTT196632:CUH196632 DDP196632:DED196632 DNL196632:DNZ196632 DXH196632:DXV196632 EHD196632:EHR196632 EQZ196632:ERN196632 FAV196632:FBJ196632 FKR196632:FLF196632 FUN196632:FVB196632 GEJ196632:GEX196632 GOF196632:GOT196632 GYB196632:GYP196632 HHX196632:HIL196632 HRT196632:HSH196632 IBP196632:ICD196632 ILL196632:ILZ196632 IVH196632:IVV196632 JFD196632:JFR196632 JOZ196632:JPN196632 JYV196632:JZJ196632 KIR196632:KJF196632 KSN196632:KTB196632 LCJ196632:LCX196632 LMF196632:LMT196632 LWB196632:LWP196632 MFX196632:MGL196632 MPT196632:MQH196632 MZP196632:NAD196632 NJL196632:NJZ196632 NTH196632:NTV196632 ODD196632:ODR196632 OMZ196632:ONN196632 OWV196632:OXJ196632 PGR196632:PHF196632 PQN196632:PRB196632 QAJ196632:QAX196632 QKF196632:QKT196632 QUB196632:QUP196632 RDX196632:REL196632 RNT196632:ROH196632 RXP196632:RYD196632 SHL196632:SHZ196632 SRH196632:SRV196632 TBD196632:TBR196632 TKZ196632:TLN196632 TUV196632:TVJ196632 UER196632:UFF196632 UON196632:UPB196632 UYJ196632:UYX196632 VIF196632:VIT196632 VSB196632:VSP196632 WBX196632:WCL196632 WLT196632:WMH196632 WVP196632:WWD196632 H262168:V262168 JD262168:JR262168 SZ262168:TN262168 ACV262168:ADJ262168 AMR262168:ANF262168 AWN262168:AXB262168 BGJ262168:BGX262168 BQF262168:BQT262168 CAB262168:CAP262168 CJX262168:CKL262168 CTT262168:CUH262168 DDP262168:DED262168 DNL262168:DNZ262168 DXH262168:DXV262168 EHD262168:EHR262168 EQZ262168:ERN262168 FAV262168:FBJ262168 FKR262168:FLF262168 FUN262168:FVB262168 GEJ262168:GEX262168 GOF262168:GOT262168 GYB262168:GYP262168 HHX262168:HIL262168 HRT262168:HSH262168 IBP262168:ICD262168 ILL262168:ILZ262168 IVH262168:IVV262168 JFD262168:JFR262168 JOZ262168:JPN262168 JYV262168:JZJ262168 KIR262168:KJF262168 KSN262168:KTB262168 LCJ262168:LCX262168 LMF262168:LMT262168 LWB262168:LWP262168 MFX262168:MGL262168 MPT262168:MQH262168 MZP262168:NAD262168 NJL262168:NJZ262168 NTH262168:NTV262168 ODD262168:ODR262168 OMZ262168:ONN262168 OWV262168:OXJ262168 PGR262168:PHF262168 PQN262168:PRB262168 QAJ262168:QAX262168 QKF262168:QKT262168 QUB262168:QUP262168 RDX262168:REL262168 RNT262168:ROH262168 RXP262168:RYD262168 SHL262168:SHZ262168 SRH262168:SRV262168 TBD262168:TBR262168 TKZ262168:TLN262168 TUV262168:TVJ262168 UER262168:UFF262168 UON262168:UPB262168 UYJ262168:UYX262168 VIF262168:VIT262168 VSB262168:VSP262168 WBX262168:WCL262168 WLT262168:WMH262168 WVP262168:WWD262168 H327704:V327704 JD327704:JR327704 SZ327704:TN327704 ACV327704:ADJ327704 AMR327704:ANF327704 AWN327704:AXB327704 BGJ327704:BGX327704 BQF327704:BQT327704 CAB327704:CAP327704 CJX327704:CKL327704 CTT327704:CUH327704 DDP327704:DED327704 DNL327704:DNZ327704 DXH327704:DXV327704 EHD327704:EHR327704 EQZ327704:ERN327704 FAV327704:FBJ327704 FKR327704:FLF327704 FUN327704:FVB327704 GEJ327704:GEX327704 GOF327704:GOT327704 GYB327704:GYP327704 HHX327704:HIL327704 HRT327704:HSH327704 IBP327704:ICD327704 ILL327704:ILZ327704 IVH327704:IVV327704 JFD327704:JFR327704 JOZ327704:JPN327704 JYV327704:JZJ327704 KIR327704:KJF327704 KSN327704:KTB327704 LCJ327704:LCX327704 LMF327704:LMT327704 LWB327704:LWP327704 MFX327704:MGL327704 MPT327704:MQH327704 MZP327704:NAD327704 NJL327704:NJZ327704 NTH327704:NTV327704 ODD327704:ODR327704 OMZ327704:ONN327704 OWV327704:OXJ327704 PGR327704:PHF327704 PQN327704:PRB327704 QAJ327704:QAX327704 QKF327704:QKT327704 QUB327704:QUP327704 RDX327704:REL327704 RNT327704:ROH327704 RXP327704:RYD327704 SHL327704:SHZ327704 SRH327704:SRV327704 TBD327704:TBR327704 TKZ327704:TLN327704 TUV327704:TVJ327704 UER327704:UFF327704 UON327704:UPB327704 UYJ327704:UYX327704 VIF327704:VIT327704 VSB327704:VSP327704 WBX327704:WCL327704 WLT327704:WMH327704 WVP327704:WWD327704 H393240:V393240 JD393240:JR393240 SZ393240:TN393240 ACV393240:ADJ393240 AMR393240:ANF393240 AWN393240:AXB393240 BGJ393240:BGX393240 BQF393240:BQT393240 CAB393240:CAP393240 CJX393240:CKL393240 CTT393240:CUH393240 DDP393240:DED393240 DNL393240:DNZ393240 DXH393240:DXV393240 EHD393240:EHR393240 EQZ393240:ERN393240 FAV393240:FBJ393240 FKR393240:FLF393240 FUN393240:FVB393240 GEJ393240:GEX393240 GOF393240:GOT393240 GYB393240:GYP393240 HHX393240:HIL393240 HRT393240:HSH393240 IBP393240:ICD393240 ILL393240:ILZ393240 IVH393240:IVV393240 JFD393240:JFR393240 JOZ393240:JPN393240 JYV393240:JZJ393240 KIR393240:KJF393240 KSN393240:KTB393240 LCJ393240:LCX393240 LMF393240:LMT393240 LWB393240:LWP393240 MFX393240:MGL393240 MPT393240:MQH393240 MZP393240:NAD393240 NJL393240:NJZ393240 NTH393240:NTV393240 ODD393240:ODR393240 OMZ393240:ONN393240 OWV393240:OXJ393240 PGR393240:PHF393240 PQN393240:PRB393240 QAJ393240:QAX393240 QKF393240:QKT393240 QUB393240:QUP393240 RDX393240:REL393240 RNT393240:ROH393240 RXP393240:RYD393240 SHL393240:SHZ393240 SRH393240:SRV393240 TBD393240:TBR393240 TKZ393240:TLN393240 TUV393240:TVJ393240 UER393240:UFF393240 UON393240:UPB393240 UYJ393240:UYX393240 VIF393240:VIT393240 VSB393240:VSP393240 WBX393240:WCL393240 WLT393240:WMH393240 WVP393240:WWD393240 H458776:V458776 JD458776:JR458776 SZ458776:TN458776 ACV458776:ADJ458776 AMR458776:ANF458776 AWN458776:AXB458776 BGJ458776:BGX458776 BQF458776:BQT458776 CAB458776:CAP458776 CJX458776:CKL458776 CTT458776:CUH458776 DDP458776:DED458776 DNL458776:DNZ458776 DXH458776:DXV458776 EHD458776:EHR458776 EQZ458776:ERN458776 FAV458776:FBJ458776 FKR458776:FLF458776 FUN458776:FVB458776 GEJ458776:GEX458776 GOF458776:GOT458776 GYB458776:GYP458776 HHX458776:HIL458776 HRT458776:HSH458776 IBP458776:ICD458776 ILL458776:ILZ458776 IVH458776:IVV458776 JFD458776:JFR458776 JOZ458776:JPN458776 JYV458776:JZJ458776 KIR458776:KJF458776 KSN458776:KTB458776 LCJ458776:LCX458776 LMF458776:LMT458776 LWB458776:LWP458776 MFX458776:MGL458776 MPT458776:MQH458776 MZP458776:NAD458776 NJL458776:NJZ458776 NTH458776:NTV458776 ODD458776:ODR458776 OMZ458776:ONN458776 OWV458776:OXJ458776 PGR458776:PHF458776 PQN458776:PRB458776 QAJ458776:QAX458776 QKF458776:QKT458776 QUB458776:QUP458776 RDX458776:REL458776 RNT458776:ROH458776 RXP458776:RYD458776 SHL458776:SHZ458776 SRH458776:SRV458776 TBD458776:TBR458776 TKZ458776:TLN458776 TUV458776:TVJ458776 UER458776:UFF458776 UON458776:UPB458776 UYJ458776:UYX458776 VIF458776:VIT458776 VSB458776:VSP458776 WBX458776:WCL458776 WLT458776:WMH458776 WVP458776:WWD458776 H524312:V524312 JD524312:JR524312 SZ524312:TN524312 ACV524312:ADJ524312 AMR524312:ANF524312 AWN524312:AXB524312 BGJ524312:BGX524312 BQF524312:BQT524312 CAB524312:CAP524312 CJX524312:CKL524312 CTT524312:CUH524312 DDP524312:DED524312 DNL524312:DNZ524312 DXH524312:DXV524312 EHD524312:EHR524312 EQZ524312:ERN524312 FAV524312:FBJ524312 FKR524312:FLF524312 FUN524312:FVB524312 GEJ524312:GEX524312 GOF524312:GOT524312 GYB524312:GYP524312 HHX524312:HIL524312 HRT524312:HSH524312 IBP524312:ICD524312 ILL524312:ILZ524312 IVH524312:IVV524312 JFD524312:JFR524312 JOZ524312:JPN524312 JYV524312:JZJ524312 KIR524312:KJF524312 KSN524312:KTB524312 LCJ524312:LCX524312 LMF524312:LMT524312 LWB524312:LWP524312 MFX524312:MGL524312 MPT524312:MQH524312 MZP524312:NAD524312 NJL524312:NJZ524312 NTH524312:NTV524312 ODD524312:ODR524312 OMZ524312:ONN524312 OWV524312:OXJ524312 PGR524312:PHF524312 PQN524312:PRB524312 QAJ524312:QAX524312 QKF524312:QKT524312 QUB524312:QUP524312 RDX524312:REL524312 RNT524312:ROH524312 RXP524312:RYD524312 SHL524312:SHZ524312 SRH524312:SRV524312 TBD524312:TBR524312 TKZ524312:TLN524312 TUV524312:TVJ524312 UER524312:UFF524312 UON524312:UPB524312 UYJ524312:UYX524312 VIF524312:VIT524312 VSB524312:VSP524312 WBX524312:WCL524312 WLT524312:WMH524312 WVP524312:WWD524312 H589848:V589848 JD589848:JR589848 SZ589848:TN589848 ACV589848:ADJ589848 AMR589848:ANF589848 AWN589848:AXB589848 BGJ589848:BGX589848 BQF589848:BQT589848 CAB589848:CAP589848 CJX589848:CKL589848 CTT589848:CUH589848 DDP589848:DED589848 DNL589848:DNZ589848 DXH589848:DXV589848 EHD589848:EHR589848 EQZ589848:ERN589848 FAV589848:FBJ589848 FKR589848:FLF589848 FUN589848:FVB589848 GEJ589848:GEX589848 GOF589848:GOT589848 GYB589848:GYP589848 HHX589848:HIL589848 HRT589848:HSH589848 IBP589848:ICD589848 ILL589848:ILZ589848 IVH589848:IVV589848 JFD589848:JFR589848 JOZ589848:JPN589848 JYV589848:JZJ589848 KIR589848:KJF589848 KSN589848:KTB589848 LCJ589848:LCX589848 LMF589848:LMT589848 LWB589848:LWP589848 MFX589848:MGL589848 MPT589848:MQH589848 MZP589848:NAD589848 NJL589848:NJZ589848 NTH589848:NTV589848 ODD589848:ODR589848 OMZ589848:ONN589848 OWV589848:OXJ589848 PGR589848:PHF589848 PQN589848:PRB589848 QAJ589848:QAX589848 QKF589848:QKT589848 QUB589848:QUP589848 RDX589848:REL589848 RNT589848:ROH589848 RXP589848:RYD589848 SHL589848:SHZ589848 SRH589848:SRV589848 TBD589848:TBR589848 TKZ589848:TLN589848 TUV589848:TVJ589848 UER589848:UFF589848 UON589848:UPB589848 UYJ589848:UYX589848 VIF589848:VIT589848 VSB589848:VSP589848 WBX589848:WCL589848 WLT589848:WMH589848 WVP589848:WWD589848 H655384:V655384 JD655384:JR655384 SZ655384:TN655384 ACV655384:ADJ655384 AMR655384:ANF655384 AWN655384:AXB655384 BGJ655384:BGX655384 BQF655384:BQT655384 CAB655384:CAP655384 CJX655384:CKL655384 CTT655384:CUH655384 DDP655384:DED655384 DNL655384:DNZ655384 DXH655384:DXV655384 EHD655384:EHR655384 EQZ655384:ERN655384 FAV655384:FBJ655384 FKR655384:FLF655384 FUN655384:FVB655384 GEJ655384:GEX655384 GOF655384:GOT655384 GYB655384:GYP655384 HHX655384:HIL655384 HRT655384:HSH655384 IBP655384:ICD655384 ILL655384:ILZ655384 IVH655384:IVV655384 JFD655384:JFR655384 JOZ655384:JPN655384 JYV655384:JZJ655384 KIR655384:KJF655384 KSN655384:KTB655384 LCJ655384:LCX655384 LMF655384:LMT655384 LWB655384:LWP655384 MFX655384:MGL655384 MPT655384:MQH655384 MZP655384:NAD655384 NJL655384:NJZ655384 NTH655384:NTV655384 ODD655384:ODR655384 OMZ655384:ONN655384 OWV655384:OXJ655384 PGR655384:PHF655384 PQN655384:PRB655384 QAJ655384:QAX655384 QKF655384:QKT655384 QUB655384:QUP655384 RDX655384:REL655384 RNT655384:ROH655384 RXP655384:RYD655384 SHL655384:SHZ655384 SRH655384:SRV655384 TBD655384:TBR655384 TKZ655384:TLN655384 TUV655384:TVJ655384 UER655384:UFF655384 UON655384:UPB655384 UYJ655384:UYX655384 VIF655384:VIT655384 VSB655384:VSP655384 WBX655384:WCL655384 WLT655384:WMH655384 WVP655384:WWD655384 H720920:V720920 JD720920:JR720920 SZ720920:TN720920 ACV720920:ADJ720920 AMR720920:ANF720920 AWN720920:AXB720920 BGJ720920:BGX720920 BQF720920:BQT720920 CAB720920:CAP720920 CJX720920:CKL720920 CTT720920:CUH720920 DDP720920:DED720920 DNL720920:DNZ720920 DXH720920:DXV720920 EHD720920:EHR720920 EQZ720920:ERN720920 FAV720920:FBJ720920 FKR720920:FLF720920 FUN720920:FVB720920 GEJ720920:GEX720920 GOF720920:GOT720920 GYB720920:GYP720920 HHX720920:HIL720920 HRT720920:HSH720920 IBP720920:ICD720920 ILL720920:ILZ720920 IVH720920:IVV720920 JFD720920:JFR720920 JOZ720920:JPN720920 JYV720920:JZJ720920 KIR720920:KJF720920 KSN720920:KTB720920 LCJ720920:LCX720920 LMF720920:LMT720920 LWB720920:LWP720920 MFX720920:MGL720920 MPT720920:MQH720920 MZP720920:NAD720920 NJL720920:NJZ720920 NTH720920:NTV720920 ODD720920:ODR720920 OMZ720920:ONN720920 OWV720920:OXJ720920 PGR720920:PHF720920 PQN720920:PRB720920 QAJ720920:QAX720920 QKF720920:QKT720920 QUB720920:QUP720920 RDX720920:REL720920 RNT720920:ROH720920 RXP720920:RYD720920 SHL720920:SHZ720920 SRH720920:SRV720920 TBD720920:TBR720920 TKZ720920:TLN720920 TUV720920:TVJ720920 UER720920:UFF720920 UON720920:UPB720920 UYJ720920:UYX720920 VIF720920:VIT720920 VSB720920:VSP720920 WBX720920:WCL720920 WLT720920:WMH720920 WVP720920:WWD720920 H786456:V786456 JD786456:JR786456 SZ786456:TN786456 ACV786456:ADJ786456 AMR786456:ANF786456 AWN786456:AXB786456 BGJ786456:BGX786456 BQF786456:BQT786456 CAB786456:CAP786456 CJX786456:CKL786456 CTT786456:CUH786456 DDP786456:DED786456 DNL786456:DNZ786456 DXH786456:DXV786456 EHD786456:EHR786456 EQZ786456:ERN786456 FAV786456:FBJ786456 FKR786456:FLF786456 FUN786456:FVB786456 GEJ786456:GEX786456 GOF786456:GOT786456 GYB786456:GYP786456 HHX786456:HIL786456 HRT786456:HSH786456 IBP786456:ICD786456 ILL786456:ILZ786456 IVH786456:IVV786456 JFD786456:JFR786456 JOZ786456:JPN786456 JYV786456:JZJ786456 KIR786456:KJF786456 KSN786456:KTB786456 LCJ786456:LCX786456 LMF786456:LMT786456 LWB786456:LWP786456 MFX786456:MGL786456 MPT786456:MQH786456 MZP786456:NAD786456 NJL786456:NJZ786456 NTH786456:NTV786456 ODD786456:ODR786456 OMZ786456:ONN786456 OWV786456:OXJ786456 PGR786456:PHF786456 PQN786456:PRB786456 QAJ786456:QAX786456 QKF786456:QKT786456 QUB786456:QUP786456 RDX786456:REL786456 RNT786456:ROH786456 RXP786456:RYD786456 SHL786456:SHZ786456 SRH786456:SRV786456 TBD786456:TBR786456 TKZ786456:TLN786456 TUV786456:TVJ786456 UER786456:UFF786456 UON786456:UPB786456 UYJ786456:UYX786456 VIF786456:VIT786456 VSB786456:VSP786456 WBX786456:WCL786456 WLT786456:WMH786456 WVP786456:WWD786456 H851992:V851992 JD851992:JR851992 SZ851992:TN851992 ACV851992:ADJ851992 AMR851992:ANF851992 AWN851992:AXB851992 BGJ851992:BGX851992 BQF851992:BQT851992 CAB851992:CAP851992 CJX851992:CKL851992 CTT851992:CUH851992 DDP851992:DED851992 DNL851992:DNZ851992 DXH851992:DXV851992 EHD851992:EHR851992 EQZ851992:ERN851992 FAV851992:FBJ851992 FKR851992:FLF851992 FUN851992:FVB851992 GEJ851992:GEX851992 GOF851992:GOT851992 GYB851992:GYP851992 HHX851992:HIL851992 HRT851992:HSH851992 IBP851992:ICD851992 ILL851992:ILZ851992 IVH851992:IVV851992 JFD851992:JFR851992 JOZ851992:JPN851992 JYV851992:JZJ851992 KIR851992:KJF851992 KSN851992:KTB851992 LCJ851992:LCX851992 LMF851992:LMT851992 LWB851992:LWP851992 MFX851992:MGL851992 MPT851992:MQH851992 MZP851992:NAD851992 NJL851992:NJZ851992 NTH851992:NTV851992 ODD851992:ODR851992 OMZ851992:ONN851992 OWV851992:OXJ851992 PGR851992:PHF851992 PQN851992:PRB851992 QAJ851992:QAX851992 QKF851992:QKT851992 QUB851992:QUP851992 RDX851992:REL851992 RNT851992:ROH851992 RXP851992:RYD851992 SHL851992:SHZ851992 SRH851992:SRV851992 TBD851992:TBR851992 TKZ851992:TLN851992 TUV851992:TVJ851992 UER851992:UFF851992 UON851992:UPB851992 UYJ851992:UYX851992 VIF851992:VIT851992 VSB851992:VSP851992 WBX851992:WCL851992 WLT851992:WMH851992 WVP851992:WWD851992 H917528:V917528 JD917528:JR917528 SZ917528:TN917528 ACV917528:ADJ917528 AMR917528:ANF917528 AWN917528:AXB917528 BGJ917528:BGX917528 BQF917528:BQT917528 CAB917528:CAP917528 CJX917528:CKL917528 CTT917528:CUH917528 DDP917528:DED917528 DNL917528:DNZ917528 DXH917528:DXV917528 EHD917528:EHR917528 EQZ917528:ERN917528 FAV917528:FBJ917528 FKR917528:FLF917528 FUN917528:FVB917528 GEJ917528:GEX917528 GOF917528:GOT917528 GYB917528:GYP917528 HHX917528:HIL917528 HRT917528:HSH917528 IBP917528:ICD917528 ILL917528:ILZ917528 IVH917528:IVV917528 JFD917528:JFR917528 JOZ917528:JPN917528 JYV917528:JZJ917528 KIR917528:KJF917528 KSN917528:KTB917528 LCJ917528:LCX917528 LMF917528:LMT917528 LWB917528:LWP917528 MFX917528:MGL917528 MPT917528:MQH917528 MZP917528:NAD917528 NJL917528:NJZ917528 NTH917528:NTV917528 ODD917528:ODR917528 OMZ917528:ONN917528 OWV917528:OXJ917528 PGR917528:PHF917528 PQN917528:PRB917528 QAJ917528:QAX917528 QKF917528:QKT917528 QUB917528:QUP917528 RDX917528:REL917528 RNT917528:ROH917528 RXP917528:RYD917528 SHL917528:SHZ917528 SRH917528:SRV917528 TBD917528:TBR917528 TKZ917528:TLN917528 TUV917528:TVJ917528 UER917528:UFF917528 UON917528:UPB917528 UYJ917528:UYX917528 VIF917528:VIT917528 VSB917528:VSP917528 WBX917528:WCL917528 WLT917528:WMH917528 WVP917528:WWD917528 H983064:V983064 JD983064:JR983064 SZ983064:TN983064 ACV983064:ADJ983064 AMR983064:ANF983064 AWN983064:AXB983064 BGJ983064:BGX983064 BQF983064:BQT983064 CAB983064:CAP983064 CJX983064:CKL983064 CTT983064:CUH983064 DDP983064:DED983064 DNL983064:DNZ983064 DXH983064:DXV983064 EHD983064:EHR983064 EQZ983064:ERN983064 FAV983064:FBJ983064 FKR983064:FLF983064 FUN983064:FVB983064 GEJ983064:GEX983064 GOF983064:GOT983064 GYB983064:GYP983064 HHX983064:HIL983064 HRT983064:HSH983064 IBP983064:ICD983064 ILL983064:ILZ983064 IVH983064:IVV983064 JFD983064:JFR983064 JOZ983064:JPN983064 JYV983064:JZJ983064 KIR983064:KJF983064 KSN983064:KTB983064 LCJ983064:LCX983064 LMF983064:LMT983064 LWB983064:LWP983064 MFX983064:MGL983064 MPT983064:MQH983064 MZP983064:NAD983064 NJL983064:NJZ983064 NTH983064:NTV983064 ODD983064:ODR983064 OMZ983064:ONN983064 OWV983064:OXJ983064 PGR983064:PHF983064 PQN983064:PRB983064 QAJ983064:QAX983064 QKF983064:QKT983064 QUB983064:QUP983064 RDX983064:REL983064 RNT983064:ROH983064 RXP983064:RYD983064 SHL983064:SHZ983064 SRH983064:SRV983064 TBD983064:TBR983064 TKZ983064:TLN983064 TUV983064:TVJ983064 UER983064:UFF983064 UON983064:UPB983064 UYJ983064:UYX983064 VIF983064:VIT983064 VSB983064:VSP983064 WBX983064:WCL983064 WLT983064:WMH983064 WVP983064:WWD983064">
      <formula1>$Z$9:$Z$12</formula1>
    </dataValidation>
    <dataValidation type="list" allowBlank="1" showErrorMessage="1" errorTitle="First Stage Suction" error="Enter selection from drop-down list" sqref="M27:V27 JI27:JR27 TE27:TN27 ADA27:ADJ27 AMW27:ANF27 AWS27:AXB27 BGO27:BGX27 BQK27:BQT27 CAG27:CAP27 CKC27:CKL27 CTY27:CUH27 DDU27:DED27 DNQ27:DNZ27 DXM27:DXV27 EHI27:EHR27 ERE27:ERN27 FBA27:FBJ27 FKW27:FLF27 FUS27:FVB27 GEO27:GEX27 GOK27:GOT27 GYG27:GYP27 HIC27:HIL27 HRY27:HSH27 IBU27:ICD27 ILQ27:ILZ27 IVM27:IVV27 JFI27:JFR27 JPE27:JPN27 JZA27:JZJ27 KIW27:KJF27 KSS27:KTB27 LCO27:LCX27 LMK27:LMT27 LWG27:LWP27 MGC27:MGL27 MPY27:MQH27 MZU27:NAD27 NJQ27:NJZ27 NTM27:NTV27 ODI27:ODR27 ONE27:ONN27 OXA27:OXJ27 PGW27:PHF27 PQS27:PRB27 QAO27:QAX27 QKK27:QKT27 QUG27:QUP27 REC27:REL27 RNY27:ROH27 RXU27:RYD27 SHQ27:SHZ27 SRM27:SRV27 TBI27:TBR27 TLE27:TLN27 TVA27:TVJ27 UEW27:UFF27 UOS27:UPB27 UYO27:UYX27 VIK27:VIT27 VSG27:VSP27 WCC27:WCL27 WLY27:WMH27 WVU27:WWD27 M65563:V65563 JI65563:JR65563 TE65563:TN65563 ADA65563:ADJ65563 AMW65563:ANF65563 AWS65563:AXB65563 BGO65563:BGX65563 BQK65563:BQT65563 CAG65563:CAP65563 CKC65563:CKL65563 CTY65563:CUH65563 DDU65563:DED65563 DNQ65563:DNZ65563 DXM65563:DXV65563 EHI65563:EHR65563 ERE65563:ERN65563 FBA65563:FBJ65563 FKW65563:FLF65563 FUS65563:FVB65563 GEO65563:GEX65563 GOK65563:GOT65563 GYG65563:GYP65563 HIC65563:HIL65563 HRY65563:HSH65563 IBU65563:ICD65563 ILQ65563:ILZ65563 IVM65563:IVV65563 JFI65563:JFR65563 JPE65563:JPN65563 JZA65563:JZJ65563 KIW65563:KJF65563 KSS65563:KTB65563 LCO65563:LCX65563 LMK65563:LMT65563 LWG65563:LWP65563 MGC65563:MGL65563 MPY65563:MQH65563 MZU65563:NAD65563 NJQ65563:NJZ65563 NTM65563:NTV65563 ODI65563:ODR65563 ONE65563:ONN65563 OXA65563:OXJ65563 PGW65563:PHF65563 PQS65563:PRB65563 QAO65563:QAX65563 QKK65563:QKT65563 QUG65563:QUP65563 REC65563:REL65563 RNY65563:ROH65563 RXU65563:RYD65563 SHQ65563:SHZ65563 SRM65563:SRV65563 TBI65563:TBR65563 TLE65563:TLN65563 TVA65563:TVJ65563 UEW65563:UFF65563 UOS65563:UPB65563 UYO65563:UYX65563 VIK65563:VIT65563 VSG65563:VSP65563 WCC65563:WCL65563 WLY65563:WMH65563 WVU65563:WWD65563 M131099:V131099 JI131099:JR131099 TE131099:TN131099 ADA131099:ADJ131099 AMW131099:ANF131099 AWS131099:AXB131099 BGO131099:BGX131099 BQK131099:BQT131099 CAG131099:CAP131099 CKC131099:CKL131099 CTY131099:CUH131099 DDU131099:DED131099 DNQ131099:DNZ131099 DXM131099:DXV131099 EHI131099:EHR131099 ERE131099:ERN131099 FBA131099:FBJ131099 FKW131099:FLF131099 FUS131099:FVB131099 GEO131099:GEX131099 GOK131099:GOT131099 GYG131099:GYP131099 HIC131099:HIL131099 HRY131099:HSH131099 IBU131099:ICD131099 ILQ131099:ILZ131099 IVM131099:IVV131099 JFI131099:JFR131099 JPE131099:JPN131099 JZA131099:JZJ131099 KIW131099:KJF131099 KSS131099:KTB131099 LCO131099:LCX131099 LMK131099:LMT131099 LWG131099:LWP131099 MGC131099:MGL131099 MPY131099:MQH131099 MZU131099:NAD131099 NJQ131099:NJZ131099 NTM131099:NTV131099 ODI131099:ODR131099 ONE131099:ONN131099 OXA131099:OXJ131099 PGW131099:PHF131099 PQS131099:PRB131099 QAO131099:QAX131099 QKK131099:QKT131099 QUG131099:QUP131099 REC131099:REL131099 RNY131099:ROH131099 RXU131099:RYD131099 SHQ131099:SHZ131099 SRM131099:SRV131099 TBI131099:TBR131099 TLE131099:TLN131099 TVA131099:TVJ131099 UEW131099:UFF131099 UOS131099:UPB131099 UYO131099:UYX131099 VIK131099:VIT131099 VSG131099:VSP131099 WCC131099:WCL131099 WLY131099:WMH131099 WVU131099:WWD131099 M196635:V196635 JI196635:JR196635 TE196635:TN196635 ADA196635:ADJ196635 AMW196635:ANF196635 AWS196635:AXB196635 BGO196635:BGX196635 BQK196635:BQT196635 CAG196635:CAP196635 CKC196635:CKL196635 CTY196635:CUH196635 DDU196635:DED196635 DNQ196635:DNZ196635 DXM196635:DXV196635 EHI196635:EHR196635 ERE196635:ERN196635 FBA196635:FBJ196635 FKW196635:FLF196635 FUS196635:FVB196635 GEO196635:GEX196635 GOK196635:GOT196635 GYG196635:GYP196635 HIC196635:HIL196635 HRY196635:HSH196635 IBU196635:ICD196635 ILQ196635:ILZ196635 IVM196635:IVV196635 JFI196635:JFR196635 JPE196635:JPN196635 JZA196635:JZJ196635 KIW196635:KJF196635 KSS196635:KTB196635 LCO196635:LCX196635 LMK196635:LMT196635 LWG196635:LWP196635 MGC196635:MGL196635 MPY196635:MQH196635 MZU196635:NAD196635 NJQ196635:NJZ196635 NTM196635:NTV196635 ODI196635:ODR196635 ONE196635:ONN196635 OXA196635:OXJ196635 PGW196635:PHF196635 PQS196635:PRB196635 QAO196635:QAX196635 QKK196635:QKT196635 QUG196635:QUP196635 REC196635:REL196635 RNY196635:ROH196635 RXU196635:RYD196635 SHQ196635:SHZ196635 SRM196635:SRV196635 TBI196635:TBR196635 TLE196635:TLN196635 TVA196635:TVJ196635 UEW196635:UFF196635 UOS196635:UPB196635 UYO196635:UYX196635 VIK196635:VIT196635 VSG196635:VSP196635 WCC196635:WCL196635 WLY196635:WMH196635 WVU196635:WWD196635 M262171:V262171 JI262171:JR262171 TE262171:TN262171 ADA262171:ADJ262171 AMW262171:ANF262171 AWS262171:AXB262171 BGO262171:BGX262171 BQK262171:BQT262171 CAG262171:CAP262171 CKC262171:CKL262171 CTY262171:CUH262171 DDU262171:DED262171 DNQ262171:DNZ262171 DXM262171:DXV262171 EHI262171:EHR262171 ERE262171:ERN262171 FBA262171:FBJ262171 FKW262171:FLF262171 FUS262171:FVB262171 GEO262171:GEX262171 GOK262171:GOT262171 GYG262171:GYP262171 HIC262171:HIL262171 HRY262171:HSH262171 IBU262171:ICD262171 ILQ262171:ILZ262171 IVM262171:IVV262171 JFI262171:JFR262171 JPE262171:JPN262171 JZA262171:JZJ262171 KIW262171:KJF262171 KSS262171:KTB262171 LCO262171:LCX262171 LMK262171:LMT262171 LWG262171:LWP262171 MGC262171:MGL262171 MPY262171:MQH262171 MZU262171:NAD262171 NJQ262171:NJZ262171 NTM262171:NTV262171 ODI262171:ODR262171 ONE262171:ONN262171 OXA262171:OXJ262171 PGW262171:PHF262171 PQS262171:PRB262171 QAO262171:QAX262171 QKK262171:QKT262171 QUG262171:QUP262171 REC262171:REL262171 RNY262171:ROH262171 RXU262171:RYD262171 SHQ262171:SHZ262171 SRM262171:SRV262171 TBI262171:TBR262171 TLE262171:TLN262171 TVA262171:TVJ262171 UEW262171:UFF262171 UOS262171:UPB262171 UYO262171:UYX262171 VIK262171:VIT262171 VSG262171:VSP262171 WCC262171:WCL262171 WLY262171:WMH262171 WVU262171:WWD262171 M327707:V327707 JI327707:JR327707 TE327707:TN327707 ADA327707:ADJ327707 AMW327707:ANF327707 AWS327707:AXB327707 BGO327707:BGX327707 BQK327707:BQT327707 CAG327707:CAP327707 CKC327707:CKL327707 CTY327707:CUH327707 DDU327707:DED327707 DNQ327707:DNZ327707 DXM327707:DXV327707 EHI327707:EHR327707 ERE327707:ERN327707 FBA327707:FBJ327707 FKW327707:FLF327707 FUS327707:FVB327707 GEO327707:GEX327707 GOK327707:GOT327707 GYG327707:GYP327707 HIC327707:HIL327707 HRY327707:HSH327707 IBU327707:ICD327707 ILQ327707:ILZ327707 IVM327707:IVV327707 JFI327707:JFR327707 JPE327707:JPN327707 JZA327707:JZJ327707 KIW327707:KJF327707 KSS327707:KTB327707 LCO327707:LCX327707 LMK327707:LMT327707 LWG327707:LWP327707 MGC327707:MGL327707 MPY327707:MQH327707 MZU327707:NAD327707 NJQ327707:NJZ327707 NTM327707:NTV327707 ODI327707:ODR327707 ONE327707:ONN327707 OXA327707:OXJ327707 PGW327707:PHF327707 PQS327707:PRB327707 QAO327707:QAX327707 QKK327707:QKT327707 QUG327707:QUP327707 REC327707:REL327707 RNY327707:ROH327707 RXU327707:RYD327707 SHQ327707:SHZ327707 SRM327707:SRV327707 TBI327707:TBR327707 TLE327707:TLN327707 TVA327707:TVJ327707 UEW327707:UFF327707 UOS327707:UPB327707 UYO327707:UYX327707 VIK327707:VIT327707 VSG327707:VSP327707 WCC327707:WCL327707 WLY327707:WMH327707 WVU327707:WWD327707 M393243:V393243 JI393243:JR393243 TE393243:TN393243 ADA393243:ADJ393243 AMW393243:ANF393243 AWS393243:AXB393243 BGO393243:BGX393243 BQK393243:BQT393243 CAG393243:CAP393243 CKC393243:CKL393243 CTY393243:CUH393243 DDU393243:DED393243 DNQ393243:DNZ393243 DXM393243:DXV393243 EHI393243:EHR393243 ERE393243:ERN393243 FBA393243:FBJ393243 FKW393243:FLF393243 FUS393243:FVB393243 GEO393243:GEX393243 GOK393243:GOT393243 GYG393243:GYP393243 HIC393243:HIL393243 HRY393243:HSH393243 IBU393243:ICD393243 ILQ393243:ILZ393243 IVM393243:IVV393243 JFI393243:JFR393243 JPE393243:JPN393243 JZA393243:JZJ393243 KIW393243:KJF393243 KSS393243:KTB393243 LCO393243:LCX393243 LMK393243:LMT393243 LWG393243:LWP393243 MGC393243:MGL393243 MPY393243:MQH393243 MZU393243:NAD393243 NJQ393243:NJZ393243 NTM393243:NTV393243 ODI393243:ODR393243 ONE393243:ONN393243 OXA393243:OXJ393243 PGW393243:PHF393243 PQS393243:PRB393243 QAO393243:QAX393243 QKK393243:QKT393243 QUG393243:QUP393243 REC393243:REL393243 RNY393243:ROH393243 RXU393243:RYD393243 SHQ393243:SHZ393243 SRM393243:SRV393243 TBI393243:TBR393243 TLE393243:TLN393243 TVA393243:TVJ393243 UEW393243:UFF393243 UOS393243:UPB393243 UYO393243:UYX393243 VIK393243:VIT393243 VSG393243:VSP393243 WCC393243:WCL393243 WLY393243:WMH393243 WVU393243:WWD393243 M458779:V458779 JI458779:JR458779 TE458779:TN458779 ADA458779:ADJ458779 AMW458779:ANF458779 AWS458779:AXB458779 BGO458779:BGX458779 BQK458779:BQT458779 CAG458779:CAP458779 CKC458779:CKL458779 CTY458779:CUH458779 DDU458779:DED458779 DNQ458779:DNZ458779 DXM458779:DXV458779 EHI458779:EHR458779 ERE458779:ERN458779 FBA458779:FBJ458779 FKW458779:FLF458779 FUS458779:FVB458779 GEO458779:GEX458779 GOK458779:GOT458779 GYG458779:GYP458779 HIC458779:HIL458779 HRY458779:HSH458779 IBU458779:ICD458779 ILQ458779:ILZ458779 IVM458779:IVV458779 JFI458779:JFR458779 JPE458779:JPN458779 JZA458779:JZJ458779 KIW458779:KJF458779 KSS458779:KTB458779 LCO458779:LCX458779 LMK458779:LMT458779 LWG458779:LWP458779 MGC458779:MGL458779 MPY458779:MQH458779 MZU458779:NAD458779 NJQ458779:NJZ458779 NTM458779:NTV458779 ODI458779:ODR458779 ONE458779:ONN458779 OXA458779:OXJ458779 PGW458779:PHF458779 PQS458779:PRB458779 QAO458779:QAX458779 QKK458779:QKT458779 QUG458779:QUP458779 REC458779:REL458779 RNY458779:ROH458779 RXU458779:RYD458779 SHQ458779:SHZ458779 SRM458779:SRV458779 TBI458779:TBR458779 TLE458779:TLN458779 TVA458779:TVJ458779 UEW458779:UFF458779 UOS458779:UPB458779 UYO458779:UYX458779 VIK458779:VIT458779 VSG458779:VSP458779 WCC458779:WCL458779 WLY458779:WMH458779 WVU458779:WWD458779 M524315:V524315 JI524315:JR524315 TE524315:TN524315 ADA524315:ADJ524315 AMW524315:ANF524315 AWS524315:AXB524315 BGO524315:BGX524315 BQK524315:BQT524315 CAG524315:CAP524315 CKC524315:CKL524315 CTY524315:CUH524315 DDU524315:DED524315 DNQ524315:DNZ524315 DXM524315:DXV524315 EHI524315:EHR524315 ERE524315:ERN524315 FBA524315:FBJ524315 FKW524315:FLF524315 FUS524315:FVB524315 GEO524315:GEX524315 GOK524315:GOT524315 GYG524315:GYP524315 HIC524315:HIL524315 HRY524315:HSH524315 IBU524315:ICD524315 ILQ524315:ILZ524315 IVM524315:IVV524315 JFI524315:JFR524315 JPE524315:JPN524315 JZA524315:JZJ524315 KIW524315:KJF524315 KSS524315:KTB524315 LCO524315:LCX524315 LMK524315:LMT524315 LWG524315:LWP524315 MGC524315:MGL524315 MPY524315:MQH524315 MZU524315:NAD524315 NJQ524315:NJZ524315 NTM524315:NTV524315 ODI524315:ODR524315 ONE524315:ONN524315 OXA524315:OXJ524315 PGW524315:PHF524315 PQS524315:PRB524315 QAO524315:QAX524315 QKK524315:QKT524315 QUG524315:QUP524315 REC524315:REL524315 RNY524315:ROH524315 RXU524315:RYD524315 SHQ524315:SHZ524315 SRM524315:SRV524315 TBI524315:TBR524315 TLE524315:TLN524315 TVA524315:TVJ524315 UEW524315:UFF524315 UOS524315:UPB524315 UYO524315:UYX524315 VIK524315:VIT524315 VSG524315:VSP524315 WCC524315:WCL524315 WLY524315:WMH524315 WVU524315:WWD524315 M589851:V589851 JI589851:JR589851 TE589851:TN589851 ADA589851:ADJ589851 AMW589851:ANF589851 AWS589851:AXB589851 BGO589851:BGX589851 BQK589851:BQT589851 CAG589851:CAP589851 CKC589851:CKL589851 CTY589851:CUH589851 DDU589851:DED589851 DNQ589851:DNZ589851 DXM589851:DXV589851 EHI589851:EHR589851 ERE589851:ERN589851 FBA589851:FBJ589851 FKW589851:FLF589851 FUS589851:FVB589851 GEO589851:GEX589851 GOK589851:GOT589851 GYG589851:GYP589851 HIC589851:HIL589851 HRY589851:HSH589851 IBU589851:ICD589851 ILQ589851:ILZ589851 IVM589851:IVV589851 JFI589851:JFR589851 JPE589851:JPN589851 JZA589851:JZJ589851 KIW589851:KJF589851 KSS589851:KTB589851 LCO589851:LCX589851 LMK589851:LMT589851 LWG589851:LWP589851 MGC589851:MGL589851 MPY589851:MQH589851 MZU589851:NAD589851 NJQ589851:NJZ589851 NTM589851:NTV589851 ODI589851:ODR589851 ONE589851:ONN589851 OXA589851:OXJ589851 PGW589851:PHF589851 PQS589851:PRB589851 QAO589851:QAX589851 QKK589851:QKT589851 QUG589851:QUP589851 REC589851:REL589851 RNY589851:ROH589851 RXU589851:RYD589851 SHQ589851:SHZ589851 SRM589851:SRV589851 TBI589851:TBR589851 TLE589851:TLN589851 TVA589851:TVJ589851 UEW589851:UFF589851 UOS589851:UPB589851 UYO589851:UYX589851 VIK589851:VIT589851 VSG589851:VSP589851 WCC589851:WCL589851 WLY589851:WMH589851 WVU589851:WWD589851 M655387:V655387 JI655387:JR655387 TE655387:TN655387 ADA655387:ADJ655387 AMW655387:ANF655387 AWS655387:AXB655387 BGO655387:BGX655387 BQK655387:BQT655387 CAG655387:CAP655387 CKC655387:CKL655387 CTY655387:CUH655387 DDU655387:DED655387 DNQ655387:DNZ655387 DXM655387:DXV655387 EHI655387:EHR655387 ERE655387:ERN655387 FBA655387:FBJ655387 FKW655387:FLF655387 FUS655387:FVB655387 GEO655387:GEX655387 GOK655387:GOT655387 GYG655387:GYP655387 HIC655387:HIL655387 HRY655387:HSH655387 IBU655387:ICD655387 ILQ655387:ILZ655387 IVM655387:IVV655387 JFI655387:JFR655387 JPE655387:JPN655387 JZA655387:JZJ655387 KIW655387:KJF655387 KSS655387:KTB655387 LCO655387:LCX655387 LMK655387:LMT655387 LWG655387:LWP655387 MGC655387:MGL655387 MPY655387:MQH655387 MZU655387:NAD655387 NJQ655387:NJZ655387 NTM655387:NTV655387 ODI655387:ODR655387 ONE655387:ONN655387 OXA655387:OXJ655387 PGW655387:PHF655387 PQS655387:PRB655387 QAO655387:QAX655387 QKK655387:QKT655387 QUG655387:QUP655387 REC655387:REL655387 RNY655387:ROH655387 RXU655387:RYD655387 SHQ655387:SHZ655387 SRM655387:SRV655387 TBI655387:TBR655387 TLE655387:TLN655387 TVA655387:TVJ655387 UEW655387:UFF655387 UOS655387:UPB655387 UYO655387:UYX655387 VIK655387:VIT655387 VSG655387:VSP655387 WCC655387:WCL655387 WLY655387:WMH655387 WVU655387:WWD655387 M720923:V720923 JI720923:JR720923 TE720923:TN720923 ADA720923:ADJ720923 AMW720923:ANF720923 AWS720923:AXB720923 BGO720923:BGX720923 BQK720923:BQT720923 CAG720923:CAP720923 CKC720923:CKL720923 CTY720923:CUH720923 DDU720923:DED720923 DNQ720923:DNZ720923 DXM720923:DXV720923 EHI720923:EHR720923 ERE720923:ERN720923 FBA720923:FBJ720923 FKW720923:FLF720923 FUS720923:FVB720923 GEO720923:GEX720923 GOK720923:GOT720923 GYG720923:GYP720923 HIC720923:HIL720923 HRY720923:HSH720923 IBU720923:ICD720923 ILQ720923:ILZ720923 IVM720923:IVV720923 JFI720923:JFR720923 JPE720923:JPN720923 JZA720923:JZJ720923 KIW720923:KJF720923 KSS720923:KTB720923 LCO720923:LCX720923 LMK720923:LMT720923 LWG720923:LWP720923 MGC720923:MGL720923 MPY720923:MQH720923 MZU720923:NAD720923 NJQ720923:NJZ720923 NTM720923:NTV720923 ODI720923:ODR720923 ONE720923:ONN720923 OXA720923:OXJ720923 PGW720923:PHF720923 PQS720923:PRB720923 QAO720923:QAX720923 QKK720923:QKT720923 QUG720923:QUP720923 REC720923:REL720923 RNY720923:ROH720923 RXU720923:RYD720923 SHQ720923:SHZ720923 SRM720923:SRV720923 TBI720923:TBR720923 TLE720923:TLN720923 TVA720923:TVJ720923 UEW720923:UFF720923 UOS720923:UPB720923 UYO720923:UYX720923 VIK720923:VIT720923 VSG720923:VSP720923 WCC720923:WCL720923 WLY720923:WMH720923 WVU720923:WWD720923 M786459:V786459 JI786459:JR786459 TE786459:TN786459 ADA786459:ADJ786459 AMW786459:ANF786459 AWS786459:AXB786459 BGO786459:BGX786459 BQK786459:BQT786459 CAG786459:CAP786459 CKC786459:CKL786459 CTY786459:CUH786459 DDU786459:DED786459 DNQ786459:DNZ786459 DXM786459:DXV786459 EHI786459:EHR786459 ERE786459:ERN786459 FBA786459:FBJ786459 FKW786459:FLF786459 FUS786459:FVB786459 GEO786459:GEX786459 GOK786459:GOT786459 GYG786459:GYP786459 HIC786459:HIL786459 HRY786459:HSH786459 IBU786459:ICD786459 ILQ786459:ILZ786459 IVM786459:IVV786459 JFI786459:JFR786459 JPE786459:JPN786459 JZA786459:JZJ786459 KIW786459:KJF786459 KSS786459:KTB786459 LCO786459:LCX786459 LMK786459:LMT786459 LWG786459:LWP786459 MGC786459:MGL786459 MPY786459:MQH786459 MZU786459:NAD786459 NJQ786459:NJZ786459 NTM786459:NTV786459 ODI786459:ODR786459 ONE786459:ONN786459 OXA786459:OXJ786459 PGW786459:PHF786459 PQS786459:PRB786459 QAO786459:QAX786459 QKK786459:QKT786459 QUG786459:QUP786459 REC786459:REL786459 RNY786459:ROH786459 RXU786459:RYD786459 SHQ786459:SHZ786459 SRM786459:SRV786459 TBI786459:TBR786459 TLE786459:TLN786459 TVA786459:TVJ786459 UEW786459:UFF786459 UOS786459:UPB786459 UYO786459:UYX786459 VIK786459:VIT786459 VSG786459:VSP786459 WCC786459:WCL786459 WLY786459:WMH786459 WVU786459:WWD786459 M851995:V851995 JI851995:JR851995 TE851995:TN851995 ADA851995:ADJ851995 AMW851995:ANF851995 AWS851995:AXB851995 BGO851995:BGX851995 BQK851995:BQT851995 CAG851995:CAP851995 CKC851995:CKL851995 CTY851995:CUH851995 DDU851995:DED851995 DNQ851995:DNZ851995 DXM851995:DXV851995 EHI851995:EHR851995 ERE851995:ERN851995 FBA851995:FBJ851995 FKW851995:FLF851995 FUS851995:FVB851995 GEO851995:GEX851995 GOK851995:GOT851995 GYG851995:GYP851995 HIC851995:HIL851995 HRY851995:HSH851995 IBU851995:ICD851995 ILQ851995:ILZ851995 IVM851995:IVV851995 JFI851995:JFR851995 JPE851995:JPN851995 JZA851995:JZJ851995 KIW851995:KJF851995 KSS851995:KTB851995 LCO851995:LCX851995 LMK851995:LMT851995 LWG851995:LWP851995 MGC851995:MGL851995 MPY851995:MQH851995 MZU851995:NAD851995 NJQ851995:NJZ851995 NTM851995:NTV851995 ODI851995:ODR851995 ONE851995:ONN851995 OXA851995:OXJ851995 PGW851995:PHF851995 PQS851995:PRB851995 QAO851995:QAX851995 QKK851995:QKT851995 QUG851995:QUP851995 REC851995:REL851995 RNY851995:ROH851995 RXU851995:RYD851995 SHQ851995:SHZ851995 SRM851995:SRV851995 TBI851995:TBR851995 TLE851995:TLN851995 TVA851995:TVJ851995 UEW851995:UFF851995 UOS851995:UPB851995 UYO851995:UYX851995 VIK851995:VIT851995 VSG851995:VSP851995 WCC851995:WCL851995 WLY851995:WMH851995 WVU851995:WWD851995 M917531:V917531 JI917531:JR917531 TE917531:TN917531 ADA917531:ADJ917531 AMW917531:ANF917531 AWS917531:AXB917531 BGO917531:BGX917531 BQK917531:BQT917531 CAG917531:CAP917531 CKC917531:CKL917531 CTY917531:CUH917531 DDU917531:DED917531 DNQ917531:DNZ917531 DXM917531:DXV917531 EHI917531:EHR917531 ERE917531:ERN917531 FBA917531:FBJ917531 FKW917531:FLF917531 FUS917531:FVB917531 GEO917531:GEX917531 GOK917531:GOT917531 GYG917531:GYP917531 HIC917531:HIL917531 HRY917531:HSH917531 IBU917531:ICD917531 ILQ917531:ILZ917531 IVM917531:IVV917531 JFI917531:JFR917531 JPE917531:JPN917531 JZA917531:JZJ917531 KIW917531:KJF917531 KSS917531:KTB917531 LCO917531:LCX917531 LMK917531:LMT917531 LWG917531:LWP917531 MGC917531:MGL917531 MPY917531:MQH917531 MZU917531:NAD917531 NJQ917531:NJZ917531 NTM917531:NTV917531 ODI917531:ODR917531 ONE917531:ONN917531 OXA917531:OXJ917531 PGW917531:PHF917531 PQS917531:PRB917531 QAO917531:QAX917531 QKK917531:QKT917531 QUG917531:QUP917531 REC917531:REL917531 RNY917531:ROH917531 RXU917531:RYD917531 SHQ917531:SHZ917531 SRM917531:SRV917531 TBI917531:TBR917531 TLE917531:TLN917531 TVA917531:TVJ917531 UEW917531:UFF917531 UOS917531:UPB917531 UYO917531:UYX917531 VIK917531:VIT917531 VSG917531:VSP917531 WCC917531:WCL917531 WLY917531:WMH917531 WVU917531:WWD917531 M983067:V983067 JI983067:JR983067 TE983067:TN983067 ADA983067:ADJ983067 AMW983067:ANF983067 AWS983067:AXB983067 BGO983067:BGX983067 BQK983067:BQT983067 CAG983067:CAP983067 CKC983067:CKL983067 CTY983067:CUH983067 DDU983067:DED983067 DNQ983067:DNZ983067 DXM983067:DXV983067 EHI983067:EHR983067 ERE983067:ERN983067 FBA983067:FBJ983067 FKW983067:FLF983067 FUS983067:FVB983067 GEO983067:GEX983067 GOK983067:GOT983067 GYG983067:GYP983067 HIC983067:HIL983067 HRY983067:HSH983067 IBU983067:ICD983067 ILQ983067:ILZ983067 IVM983067:IVV983067 JFI983067:JFR983067 JPE983067:JPN983067 JZA983067:JZJ983067 KIW983067:KJF983067 KSS983067:KTB983067 LCO983067:LCX983067 LMK983067:LMT983067 LWG983067:LWP983067 MGC983067:MGL983067 MPY983067:MQH983067 MZU983067:NAD983067 NJQ983067:NJZ983067 NTM983067:NTV983067 ODI983067:ODR983067 ONE983067:ONN983067 OXA983067:OXJ983067 PGW983067:PHF983067 PQS983067:PRB983067 QAO983067:QAX983067 QKK983067:QKT983067 QUG983067:QUP983067 REC983067:REL983067 RNY983067:ROH983067 RXU983067:RYD983067 SHQ983067:SHZ983067 SRM983067:SRV983067 TBI983067:TBR983067 TLE983067:TLN983067 TVA983067:TVJ983067 UEW983067:UFF983067 UOS983067:UPB983067 UYO983067:UYX983067 VIK983067:VIT983067 VSG983067:VSP983067 WCC983067:WCL983067 WLY983067:WMH983067 WVU983067:WWD983067">
      <formula1>$AB$25:$AB$27</formula1>
    </dataValidation>
    <dataValidation type="list" allowBlank="1" showErrorMessage="1" errorTitle="First Stage Suction" error="Enter selection from drop-down list" sqref="H27:L27 JD27:JH27 SZ27:TD27 ACV27:ACZ27 AMR27:AMV27 AWN27:AWR27 BGJ27:BGN27 BQF27:BQJ27 CAB27:CAF27 CJX27:CKB27 CTT27:CTX27 DDP27:DDT27 DNL27:DNP27 DXH27:DXL27 EHD27:EHH27 EQZ27:ERD27 FAV27:FAZ27 FKR27:FKV27 FUN27:FUR27 GEJ27:GEN27 GOF27:GOJ27 GYB27:GYF27 HHX27:HIB27 HRT27:HRX27 IBP27:IBT27 ILL27:ILP27 IVH27:IVL27 JFD27:JFH27 JOZ27:JPD27 JYV27:JYZ27 KIR27:KIV27 KSN27:KSR27 LCJ27:LCN27 LMF27:LMJ27 LWB27:LWF27 MFX27:MGB27 MPT27:MPX27 MZP27:MZT27 NJL27:NJP27 NTH27:NTL27 ODD27:ODH27 OMZ27:OND27 OWV27:OWZ27 PGR27:PGV27 PQN27:PQR27 QAJ27:QAN27 QKF27:QKJ27 QUB27:QUF27 RDX27:REB27 RNT27:RNX27 RXP27:RXT27 SHL27:SHP27 SRH27:SRL27 TBD27:TBH27 TKZ27:TLD27 TUV27:TUZ27 UER27:UEV27 UON27:UOR27 UYJ27:UYN27 VIF27:VIJ27 VSB27:VSF27 WBX27:WCB27 WLT27:WLX27 WVP27:WVT27 H65563:L65563 JD65563:JH65563 SZ65563:TD65563 ACV65563:ACZ65563 AMR65563:AMV65563 AWN65563:AWR65563 BGJ65563:BGN65563 BQF65563:BQJ65563 CAB65563:CAF65563 CJX65563:CKB65563 CTT65563:CTX65563 DDP65563:DDT65563 DNL65563:DNP65563 DXH65563:DXL65563 EHD65563:EHH65563 EQZ65563:ERD65563 FAV65563:FAZ65563 FKR65563:FKV65563 FUN65563:FUR65563 GEJ65563:GEN65563 GOF65563:GOJ65563 GYB65563:GYF65563 HHX65563:HIB65563 HRT65563:HRX65563 IBP65563:IBT65563 ILL65563:ILP65563 IVH65563:IVL65563 JFD65563:JFH65563 JOZ65563:JPD65563 JYV65563:JYZ65563 KIR65563:KIV65563 KSN65563:KSR65563 LCJ65563:LCN65563 LMF65563:LMJ65563 LWB65563:LWF65563 MFX65563:MGB65563 MPT65563:MPX65563 MZP65563:MZT65563 NJL65563:NJP65563 NTH65563:NTL65563 ODD65563:ODH65563 OMZ65563:OND65563 OWV65563:OWZ65563 PGR65563:PGV65563 PQN65563:PQR65563 QAJ65563:QAN65563 QKF65563:QKJ65563 QUB65563:QUF65563 RDX65563:REB65563 RNT65563:RNX65563 RXP65563:RXT65563 SHL65563:SHP65563 SRH65563:SRL65563 TBD65563:TBH65563 TKZ65563:TLD65563 TUV65563:TUZ65563 UER65563:UEV65563 UON65563:UOR65563 UYJ65563:UYN65563 VIF65563:VIJ65563 VSB65563:VSF65563 WBX65563:WCB65563 WLT65563:WLX65563 WVP65563:WVT65563 H131099:L131099 JD131099:JH131099 SZ131099:TD131099 ACV131099:ACZ131099 AMR131099:AMV131099 AWN131099:AWR131099 BGJ131099:BGN131099 BQF131099:BQJ131099 CAB131099:CAF131099 CJX131099:CKB131099 CTT131099:CTX131099 DDP131099:DDT131099 DNL131099:DNP131099 DXH131099:DXL131099 EHD131099:EHH131099 EQZ131099:ERD131099 FAV131099:FAZ131099 FKR131099:FKV131099 FUN131099:FUR131099 GEJ131099:GEN131099 GOF131099:GOJ131099 GYB131099:GYF131099 HHX131099:HIB131099 HRT131099:HRX131099 IBP131099:IBT131099 ILL131099:ILP131099 IVH131099:IVL131099 JFD131099:JFH131099 JOZ131099:JPD131099 JYV131099:JYZ131099 KIR131099:KIV131099 KSN131099:KSR131099 LCJ131099:LCN131099 LMF131099:LMJ131099 LWB131099:LWF131099 MFX131099:MGB131099 MPT131099:MPX131099 MZP131099:MZT131099 NJL131099:NJP131099 NTH131099:NTL131099 ODD131099:ODH131099 OMZ131099:OND131099 OWV131099:OWZ131099 PGR131099:PGV131099 PQN131099:PQR131099 QAJ131099:QAN131099 QKF131099:QKJ131099 QUB131099:QUF131099 RDX131099:REB131099 RNT131099:RNX131099 RXP131099:RXT131099 SHL131099:SHP131099 SRH131099:SRL131099 TBD131099:TBH131099 TKZ131099:TLD131099 TUV131099:TUZ131099 UER131099:UEV131099 UON131099:UOR131099 UYJ131099:UYN131099 VIF131099:VIJ131099 VSB131099:VSF131099 WBX131099:WCB131099 WLT131099:WLX131099 WVP131099:WVT131099 H196635:L196635 JD196635:JH196635 SZ196635:TD196635 ACV196635:ACZ196635 AMR196635:AMV196635 AWN196635:AWR196635 BGJ196635:BGN196635 BQF196635:BQJ196635 CAB196635:CAF196635 CJX196635:CKB196635 CTT196635:CTX196635 DDP196635:DDT196635 DNL196635:DNP196635 DXH196635:DXL196635 EHD196635:EHH196635 EQZ196635:ERD196635 FAV196635:FAZ196635 FKR196635:FKV196635 FUN196635:FUR196635 GEJ196635:GEN196635 GOF196635:GOJ196635 GYB196635:GYF196635 HHX196635:HIB196635 HRT196635:HRX196635 IBP196635:IBT196635 ILL196635:ILP196635 IVH196635:IVL196635 JFD196635:JFH196635 JOZ196635:JPD196635 JYV196635:JYZ196635 KIR196635:KIV196635 KSN196635:KSR196635 LCJ196635:LCN196635 LMF196635:LMJ196635 LWB196635:LWF196635 MFX196635:MGB196635 MPT196635:MPX196635 MZP196635:MZT196635 NJL196635:NJP196635 NTH196635:NTL196635 ODD196635:ODH196635 OMZ196635:OND196635 OWV196635:OWZ196635 PGR196635:PGV196635 PQN196635:PQR196635 QAJ196635:QAN196635 QKF196635:QKJ196635 QUB196635:QUF196635 RDX196635:REB196635 RNT196635:RNX196635 RXP196635:RXT196635 SHL196635:SHP196635 SRH196635:SRL196635 TBD196635:TBH196635 TKZ196635:TLD196635 TUV196635:TUZ196635 UER196635:UEV196635 UON196635:UOR196635 UYJ196635:UYN196635 VIF196635:VIJ196635 VSB196635:VSF196635 WBX196635:WCB196635 WLT196635:WLX196635 WVP196635:WVT196635 H262171:L262171 JD262171:JH262171 SZ262171:TD262171 ACV262171:ACZ262171 AMR262171:AMV262171 AWN262171:AWR262171 BGJ262171:BGN262171 BQF262171:BQJ262171 CAB262171:CAF262171 CJX262171:CKB262171 CTT262171:CTX262171 DDP262171:DDT262171 DNL262171:DNP262171 DXH262171:DXL262171 EHD262171:EHH262171 EQZ262171:ERD262171 FAV262171:FAZ262171 FKR262171:FKV262171 FUN262171:FUR262171 GEJ262171:GEN262171 GOF262171:GOJ262171 GYB262171:GYF262171 HHX262171:HIB262171 HRT262171:HRX262171 IBP262171:IBT262171 ILL262171:ILP262171 IVH262171:IVL262171 JFD262171:JFH262171 JOZ262171:JPD262171 JYV262171:JYZ262171 KIR262171:KIV262171 KSN262171:KSR262171 LCJ262171:LCN262171 LMF262171:LMJ262171 LWB262171:LWF262171 MFX262171:MGB262171 MPT262171:MPX262171 MZP262171:MZT262171 NJL262171:NJP262171 NTH262171:NTL262171 ODD262171:ODH262171 OMZ262171:OND262171 OWV262171:OWZ262171 PGR262171:PGV262171 PQN262171:PQR262171 QAJ262171:QAN262171 QKF262171:QKJ262171 QUB262171:QUF262171 RDX262171:REB262171 RNT262171:RNX262171 RXP262171:RXT262171 SHL262171:SHP262171 SRH262171:SRL262171 TBD262171:TBH262171 TKZ262171:TLD262171 TUV262171:TUZ262171 UER262171:UEV262171 UON262171:UOR262171 UYJ262171:UYN262171 VIF262171:VIJ262171 VSB262171:VSF262171 WBX262171:WCB262171 WLT262171:WLX262171 WVP262171:WVT262171 H327707:L327707 JD327707:JH327707 SZ327707:TD327707 ACV327707:ACZ327707 AMR327707:AMV327707 AWN327707:AWR327707 BGJ327707:BGN327707 BQF327707:BQJ327707 CAB327707:CAF327707 CJX327707:CKB327707 CTT327707:CTX327707 DDP327707:DDT327707 DNL327707:DNP327707 DXH327707:DXL327707 EHD327707:EHH327707 EQZ327707:ERD327707 FAV327707:FAZ327707 FKR327707:FKV327707 FUN327707:FUR327707 GEJ327707:GEN327707 GOF327707:GOJ327707 GYB327707:GYF327707 HHX327707:HIB327707 HRT327707:HRX327707 IBP327707:IBT327707 ILL327707:ILP327707 IVH327707:IVL327707 JFD327707:JFH327707 JOZ327707:JPD327707 JYV327707:JYZ327707 KIR327707:KIV327707 KSN327707:KSR327707 LCJ327707:LCN327707 LMF327707:LMJ327707 LWB327707:LWF327707 MFX327707:MGB327707 MPT327707:MPX327707 MZP327707:MZT327707 NJL327707:NJP327707 NTH327707:NTL327707 ODD327707:ODH327707 OMZ327707:OND327707 OWV327707:OWZ327707 PGR327707:PGV327707 PQN327707:PQR327707 QAJ327707:QAN327707 QKF327707:QKJ327707 QUB327707:QUF327707 RDX327707:REB327707 RNT327707:RNX327707 RXP327707:RXT327707 SHL327707:SHP327707 SRH327707:SRL327707 TBD327707:TBH327707 TKZ327707:TLD327707 TUV327707:TUZ327707 UER327707:UEV327707 UON327707:UOR327707 UYJ327707:UYN327707 VIF327707:VIJ327707 VSB327707:VSF327707 WBX327707:WCB327707 WLT327707:WLX327707 WVP327707:WVT327707 H393243:L393243 JD393243:JH393243 SZ393243:TD393243 ACV393243:ACZ393243 AMR393243:AMV393243 AWN393243:AWR393243 BGJ393243:BGN393243 BQF393243:BQJ393243 CAB393243:CAF393243 CJX393243:CKB393243 CTT393243:CTX393243 DDP393243:DDT393243 DNL393243:DNP393243 DXH393243:DXL393243 EHD393243:EHH393243 EQZ393243:ERD393243 FAV393243:FAZ393243 FKR393243:FKV393243 FUN393243:FUR393243 GEJ393243:GEN393243 GOF393243:GOJ393243 GYB393243:GYF393243 HHX393243:HIB393243 HRT393243:HRX393243 IBP393243:IBT393243 ILL393243:ILP393243 IVH393243:IVL393243 JFD393243:JFH393243 JOZ393243:JPD393243 JYV393243:JYZ393243 KIR393243:KIV393243 KSN393243:KSR393243 LCJ393243:LCN393243 LMF393243:LMJ393243 LWB393243:LWF393243 MFX393243:MGB393243 MPT393243:MPX393243 MZP393243:MZT393243 NJL393243:NJP393243 NTH393243:NTL393243 ODD393243:ODH393243 OMZ393243:OND393243 OWV393243:OWZ393243 PGR393243:PGV393243 PQN393243:PQR393243 QAJ393243:QAN393243 QKF393243:QKJ393243 QUB393243:QUF393243 RDX393243:REB393243 RNT393243:RNX393243 RXP393243:RXT393243 SHL393243:SHP393243 SRH393243:SRL393243 TBD393243:TBH393243 TKZ393243:TLD393243 TUV393243:TUZ393243 UER393243:UEV393243 UON393243:UOR393243 UYJ393243:UYN393243 VIF393243:VIJ393243 VSB393243:VSF393243 WBX393243:WCB393243 WLT393243:WLX393243 WVP393243:WVT393243 H458779:L458779 JD458779:JH458779 SZ458779:TD458779 ACV458779:ACZ458779 AMR458779:AMV458779 AWN458779:AWR458779 BGJ458779:BGN458779 BQF458779:BQJ458779 CAB458779:CAF458779 CJX458779:CKB458779 CTT458779:CTX458779 DDP458779:DDT458779 DNL458779:DNP458779 DXH458779:DXL458779 EHD458779:EHH458779 EQZ458779:ERD458779 FAV458779:FAZ458779 FKR458779:FKV458779 FUN458779:FUR458779 GEJ458779:GEN458779 GOF458779:GOJ458779 GYB458779:GYF458779 HHX458779:HIB458779 HRT458779:HRX458779 IBP458779:IBT458779 ILL458779:ILP458779 IVH458779:IVL458779 JFD458779:JFH458779 JOZ458779:JPD458779 JYV458779:JYZ458779 KIR458779:KIV458779 KSN458779:KSR458779 LCJ458779:LCN458779 LMF458779:LMJ458779 LWB458779:LWF458779 MFX458779:MGB458779 MPT458779:MPX458779 MZP458779:MZT458779 NJL458779:NJP458779 NTH458779:NTL458779 ODD458779:ODH458779 OMZ458779:OND458779 OWV458779:OWZ458779 PGR458779:PGV458779 PQN458779:PQR458779 QAJ458779:QAN458779 QKF458779:QKJ458779 QUB458779:QUF458779 RDX458779:REB458779 RNT458779:RNX458779 RXP458779:RXT458779 SHL458779:SHP458779 SRH458779:SRL458779 TBD458779:TBH458779 TKZ458779:TLD458779 TUV458779:TUZ458779 UER458779:UEV458779 UON458779:UOR458779 UYJ458779:UYN458779 VIF458779:VIJ458779 VSB458779:VSF458779 WBX458779:WCB458779 WLT458779:WLX458779 WVP458779:WVT458779 H524315:L524315 JD524315:JH524315 SZ524315:TD524315 ACV524315:ACZ524315 AMR524315:AMV524315 AWN524315:AWR524315 BGJ524315:BGN524315 BQF524315:BQJ524315 CAB524315:CAF524315 CJX524315:CKB524315 CTT524315:CTX524315 DDP524315:DDT524315 DNL524315:DNP524315 DXH524315:DXL524315 EHD524315:EHH524315 EQZ524315:ERD524315 FAV524315:FAZ524315 FKR524315:FKV524315 FUN524315:FUR524315 GEJ524315:GEN524315 GOF524315:GOJ524315 GYB524315:GYF524315 HHX524315:HIB524315 HRT524315:HRX524315 IBP524315:IBT524315 ILL524315:ILP524315 IVH524315:IVL524315 JFD524315:JFH524315 JOZ524315:JPD524315 JYV524315:JYZ524315 KIR524315:KIV524315 KSN524315:KSR524315 LCJ524315:LCN524315 LMF524315:LMJ524315 LWB524315:LWF524315 MFX524315:MGB524315 MPT524315:MPX524315 MZP524315:MZT524315 NJL524315:NJP524315 NTH524315:NTL524315 ODD524315:ODH524315 OMZ524315:OND524315 OWV524315:OWZ524315 PGR524315:PGV524315 PQN524315:PQR524315 QAJ524315:QAN524315 QKF524315:QKJ524315 QUB524315:QUF524315 RDX524315:REB524315 RNT524315:RNX524315 RXP524315:RXT524315 SHL524315:SHP524315 SRH524315:SRL524315 TBD524315:TBH524315 TKZ524315:TLD524315 TUV524315:TUZ524315 UER524315:UEV524315 UON524315:UOR524315 UYJ524315:UYN524315 VIF524315:VIJ524315 VSB524315:VSF524315 WBX524315:WCB524315 WLT524315:WLX524315 WVP524315:WVT524315 H589851:L589851 JD589851:JH589851 SZ589851:TD589851 ACV589851:ACZ589851 AMR589851:AMV589851 AWN589851:AWR589851 BGJ589851:BGN589851 BQF589851:BQJ589851 CAB589851:CAF589851 CJX589851:CKB589851 CTT589851:CTX589851 DDP589851:DDT589851 DNL589851:DNP589851 DXH589851:DXL589851 EHD589851:EHH589851 EQZ589851:ERD589851 FAV589851:FAZ589851 FKR589851:FKV589851 FUN589851:FUR589851 GEJ589851:GEN589851 GOF589851:GOJ589851 GYB589851:GYF589851 HHX589851:HIB589851 HRT589851:HRX589851 IBP589851:IBT589851 ILL589851:ILP589851 IVH589851:IVL589851 JFD589851:JFH589851 JOZ589851:JPD589851 JYV589851:JYZ589851 KIR589851:KIV589851 KSN589851:KSR589851 LCJ589851:LCN589851 LMF589851:LMJ589851 LWB589851:LWF589851 MFX589851:MGB589851 MPT589851:MPX589851 MZP589851:MZT589851 NJL589851:NJP589851 NTH589851:NTL589851 ODD589851:ODH589851 OMZ589851:OND589851 OWV589851:OWZ589851 PGR589851:PGV589851 PQN589851:PQR589851 QAJ589851:QAN589851 QKF589851:QKJ589851 QUB589851:QUF589851 RDX589851:REB589851 RNT589851:RNX589851 RXP589851:RXT589851 SHL589851:SHP589851 SRH589851:SRL589851 TBD589851:TBH589851 TKZ589851:TLD589851 TUV589851:TUZ589851 UER589851:UEV589851 UON589851:UOR589851 UYJ589851:UYN589851 VIF589851:VIJ589851 VSB589851:VSF589851 WBX589851:WCB589851 WLT589851:WLX589851 WVP589851:WVT589851 H655387:L655387 JD655387:JH655387 SZ655387:TD655387 ACV655387:ACZ655387 AMR655387:AMV655387 AWN655387:AWR655387 BGJ655387:BGN655387 BQF655387:BQJ655387 CAB655387:CAF655387 CJX655387:CKB655387 CTT655387:CTX655387 DDP655387:DDT655387 DNL655387:DNP655387 DXH655387:DXL655387 EHD655387:EHH655387 EQZ655387:ERD655387 FAV655387:FAZ655387 FKR655387:FKV655387 FUN655387:FUR655387 GEJ655387:GEN655387 GOF655387:GOJ655387 GYB655387:GYF655387 HHX655387:HIB655387 HRT655387:HRX655387 IBP655387:IBT655387 ILL655387:ILP655387 IVH655387:IVL655387 JFD655387:JFH655387 JOZ655387:JPD655387 JYV655387:JYZ655387 KIR655387:KIV655387 KSN655387:KSR655387 LCJ655387:LCN655387 LMF655387:LMJ655387 LWB655387:LWF655387 MFX655387:MGB655387 MPT655387:MPX655387 MZP655387:MZT655387 NJL655387:NJP655387 NTH655387:NTL655387 ODD655387:ODH655387 OMZ655387:OND655387 OWV655387:OWZ655387 PGR655387:PGV655387 PQN655387:PQR655387 QAJ655387:QAN655387 QKF655387:QKJ655387 QUB655387:QUF655387 RDX655387:REB655387 RNT655387:RNX655387 RXP655387:RXT655387 SHL655387:SHP655387 SRH655387:SRL655387 TBD655387:TBH655387 TKZ655387:TLD655387 TUV655387:TUZ655387 UER655387:UEV655387 UON655387:UOR655387 UYJ655387:UYN655387 VIF655387:VIJ655387 VSB655387:VSF655387 WBX655387:WCB655387 WLT655387:WLX655387 WVP655387:WVT655387 H720923:L720923 JD720923:JH720923 SZ720923:TD720923 ACV720923:ACZ720923 AMR720923:AMV720923 AWN720923:AWR720923 BGJ720923:BGN720923 BQF720923:BQJ720923 CAB720923:CAF720923 CJX720923:CKB720923 CTT720923:CTX720923 DDP720923:DDT720923 DNL720923:DNP720923 DXH720923:DXL720923 EHD720923:EHH720923 EQZ720923:ERD720923 FAV720923:FAZ720923 FKR720923:FKV720923 FUN720923:FUR720923 GEJ720923:GEN720923 GOF720923:GOJ720923 GYB720923:GYF720923 HHX720923:HIB720923 HRT720923:HRX720923 IBP720923:IBT720923 ILL720923:ILP720923 IVH720923:IVL720923 JFD720923:JFH720923 JOZ720923:JPD720923 JYV720923:JYZ720923 KIR720923:KIV720923 KSN720923:KSR720923 LCJ720923:LCN720923 LMF720923:LMJ720923 LWB720923:LWF720923 MFX720923:MGB720923 MPT720923:MPX720923 MZP720923:MZT720923 NJL720923:NJP720923 NTH720923:NTL720923 ODD720923:ODH720923 OMZ720923:OND720923 OWV720923:OWZ720923 PGR720923:PGV720923 PQN720923:PQR720923 QAJ720923:QAN720923 QKF720923:QKJ720923 QUB720923:QUF720923 RDX720923:REB720923 RNT720923:RNX720923 RXP720923:RXT720923 SHL720923:SHP720923 SRH720923:SRL720923 TBD720923:TBH720923 TKZ720923:TLD720923 TUV720923:TUZ720923 UER720923:UEV720923 UON720923:UOR720923 UYJ720923:UYN720923 VIF720923:VIJ720923 VSB720923:VSF720923 WBX720923:WCB720923 WLT720923:WLX720923 WVP720923:WVT720923 H786459:L786459 JD786459:JH786459 SZ786459:TD786459 ACV786459:ACZ786459 AMR786459:AMV786459 AWN786459:AWR786459 BGJ786459:BGN786459 BQF786459:BQJ786459 CAB786459:CAF786459 CJX786459:CKB786459 CTT786459:CTX786459 DDP786459:DDT786459 DNL786459:DNP786459 DXH786459:DXL786459 EHD786459:EHH786459 EQZ786459:ERD786459 FAV786459:FAZ786459 FKR786459:FKV786459 FUN786459:FUR786459 GEJ786459:GEN786459 GOF786459:GOJ786459 GYB786459:GYF786459 HHX786459:HIB786459 HRT786459:HRX786459 IBP786459:IBT786459 ILL786459:ILP786459 IVH786459:IVL786459 JFD786459:JFH786459 JOZ786459:JPD786459 JYV786459:JYZ786459 KIR786459:KIV786459 KSN786459:KSR786459 LCJ786459:LCN786459 LMF786459:LMJ786459 LWB786459:LWF786459 MFX786459:MGB786459 MPT786459:MPX786459 MZP786459:MZT786459 NJL786459:NJP786459 NTH786459:NTL786459 ODD786459:ODH786459 OMZ786459:OND786459 OWV786459:OWZ786459 PGR786459:PGV786459 PQN786459:PQR786459 QAJ786459:QAN786459 QKF786459:QKJ786459 QUB786459:QUF786459 RDX786459:REB786459 RNT786459:RNX786459 RXP786459:RXT786459 SHL786459:SHP786459 SRH786459:SRL786459 TBD786459:TBH786459 TKZ786459:TLD786459 TUV786459:TUZ786459 UER786459:UEV786459 UON786459:UOR786459 UYJ786459:UYN786459 VIF786459:VIJ786459 VSB786459:VSF786459 WBX786459:WCB786459 WLT786459:WLX786459 WVP786459:WVT786459 H851995:L851995 JD851995:JH851995 SZ851995:TD851995 ACV851995:ACZ851995 AMR851995:AMV851995 AWN851995:AWR851995 BGJ851995:BGN851995 BQF851995:BQJ851995 CAB851995:CAF851995 CJX851995:CKB851995 CTT851995:CTX851995 DDP851995:DDT851995 DNL851995:DNP851995 DXH851995:DXL851995 EHD851995:EHH851995 EQZ851995:ERD851995 FAV851995:FAZ851995 FKR851995:FKV851995 FUN851995:FUR851995 GEJ851995:GEN851995 GOF851995:GOJ851995 GYB851995:GYF851995 HHX851995:HIB851995 HRT851995:HRX851995 IBP851995:IBT851995 ILL851995:ILP851995 IVH851995:IVL851995 JFD851995:JFH851995 JOZ851995:JPD851995 JYV851995:JYZ851995 KIR851995:KIV851995 KSN851995:KSR851995 LCJ851995:LCN851995 LMF851995:LMJ851995 LWB851995:LWF851995 MFX851995:MGB851995 MPT851995:MPX851995 MZP851995:MZT851995 NJL851995:NJP851995 NTH851995:NTL851995 ODD851995:ODH851995 OMZ851995:OND851995 OWV851995:OWZ851995 PGR851995:PGV851995 PQN851995:PQR851995 QAJ851995:QAN851995 QKF851995:QKJ851995 QUB851995:QUF851995 RDX851995:REB851995 RNT851995:RNX851995 RXP851995:RXT851995 SHL851995:SHP851995 SRH851995:SRL851995 TBD851995:TBH851995 TKZ851995:TLD851995 TUV851995:TUZ851995 UER851995:UEV851995 UON851995:UOR851995 UYJ851995:UYN851995 VIF851995:VIJ851995 VSB851995:VSF851995 WBX851995:WCB851995 WLT851995:WLX851995 WVP851995:WVT851995 H917531:L917531 JD917531:JH917531 SZ917531:TD917531 ACV917531:ACZ917531 AMR917531:AMV917531 AWN917531:AWR917531 BGJ917531:BGN917531 BQF917531:BQJ917531 CAB917531:CAF917531 CJX917531:CKB917531 CTT917531:CTX917531 DDP917531:DDT917531 DNL917531:DNP917531 DXH917531:DXL917531 EHD917531:EHH917531 EQZ917531:ERD917531 FAV917531:FAZ917531 FKR917531:FKV917531 FUN917531:FUR917531 GEJ917531:GEN917531 GOF917531:GOJ917531 GYB917531:GYF917531 HHX917531:HIB917531 HRT917531:HRX917531 IBP917531:IBT917531 ILL917531:ILP917531 IVH917531:IVL917531 JFD917531:JFH917531 JOZ917531:JPD917531 JYV917531:JYZ917531 KIR917531:KIV917531 KSN917531:KSR917531 LCJ917531:LCN917531 LMF917531:LMJ917531 LWB917531:LWF917531 MFX917531:MGB917531 MPT917531:MPX917531 MZP917531:MZT917531 NJL917531:NJP917531 NTH917531:NTL917531 ODD917531:ODH917531 OMZ917531:OND917531 OWV917531:OWZ917531 PGR917531:PGV917531 PQN917531:PQR917531 QAJ917531:QAN917531 QKF917531:QKJ917531 QUB917531:QUF917531 RDX917531:REB917531 RNT917531:RNX917531 RXP917531:RXT917531 SHL917531:SHP917531 SRH917531:SRL917531 TBD917531:TBH917531 TKZ917531:TLD917531 TUV917531:TUZ917531 UER917531:UEV917531 UON917531:UOR917531 UYJ917531:UYN917531 VIF917531:VIJ917531 VSB917531:VSF917531 WBX917531:WCB917531 WLT917531:WLX917531 WVP917531:WVT917531 H983067:L983067 JD983067:JH983067 SZ983067:TD983067 ACV983067:ACZ983067 AMR983067:AMV983067 AWN983067:AWR983067 BGJ983067:BGN983067 BQF983067:BQJ983067 CAB983067:CAF983067 CJX983067:CKB983067 CTT983067:CTX983067 DDP983067:DDT983067 DNL983067:DNP983067 DXH983067:DXL983067 EHD983067:EHH983067 EQZ983067:ERD983067 FAV983067:FAZ983067 FKR983067:FKV983067 FUN983067:FUR983067 GEJ983067:GEN983067 GOF983067:GOJ983067 GYB983067:GYF983067 HHX983067:HIB983067 HRT983067:HRX983067 IBP983067:IBT983067 ILL983067:ILP983067 IVH983067:IVL983067 JFD983067:JFH983067 JOZ983067:JPD983067 JYV983067:JYZ983067 KIR983067:KIV983067 KSN983067:KSR983067 LCJ983067:LCN983067 LMF983067:LMJ983067 LWB983067:LWF983067 MFX983067:MGB983067 MPT983067:MPX983067 MZP983067:MZT983067 NJL983067:NJP983067 NTH983067:NTL983067 ODD983067:ODH983067 OMZ983067:OND983067 OWV983067:OWZ983067 PGR983067:PGV983067 PQN983067:PQR983067 QAJ983067:QAN983067 QKF983067:QKJ983067 QUB983067:QUF983067 RDX983067:REB983067 RNT983067:RNX983067 RXP983067:RXT983067 SHL983067:SHP983067 SRH983067:SRL983067 TBD983067:TBH983067 TKZ983067:TLD983067 TUV983067:TUZ983067 UER983067:UEV983067 UON983067:UOR983067 UYJ983067:UYN983067 VIF983067:VIJ983067 VSB983067:VSF983067 WBX983067:WCB983067 WLT983067:WLX983067 WVP983067:WVT983067">
      <formula1>$Z$25:$Z$28</formula1>
    </dataValidation>
    <dataValidation type="list" allowBlank="1" showErrorMessage="1" errorTitle="Volute / Diffuser" error="Select from drop-down list" sqref="H26:L26 JD26:JH26 SZ26:TD26 ACV26:ACZ26 AMR26:AMV26 AWN26:AWR26 BGJ26:BGN26 BQF26:BQJ26 CAB26:CAF26 CJX26:CKB26 CTT26:CTX26 DDP26:DDT26 DNL26:DNP26 DXH26:DXL26 EHD26:EHH26 EQZ26:ERD26 FAV26:FAZ26 FKR26:FKV26 FUN26:FUR26 GEJ26:GEN26 GOF26:GOJ26 GYB26:GYF26 HHX26:HIB26 HRT26:HRX26 IBP26:IBT26 ILL26:ILP26 IVH26:IVL26 JFD26:JFH26 JOZ26:JPD26 JYV26:JYZ26 KIR26:KIV26 KSN26:KSR26 LCJ26:LCN26 LMF26:LMJ26 LWB26:LWF26 MFX26:MGB26 MPT26:MPX26 MZP26:MZT26 NJL26:NJP26 NTH26:NTL26 ODD26:ODH26 OMZ26:OND26 OWV26:OWZ26 PGR26:PGV26 PQN26:PQR26 QAJ26:QAN26 QKF26:QKJ26 QUB26:QUF26 RDX26:REB26 RNT26:RNX26 RXP26:RXT26 SHL26:SHP26 SRH26:SRL26 TBD26:TBH26 TKZ26:TLD26 TUV26:TUZ26 UER26:UEV26 UON26:UOR26 UYJ26:UYN26 VIF26:VIJ26 VSB26:VSF26 WBX26:WCB26 WLT26:WLX26 WVP26:WVT26 H65562:L65562 JD65562:JH65562 SZ65562:TD65562 ACV65562:ACZ65562 AMR65562:AMV65562 AWN65562:AWR65562 BGJ65562:BGN65562 BQF65562:BQJ65562 CAB65562:CAF65562 CJX65562:CKB65562 CTT65562:CTX65562 DDP65562:DDT65562 DNL65562:DNP65562 DXH65562:DXL65562 EHD65562:EHH65562 EQZ65562:ERD65562 FAV65562:FAZ65562 FKR65562:FKV65562 FUN65562:FUR65562 GEJ65562:GEN65562 GOF65562:GOJ65562 GYB65562:GYF65562 HHX65562:HIB65562 HRT65562:HRX65562 IBP65562:IBT65562 ILL65562:ILP65562 IVH65562:IVL65562 JFD65562:JFH65562 JOZ65562:JPD65562 JYV65562:JYZ65562 KIR65562:KIV65562 KSN65562:KSR65562 LCJ65562:LCN65562 LMF65562:LMJ65562 LWB65562:LWF65562 MFX65562:MGB65562 MPT65562:MPX65562 MZP65562:MZT65562 NJL65562:NJP65562 NTH65562:NTL65562 ODD65562:ODH65562 OMZ65562:OND65562 OWV65562:OWZ65562 PGR65562:PGV65562 PQN65562:PQR65562 QAJ65562:QAN65562 QKF65562:QKJ65562 QUB65562:QUF65562 RDX65562:REB65562 RNT65562:RNX65562 RXP65562:RXT65562 SHL65562:SHP65562 SRH65562:SRL65562 TBD65562:TBH65562 TKZ65562:TLD65562 TUV65562:TUZ65562 UER65562:UEV65562 UON65562:UOR65562 UYJ65562:UYN65562 VIF65562:VIJ65562 VSB65562:VSF65562 WBX65562:WCB65562 WLT65562:WLX65562 WVP65562:WVT65562 H131098:L131098 JD131098:JH131098 SZ131098:TD131098 ACV131098:ACZ131098 AMR131098:AMV131098 AWN131098:AWR131098 BGJ131098:BGN131098 BQF131098:BQJ131098 CAB131098:CAF131098 CJX131098:CKB131098 CTT131098:CTX131098 DDP131098:DDT131098 DNL131098:DNP131098 DXH131098:DXL131098 EHD131098:EHH131098 EQZ131098:ERD131098 FAV131098:FAZ131098 FKR131098:FKV131098 FUN131098:FUR131098 GEJ131098:GEN131098 GOF131098:GOJ131098 GYB131098:GYF131098 HHX131098:HIB131098 HRT131098:HRX131098 IBP131098:IBT131098 ILL131098:ILP131098 IVH131098:IVL131098 JFD131098:JFH131098 JOZ131098:JPD131098 JYV131098:JYZ131098 KIR131098:KIV131098 KSN131098:KSR131098 LCJ131098:LCN131098 LMF131098:LMJ131098 LWB131098:LWF131098 MFX131098:MGB131098 MPT131098:MPX131098 MZP131098:MZT131098 NJL131098:NJP131098 NTH131098:NTL131098 ODD131098:ODH131098 OMZ131098:OND131098 OWV131098:OWZ131098 PGR131098:PGV131098 PQN131098:PQR131098 QAJ131098:QAN131098 QKF131098:QKJ131098 QUB131098:QUF131098 RDX131098:REB131098 RNT131098:RNX131098 RXP131098:RXT131098 SHL131098:SHP131098 SRH131098:SRL131098 TBD131098:TBH131098 TKZ131098:TLD131098 TUV131098:TUZ131098 UER131098:UEV131098 UON131098:UOR131098 UYJ131098:UYN131098 VIF131098:VIJ131098 VSB131098:VSF131098 WBX131098:WCB131098 WLT131098:WLX131098 WVP131098:WVT131098 H196634:L196634 JD196634:JH196634 SZ196634:TD196634 ACV196634:ACZ196634 AMR196634:AMV196634 AWN196634:AWR196634 BGJ196634:BGN196634 BQF196634:BQJ196634 CAB196634:CAF196634 CJX196634:CKB196634 CTT196634:CTX196634 DDP196634:DDT196634 DNL196634:DNP196634 DXH196634:DXL196634 EHD196634:EHH196634 EQZ196634:ERD196634 FAV196634:FAZ196634 FKR196634:FKV196634 FUN196634:FUR196634 GEJ196634:GEN196634 GOF196634:GOJ196634 GYB196634:GYF196634 HHX196634:HIB196634 HRT196634:HRX196634 IBP196634:IBT196634 ILL196634:ILP196634 IVH196634:IVL196634 JFD196634:JFH196634 JOZ196634:JPD196634 JYV196634:JYZ196634 KIR196634:KIV196634 KSN196634:KSR196634 LCJ196634:LCN196634 LMF196634:LMJ196634 LWB196634:LWF196634 MFX196634:MGB196634 MPT196634:MPX196634 MZP196634:MZT196634 NJL196634:NJP196634 NTH196634:NTL196634 ODD196634:ODH196634 OMZ196634:OND196634 OWV196634:OWZ196634 PGR196634:PGV196634 PQN196634:PQR196634 QAJ196634:QAN196634 QKF196634:QKJ196634 QUB196634:QUF196634 RDX196634:REB196634 RNT196634:RNX196634 RXP196634:RXT196634 SHL196634:SHP196634 SRH196634:SRL196634 TBD196634:TBH196634 TKZ196634:TLD196634 TUV196634:TUZ196634 UER196634:UEV196634 UON196634:UOR196634 UYJ196634:UYN196634 VIF196634:VIJ196634 VSB196634:VSF196634 WBX196634:WCB196634 WLT196634:WLX196634 WVP196634:WVT196634 H262170:L262170 JD262170:JH262170 SZ262170:TD262170 ACV262170:ACZ262170 AMR262170:AMV262170 AWN262170:AWR262170 BGJ262170:BGN262170 BQF262170:BQJ262170 CAB262170:CAF262170 CJX262170:CKB262170 CTT262170:CTX262170 DDP262170:DDT262170 DNL262170:DNP262170 DXH262170:DXL262170 EHD262170:EHH262170 EQZ262170:ERD262170 FAV262170:FAZ262170 FKR262170:FKV262170 FUN262170:FUR262170 GEJ262170:GEN262170 GOF262170:GOJ262170 GYB262170:GYF262170 HHX262170:HIB262170 HRT262170:HRX262170 IBP262170:IBT262170 ILL262170:ILP262170 IVH262170:IVL262170 JFD262170:JFH262170 JOZ262170:JPD262170 JYV262170:JYZ262170 KIR262170:KIV262170 KSN262170:KSR262170 LCJ262170:LCN262170 LMF262170:LMJ262170 LWB262170:LWF262170 MFX262170:MGB262170 MPT262170:MPX262170 MZP262170:MZT262170 NJL262170:NJP262170 NTH262170:NTL262170 ODD262170:ODH262170 OMZ262170:OND262170 OWV262170:OWZ262170 PGR262170:PGV262170 PQN262170:PQR262170 QAJ262170:QAN262170 QKF262170:QKJ262170 QUB262170:QUF262170 RDX262170:REB262170 RNT262170:RNX262170 RXP262170:RXT262170 SHL262170:SHP262170 SRH262170:SRL262170 TBD262170:TBH262170 TKZ262170:TLD262170 TUV262170:TUZ262170 UER262170:UEV262170 UON262170:UOR262170 UYJ262170:UYN262170 VIF262170:VIJ262170 VSB262170:VSF262170 WBX262170:WCB262170 WLT262170:WLX262170 WVP262170:WVT262170 H327706:L327706 JD327706:JH327706 SZ327706:TD327706 ACV327706:ACZ327706 AMR327706:AMV327706 AWN327706:AWR327706 BGJ327706:BGN327706 BQF327706:BQJ327706 CAB327706:CAF327706 CJX327706:CKB327706 CTT327706:CTX327706 DDP327706:DDT327706 DNL327706:DNP327706 DXH327706:DXL327706 EHD327706:EHH327706 EQZ327706:ERD327706 FAV327706:FAZ327706 FKR327706:FKV327706 FUN327706:FUR327706 GEJ327706:GEN327706 GOF327706:GOJ327706 GYB327706:GYF327706 HHX327706:HIB327706 HRT327706:HRX327706 IBP327706:IBT327706 ILL327706:ILP327706 IVH327706:IVL327706 JFD327706:JFH327706 JOZ327706:JPD327706 JYV327706:JYZ327706 KIR327706:KIV327706 KSN327706:KSR327706 LCJ327706:LCN327706 LMF327706:LMJ327706 LWB327706:LWF327706 MFX327706:MGB327706 MPT327706:MPX327706 MZP327706:MZT327706 NJL327706:NJP327706 NTH327706:NTL327706 ODD327706:ODH327706 OMZ327706:OND327706 OWV327706:OWZ327706 PGR327706:PGV327706 PQN327706:PQR327706 QAJ327706:QAN327706 QKF327706:QKJ327706 QUB327706:QUF327706 RDX327706:REB327706 RNT327706:RNX327706 RXP327706:RXT327706 SHL327706:SHP327706 SRH327706:SRL327706 TBD327706:TBH327706 TKZ327706:TLD327706 TUV327706:TUZ327706 UER327706:UEV327706 UON327706:UOR327706 UYJ327706:UYN327706 VIF327706:VIJ327706 VSB327706:VSF327706 WBX327706:WCB327706 WLT327706:WLX327706 WVP327706:WVT327706 H393242:L393242 JD393242:JH393242 SZ393242:TD393242 ACV393242:ACZ393242 AMR393242:AMV393242 AWN393242:AWR393242 BGJ393242:BGN393242 BQF393242:BQJ393242 CAB393242:CAF393242 CJX393242:CKB393242 CTT393242:CTX393242 DDP393242:DDT393242 DNL393242:DNP393242 DXH393242:DXL393242 EHD393242:EHH393242 EQZ393242:ERD393242 FAV393242:FAZ393242 FKR393242:FKV393242 FUN393242:FUR393242 GEJ393242:GEN393242 GOF393242:GOJ393242 GYB393242:GYF393242 HHX393242:HIB393242 HRT393242:HRX393242 IBP393242:IBT393242 ILL393242:ILP393242 IVH393242:IVL393242 JFD393242:JFH393242 JOZ393242:JPD393242 JYV393242:JYZ393242 KIR393242:KIV393242 KSN393242:KSR393242 LCJ393242:LCN393242 LMF393242:LMJ393242 LWB393242:LWF393242 MFX393242:MGB393242 MPT393242:MPX393242 MZP393242:MZT393242 NJL393242:NJP393242 NTH393242:NTL393242 ODD393242:ODH393242 OMZ393242:OND393242 OWV393242:OWZ393242 PGR393242:PGV393242 PQN393242:PQR393242 QAJ393242:QAN393242 QKF393242:QKJ393242 QUB393242:QUF393242 RDX393242:REB393242 RNT393242:RNX393242 RXP393242:RXT393242 SHL393242:SHP393242 SRH393242:SRL393242 TBD393242:TBH393242 TKZ393242:TLD393242 TUV393242:TUZ393242 UER393242:UEV393242 UON393242:UOR393242 UYJ393242:UYN393242 VIF393242:VIJ393242 VSB393242:VSF393242 WBX393242:WCB393242 WLT393242:WLX393242 WVP393242:WVT393242 H458778:L458778 JD458778:JH458778 SZ458778:TD458778 ACV458778:ACZ458778 AMR458778:AMV458778 AWN458778:AWR458778 BGJ458778:BGN458778 BQF458778:BQJ458778 CAB458778:CAF458778 CJX458778:CKB458778 CTT458778:CTX458778 DDP458778:DDT458778 DNL458778:DNP458778 DXH458778:DXL458778 EHD458778:EHH458778 EQZ458778:ERD458778 FAV458778:FAZ458778 FKR458778:FKV458778 FUN458778:FUR458778 GEJ458778:GEN458778 GOF458778:GOJ458778 GYB458778:GYF458778 HHX458778:HIB458778 HRT458778:HRX458778 IBP458778:IBT458778 ILL458778:ILP458778 IVH458778:IVL458778 JFD458778:JFH458778 JOZ458778:JPD458778 JYV458778:JYZ458778 KIR458778:KIV458778 KSN458778:KSR458778 LCJ458778:LCN458778 LMF458778:LMJ458778 LWB458778:LWF458778 MFX458778:MGB458778 MPT458778:MPX458778 MZP458778:MZT458778 NJL458778:NJP458778 NTH458778:NTL458778 ODD458778:ODH458778 OMZ458778:OND458778 OWV458778:OWZ458778 PGR458778:PGV458778 PQN458778:PQR458778 QAJ458778:QAN458778 QKF458778:QKJ458778 QUB458778:QUF458778 RDX458778:REB458778 RNT458778:RNX458778 RXP458778:RXT458778 SHL458778:SHP458778 SRH458778:SRL458778 TBD458778:TBH458778 TKZ458778:TLD458778 TUV458778:TUZ458778 UER458778:UEV458778 UON458778:UOR458778 UYJ458778:UYN458778 VIF458778:VIJ458778 VSB458778:VSF458778 WBX458778:WCB458778 WLT458778:WLX458778 WVP458778:WVT458778 H524314:L524314 JD524314:JH524314 SZ524314:TD524314 ACV524314:ACZ524314 AMR524314:AMV524314 AWN524314:AWR524314 BGJ524314:BGN524314 BQF524314:BQJ524314 CAB524314:CAF524314 CJX524314:CKB524314 CTT524314:CTX524314 DDP524314:DDT524314 DNL524314:DNP524314 DXH524314:DXL524314 EHD524314:EHH524314 EQZ524314:ERD524314 FAV524314:FAZ524314 FKR524314:FKV524314 FUN524314:FUR524314 GEJ524314:GEN524314 GOF524314:GOJ524314 GYB524314:GYF524314 HHX524314:HIB524314 HRT524314:HRX524314 IBP524314:IBT524314 ILL524314:ILP524314 IVH524314:IVL524314 JFD524314:JFH524314 JOZ524314:JPD524314 JYV524314:JYZ524314 KIR524314:KIV524314 KSN524314:KSR524314 LCJ524314:LCN524314 LMF524314:LMJ524314 LWB524314:LWF524314 MFX524314:MGB524314 MPT524314:MPX524314 MZP524314:MZT524314 NJL524314:NJP524314 NTH524314:NTL524314 ODD524314:ODH524314 OMZ524314:OND524314 OWV524314:OWZ524314 PGR524314:PGV524314 PQN524314:PQR524314 QAJ524314:QAN524314 QKF524314:QKJ524314 QUB524314:QUF524314 RDX524314:REB524314 RNT524314:RNX524314 RXP524314:RXT524314 SHL524314:SHP524314 SRH524314:SRL524314 TBD524314:TBH524314 TKZ524314:TLD524314 TUV524314:TUZ524314 UER524314:UEV524314 UON524314:UOR524314 UYJ524314:UYN524314 VIF524314:VIJ524314 VSB524314:VSF524314 WBX524314:WCB524314 WLT524314:WLX524314 WVP524314:WVT524314 H589850:L589850 JD589850:JH589850 SZ589850:TD589850 ACV589850:ACZ589850 AMR589850:AMV589850 AWN589850:AWR589850 BGJ589850:BGN589850 BQF589850:BQJ589850 CAB589850:CAF589850 CJX589850:CKB589850 CTT589850:CTX589850 DDP589850:DDT589850 DNL589850:DNP589850 DXH589850:DXL589850 EHD589850:EHH589850 EQZ589850:ERD589850 FAV589850:FAZ589850 FKR589850:FKV589850 FUN589850:FUR589850 GEJ589850:GEN589850 GOF589850:GOJ589850 GYB589850:GYF589850 HHX589850:HIB589850 HRT589850:HRX589850 IBP589850:IBT589850 ILL589850:ILP589850 IVH589850:IVL589850 JFD589850:JFH589850 JOZ589850:JPD589850 JYV589850:JYZ589850 KIR589850:KIV589850 KSN589850:KSR589850 LCJ589850:LCN589850 LMF589850:LMJ589850 LWB589850:LWF589850 MFX589850:MGB589850 MPT589850:MPX589850 MZP589850:MZT589850 NJL589850:NJP589850 NTH589850:NTL589850 ODD589850:ODH589850 OMZ589850:OND589850 OWV589850:OWZ589850 PGR589850:PGV589850 PQN589850:PQR589850 QAJ589850:QAN589850 QKF589850:QKJ589850 QUB589850:QUF589850 RDX589850:REB589850 RNT589850:RNX589850 RXP589850:RXT589850 SHL589850:SHP589850 SRH589850:SRL589850 TBD589850:TBH589850 TKZ589850:TLD589850 TUV589850:TUZ589850 UER589850:UEV589850 UON589850:UOR589850 UYJ589850:UYN589850 VIF589850:VIJ589850 VSB589850:VSF589850 WBX589850:WCB589850 WLT589850:WLX589850 WVP589850:WVT589850 H655386:L655386 JD655386:JH655386 SZ655386:TD655386 ACV655386:ACZ655386 AMR655386:AMV655386 AWN655386:AWR655386 BGJ655386:BGN655386 BQF655386:BQJ655386 CAB655386:CAF655386 CJX655386:CKB655386 CTT655386:CTX655386 DDP655386:DDT655386 DNL655386:DNP655386 DXH655386:DXL655386 EHD655386:EHH655386 EQZ655386:ERD655386 FAV655386:FAZ655386 FKR655386:FKV655386 FUN655386:FUR655386 GEJ655386:GEN655386 GOF655386:GOJ655386 GYB655386:GYF655386 HHX655386:HIB655386 HRT655386:HRX655386 IBP655386:IBT655386 ILL655386:ILP655386 IVH655386:IVL655386 JFD655386:JFH655386 JOZ655386:JPD655386 JYV655386:JYZ655386 KIR655386:KIV655386 KSN655386:KSR655386 LCJ655386:LCN655386 LMF655386:LMJ655386 LWB655386:LWF655386 MFX655386:MGB655386 MPT655386:MPX655386 MZP655386:MZT655386 NJL655386:NJP655386 NTH655386:NTL655386 ODD655386:ODH655386 OMZ655386:OND655386 OWV655386:OWZ655386 PGR655386:PGV655386 PQN655386:PQR655386 QAJ655386:QAN655386 QKF655386:QKJ655386 QUB655386:QUF655386 RDX655386:REB655386 RNT655386:RNX655386 RXP655386:RXT655386 SHL655386:SHP655386 SRH655386:SRL655386 TBD655386:TBH655386 TKZ655386:TLD655386 TUV655386:TUZ655386 UER655386:UEV655386 UON655386:UOR655386 UYJ655386:UYN655386 VIF655386:VIJ655386 VSB655386:VSF655386 WBX655386:WCB655386 WLT655386:WLX655386 WVP655386:WVT655386 H720922:L720922 JD720922:JH720922 SZ720922:TD720922 ACV720922:ACZ720922 AMR720922:AMV720922 AWN720922:AWR720922 BGJ720922:BGN720922 BQF720922:BQJ720922 CAB720922:CAF720922 CJX720922:CKB720922 CTT720922:CTX720922 DDP720922:DDT720922 DNL720922:DNP720922 DXH720922:DXL720922 EHD720922:EHH720922 EQZ720922:ERD720922 FAV720922:FAZ720922 FKR720922:FKV720922 FUN720922:FUR720922 GEJ720922:GEN720922 GOF720922:GOJ720922 GYB720922:GYF720922 HHX720922:HIB720922 HRT720922:HRX720922 IBP720922:IBT720922 ILL720922:ILP720922 IVH720922:IVL720922 JFD720922:JFH720922 JOZ720922:JPD720922 JYV720922:JYZ720922 KIR720922:KIV720922 KSN720922:KSR720922 LCJ720922:LCN720922 LMF720922:LMJ720922 LWB720922:LWF720922 MFX720922:MGB720922 MPT720922:MPX720922 MZP720922:MZT720922 NJL720922:NJP720922 NTH720922:NTL720922 ODD720922:ODH720922 OMZ720922:OND720922 OWV720922:OWZ720922 PGR720922:PGV720922 PQN720922:PQR720922 QAJ720922:QAN720922 QKF720922:QKJ720922 QUB720922:QUF720922 RDX720922:REB720922 RNT720922:RNX720922 RXP720922:RXT720922 SHL720922:SHP720922 SRH720922:SRL720922 TBD720922:TBH720922 TKZ720922:TLD720922 TUV720922:TUZ720922 UER720922:UEV720922 UON720922:UOR720922 UYJ720922:UYN720922 VIF720922:VIJ720922 VSB720922:VSF720922 WBX720922:WCB720922 WLT720922:WLX720922 WVP720922:WVT720922 H786458:L786458 JD786458:JH786458 SZ786458:TD786458 ACV786458:ACZ786458 AMR786458:AMV786458 AWN786458:AWR786458 BGJ786458:BGN786458 BQF786458:BQJ786458 CAB786458:CAF786458 CJX786458:CKB786458 CTT786458:CTX786458 DDP786458:DDT786458 DNL786458:DNP786458 DXH786458:DXL786458 EHD786458:EHH786458 EQZ786458:ERD786458 FAV786458:FAZ786458 FKR786458:FKV786458 FUN786458:FUR786458 GEJ786458:GEN786458 GOF786458:GOJ786458 GYB786458:GYF786458 HHX786458:HIB786458 HRT786458:HRX786458 IBP786458:IBT786458 ILL786458:ILP786458 IVH786458:IVL786458 JFD786458:JFH786458 JOZ786458:JPD786458 JYV786458:JYZ786458 KIR786458:KIV786458 KSN786458:KSR786458 LCJ786458:LCN786458 LMF786458:LMJ786458 LWB786458:LWF786458 MFX786458:MGB786458 MPT786458:MPX786458 MZP786458:MZT786458 NJL786458:NJP786458 NTH786458:NTL786458 ODD786458:ODH786458 OMZ786458:OND786458 OWV786458:OWZ786458 PGR786458:PGV786458 PQN786458:PQR786458 QAJ786458:QAN786458 QKF786458:QKJ786458 QUB786458:QUF786458 RDX786458:REB786458 RNT786458:RNX786458 RXP786458:RXT786458 SHL786458:SHP786458 SRH786458:SRL786458 TBD786458:TBH786458 TKZ786458:TLD786458 TUV786458:TUZ786458 UER786458:UEV786458 UON786458:UOR786458 UYJ786458:UYN786458 VIF786458:VIJ786458 VSB786458:VSF786458 WBX786458:WCB786458 WLT786458:WLX786458 WVP786458:WVT786458 H851994:L851994 JD851994:JH851994 SZ851994:TD851994 ACV851994:ACZ851994 AMR851994:AMV851994 AWN851994:AWR851994 BGJ851994:BGN851994 BQF851994:BQJ851994 CAB851994:CAF851994 CJX851994:CKB851994 CTT851994:CTX851994 DDP851994:DDT851994 DNL851994:DNP851994 DXH851994:DXL851994 EHD851994:EHH851994 EQZ851994:ERD851994 FAV851994:FAZ851994 FKR851994:FKV851994 FUN851994:FUR851994 GEJ851994:GEN851994 GOF851994:GOJ851994 GYB851994:GYF851994 HHX851994:HIB851994 HRT851994:HRX851994 IBP851994:IBT851994 ILL851994:ILP851994 IVH851994:IVL851994 JFD851994:JFH851994 JOZ851994:JPD851994 JYV851994:JYZ851994 KIR851994:KIV851994 KSN851994:KSR851994 LCJ851994:LCN851994 LMF851994:LMJ851994 LWB851994:LWF851994 MFX851994:MGB851994 MPT851994:MPX851994 MZP851994:MZT851994 NJL851994:NJP851994 NTH851994:NTL851994 ODD851994:ODH851994 OMZ851994:OND851994 OWV851994:OWZ851994 PGR851994:PGV851994 PQN851994:PQR851994 QAJ851994:QAN851994 QKF851994:QKJ851994 QUB851994:QUF851994 RDX851994:REB851994 RNT851994:RNX851994 RXP851994:RXT851994 SHL851994:SHP851994 SRH851994:SRL851994 TBD851994:TBH851994 TKZ851994:TLD851994 TUV851994:TUZ851994 UER851994:UEV851994 UON851994:UOR851994 UYJ851994:UYN851994 VIF851994:VIJ851994 VSB851994:VSF851994 WBX851994:WCB851994 WLT851994:WLX851994 WVP851994:WVT851994 H917530:L917530 JD917530:JH917530 SZ917530:TD917530 ACV917530:ACZ917530 AMR917530:AMV917530 AWN917530:AWR917530 BGJ917530:BGN917530 BQF917530:BQJ917530 CAB917530:CAF917530 CJX917530:CKB917530 CTT917530:CTX917530 DDP917530:DDT917530 DNL917530:DNP917530 DXH917530:DXL917530 EHD917530:EHH917530 EQZ917530:ERD917530 FAV917530:FAZ917530 FKR917530:FKV917530 FUN917530:FUR917530 GEJ917530:GEN917530 GOF917530:GOJ917530 GYB917530:GYF917530 HHX917530:HIB917530 HRT917530:HRX917530 IBP917530:IBT917530 ILL917530:ILP917530 IVH917530:IVL917530 JFD917530:JFH917530 JOZ917530:JPD917530 JYV917530:JYZ917530 KIR917530:KIV917530 KSN917530:KSR917530 LCJ917530:LCN917530 LMF917530:LMJ917530 LWB917530:LWF917530 MFX917530:MGB917530 MPT917530:MPX917530 MZP917530:MZT917530 NJL917530:NJP917530 NTH917530:NTL917530 ODD917530:ODH917530 OMZ917530:OND917530 OWV917530:OWZ917530 PGR917530:PGV917530 PQN917530:PQR917530 QAJ917530:QAN917530 QKF917530:QKJ917530 QUB917530:QUF917530 RDX917530:REB917530 RNT917530:RNX917530 RXP917530:RXT917530 SHL917530:SHP917530 SRH917530:SRL917530 TBD917530:TBH917530 TKZ917530:TLD917530 TUV917530:TUZ917530 UER917530:UEV917530 UON917530:UOR917530 UYJ917530:UYN917530 VIF917530:VIJ917530 VSB917530:VSF917530 WBX917530:WCB917530 WLT917530:WLX917530 WVP917530:WVT917530 H983066:L983066 JD983066:JH983066 SZ983066:TD983066 ACV983066:ACZ983066 AMR983066:AMV983066 AWN983066:AWR983066 BGJ983066:BGN983066 BQF983066:BQJ983066 CAB983066:CAF983066 CJX983066:CKB983066 CTT983066:CTX983066 DDP983066:DDT983066 DNL983066:DNP983066 DXH983066:DXL983066 EHD983066:EHH983066 EQZ983066:ERD983066 FAV983066:FAZ983066 FKR983066:FKV983066 FUN983066:FUR983066 GEJ983066:GEN983066 GOF983066:GOJ983066 GYB983066:GYF983066 HHX983066:HIB983066 HRT983066:HRX983066 IBP983066:IBT983066 ILL983066:ILP983066 IVH983066:IVL983066 JFD983066:JFH983066 JOZ983066:JPD983066 JYV983066:JYZ983066 KIR983066:KIV983066 KSN983066:KSR983066 LCJ983066:LCN983066 LMF983066:LMJ983066 LWB983066:LWF983066 MFX983066:MGB983066 MPT983066:MPX983066 MZP983066:MZT983066 NJL983066:NJP983066 NTH983066:NTL983066 ODD983066:ODH983066 OMZ983066:OND983066 OWV983066:OWZ983066 PGR983066:PGV983066 PQN983066:PQR983066 QAJ983066:QAN983066 QKF983066:QKJ983066 QUB983066:QUF983066 RDX983066:REB983066 RNT983066:RNX983066 RXP983066:RXT983066 SHL983066:SHP983066 SRH983066:SRL983066 TBD983066:TBH983066 TKZ983066:TLD983066 TUV983066:TUZ983066 UER983066:UEV983066 UON983066:UOR983066 UYJ983066:UYN983066 VIF983066:VIJ983066 VSB983066:VSF983066 WBX983066:WCB983066 WLT983066:WLX983066 WVP983066:WVT983066">
      <formula1>$Z$18:$Z$22</formula1>
    </dataValidation>
  </dataValidations>
  <printOptions horizontalCentered="1" verticalCentered="1"/>
  <pageMargins left="0.31" right="0.15748031496063" top="0.3" bottom="0" header="0.43" footer="0.28999999999999998"/>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6"/>
  <sheetViews>
    <sheetView view="pageBreakPreview" zoomScaleNormal="75" workbookViewId="0">
      <selection activeCell="H28" sqref="H28:J28"/>
    </sheetView>
  </sheetViews>
  <sheetFormatPr defaultRowHeight="12.75" x14ac:dyDescent="0.2"/>
  <cols>
    <col min="1" max="1" width="2.875" style="339" customWidth="1"/>
    <col min="2" max="2" width="1.5" style="29" customWidth="1"/>
    <col min="3" max="3" width="23.375" style="29" customWidth="1"/>
    <col min="4" max="4" width="1.625" style="29" customWidth="1"/>
    <col min="5" max="5" width="12.5" style="29" customWidth="1"/>
    <col min="6" max="6" width="16.5" style="29" customWidth="1"/>
    <col min="7" max="7" width="7.625" style="29" customWidth="1"/>
    <col min="8" max="8" width="15.625" style="29" customWidth="1"/>
    <col min="9" max="9" width="2.125" style="29" customWidth="1"/>
    <col min="10" max="10" width="10.625" style="29" customWidth="1"/>
    <col min="11" max="11" width="9.5" style="29" customWidth="1"/>
    <col min="12" max="12" width="2.125" style="29" customWidth="1"/>
    <col min="13" max="13" width="10.625" style="29" customWidth="1"/>
    <col min="14" max="14" width="9.125" style="29"/>
    <col min="15" max="15" width="2.125" style="29" customWidth="1"/>
    <col min="16" max="16" width="12.5" style="29" customWidth="1"/>
    <col min="17" max="17" width="2.875" style="339" customWidth="1"/>
    <col min="18" max="18" width="8" style="29" customWidth="1"/>
    <col min="19" max="19" width="25.125" style="29" customWidth="1"/>
    <col min="20" max="20" width="2" style="29" customWidth="1"/>
    <col min="21" max="21" width="22.625" style="29" customWidth="1"/>
    <col min="22" max="22" width="6.625" style="29" customWidth="1"/>
    <col min="23" max="23" width="7.875" style="29" customWidth="1"/>
    <col min="24" max="24" width="3.375" style="29" customWidth="1"/>
    <col min="25" max="25" width="2.625" style="29" customWidth="1"/>
    <col min="26" max="26" width="7.625" style="29" customWidth="1"/>
    <col min="27" max="27" width="10.625" style="29" customWidth="1"/>
    <col min="28" max="28" width="4.125" style="29" customWidth="1"/>
    <col min="29" max="29" width="6.625" style="29" customWidth="1"/>
    <col min="30" max="30" width="4.375" style="29" customWidth="1"/>
    <col min="31" max="31" width="6.625" style="29" customWidth="1"/>
    <col min="32" max="32" width="3.625" style="29" customWidth="1"/>
    <col min="33" max="33" width="6.625" style="29" customWidth="1"/>
    <col min="34" max="34" width="2.375" style="29" customWidth="1"/>
    <col min="35" max="256" width="9.125" style="29"/>
    <col min="257" max="257" width="2.875" style="29" customWidth="1"/>
    <col min="258" max="258" width="1.5" style="29" customWidth="1"/>
    <col min="259" max="259" width="23.375" style="29" customWidth="1"/>
    <col min="260" max="260" width="1.625" style="29" customWidth="1"/>
    <col min="261" max="261" width="12.5" style="29" customWidth="1"/>
    <col min="262" max="262" width="16.5" style="29" customWidth="1"/>
    <col min="263" max="263" width="7.625" style="29" customWidth="1"/>
    <col min="264" max="264" width="15.625" style="29" customWidth="1"/>
    <col min="265" max="265" width="2.125" style="29" customWidth="1"/>
    <col min="266" max="266" width="10.625" style="29" customWidth="1"/>
    <col min="267" max="267" width="9.5" style="29" customWidth="1"/>
    <col min="268" max="268" width="2.125" style="29" customWidth="1"/>
    <col min="269" max="269" width="10.625" style="29" customWidth="1"/>
    <col min="270" max="270" width="9.125" style="29"/>
    <col min="271" max="271" width="2.125" style="29" customWidth="1"/>
    <col min="272" max="272" width="12.5" style="29" customWidth="1"/>
    <col min="273" max="273" width="2.875" style="29" customWidth="1"/>
    <col min="274" max="274" width="8" style="29" customWidth="1"/>
    <col min="275" max="275" width="25.125" style="29" customWidth="1"/>
    <col min="276" max="276" width="2" style="29" customWidth="1"/>
    <col min="277" max="277" width="22.625" style="29" customWidth="1"/>
    <col min="278" max="278" width="6.625" style="29" customWidth="1"/>
    <col min="279" max="279" width="7.875" style="29" customWidth="1"/>
    <col min="280" max="280" width="3.375" style="29" customWidth="1"/>
    <col min="281" max="281" width="2.625" style="29" customWidth="1"/>
    <col min="282" max="282" width="7.625" style="29" customWidth="1"/>
    <col min="283" max="283" width="10.625" style="29" customWidth="1"/>
    <col min="284" max="284" width="4.125" style="29" customWidth="1"/>
    <col min="285" max="285" width="6.625" style="29" customWidth="1"/>
    <col min="286" max="286" width="4.375" style="29" customWidth="1"/>
    <col min="287" max="287" width="6.625" style="29" customWidth="1"/>
    <col min="288" max="288" width="3.625" style="29" customWidth="1"/>
    <col min="289" max="289" width="6.625" style="29" customWidth="1"/>
    <col min="290" max="290" width="2.375" style="29" customWidth="1"/>
    <col min="291" max="512" width="9.125" style="29"/>
    <col min="513" max="513" width="2.875" style="29" customWidth="1"/>
    <col min="514" max="514" width="1.5" style="29" customWidth="1"/>
    <col min="515" max="515" width="23.375" style="29" customWidth="1"/>
    <col min="516" max="516" width="1.625" style="29" customWidth="1"/>
    <col min="517" max="517" width="12.5" style="29" customWidth="1"/>
    <col min="518" max="518" width="16.5" style="29" customWidth="1"/>
    <col min="519" max="519" width="7.625" style="29" customWidth="1"/>
    <col min="520" max="520" width="15.625" style="29" customWidth="1"/>
    <col min="521" max="521" width="2.125" style="29" customWidth="1"/>
    <col min="522" max="522" width="10.625" style="29" customWidth="1"/>
    <col min="523" max="523" width="9.5" style="29" customWidth="1"/>
    <col min="524" max="524" width="2.125" style="29" customWidth="1"/>
    <col min="525" max="525" width="10.625" style="29" customWidth="1"/>
    <col min="526" max="526" width="9.125" style="29"/>
    <col min="527" max="527" width="2.125" style="29" customWidth="1"/>
    <col min="528" max="528" width="12.5" style="29" customWidth="1"/>
    <col min="529" max="529" width="2.875" style="29" customWidth="1"/>
    <col min="530" max="530" width="8" style="29" customWidth="1"/>
    <col min="531" max="531" width="25.125" style="29" customWidth="1"/>
    <col min="532" max="532" width="2" style="29" customWidth="1"/>
    <col min="533" max="533" width="22.625" style="29" customWidth="1"/>
    <col min="534" max="534" width="6.625" style="29" customWidth="1"/>
    <col min="535" max="535" width="7.875" style="29" customWidth="1"/>
    <col min="536" max="536" width="3.375" style="29" customWidth="1"/>
    <col min="537" max="537" width="2.625" style="29" customWidth="1"/>
    <col min="538" max="538" width="7.625" style="29" customWidth="1"/>
    <col min="539" max="539" width="10.625" style="29" customWidth="1"/>
    <col min="540" max="540" width="4.125" style="29" customWidth="1"/>
    <col min="541" max="541" width="6.625" style="29" customWidth="1"/>
    <col min="542" max="542" width="4.375" style="29" customWidth="1"/>
    <col min="543" max="543" width="6.625" style="29" customWidth="1"/>
    <col min="544" max="544" width="3.625" style="29" customWidth="1"/>
    <col min="545" max="545" width="6.625" style="29" customWidth="1"/>
    <col min="546" max="546" width="2.375" style="29" customWidth="1"/>
    <col min="547" max="768" width="9.125" style="29"/>
    <col min="769" max="769" width="2.875" style="29" customWidth="1"/>
    <col min="770" max="770" width="1.5" style="29" customWidth="1"/>
    <col min="771" max="771" width="23.375" style="29" customWidth="1"/>
    <col min="772" max="772" width="1.625" style="29" customWidth="1"/>
    <col min="773" max="773" width="12.5" style="29" customWidth="1"/>
    <col min="774" max="774" width="16.5" style="29" customWidth="1"/>
    <col min="775" max="775" width="7.625" style="29" customWidth="1"/>
    <col min="776" max="776" width="15.625" style="29" customWidth="1"/>
    <col min="777" max="777" width="2.125" style="29" customWidth="1"/>
    <col min="778" max="778" width="10.625" style="29" customWidth="1"/>
    <col min="779" max="779" width="9.5" style="29" customWidth="1"/>
    <col min="780" max="780" width="2.125" style="29" customWidth="1"/>
    <col min="781" max="781" width="10.625" style="29" customWidth="1"/>
    <col min="782" max="782" width="9.125" style="29"/>
    <col min="783" max="783" width="2.125" style="29" customWidth="1"/>
    <col min="784" max="784" width="12.5" style="29" customWidth="1"/>
    <col min="785" max="785" width="2.875" style="29" customWidth="1"/>
    <col min="786" max="786" width="8" style="29" customWidth="1"/>
    <col min="787" max="787" width="25.125" style="29" customWidth="1"/>
    <col min="788" max="788" width="2" style="29" customWidth="1"/>
    <col min="789" max="789" width="22.625" style="29" customWidth="1"/>
    <col min="790" max="790" width="6.625" style="29" customWidth="1"/>
    <col min="791" max="791" width="7.875" style="29" customWidth="1"/>
    <col min="792" max="792" width="3.375" style="29" customWidth="1"/>
    <col min="793" max="793" width="2.625" style="29" customWidth="1"/>
    <col min="794" max="794" width="7.625" style="29" customWidth="1"/>
    <col min="795" max="795" width="10.625" style="29" customWidth="1"/>
    <col min="796" max="796" width="4.125" style="29" customWidth="1"/>
    <col min="797" max="797" width="6.625" style="29" customWidth="1"/>
    <col min="798" max="798" width="4.375" style="29" customWidth="1"/>
    <col min="799" max="799" width="6.625" style="29" customWidth="1"/>
    <col min="800" max="800" width="3.625" style="29" customWidth="1"/>
    <col min="801" max="801" width="6.625" style="29" customWidth="1"/>
    <col min="802" max="802" width="2.375" style="29" customWidth="1"/>
    <col min="803" max="1024" width="9.125" style="29"/>
    <col min="1025" max="1025" width="2.875" style="29" customWidth="1"/>
    <col min="1026" max="1026" width="1.5" style="29" customWidth="1"/>
    <col min="1027" max="1027" width="23.375" style="29" customWidth="1"/>
    <col min="1028" max="1028" width="1.625" style="29" customWidth="1"/>
    <col min="1029" max="1029" width="12.5" style="29" customWidth="1"/>
    <col min="1030" max="1030" width="16.5" style="29" customWidth="1"/>
    <col min="1031" max="1031" width="7.625" style="29" customWidth="1"/>
    <col min="1032" max="1032" width="15.625" style="29" customWidth="1"/>
    <col min="1033" max="1033" width="2.125" style="29" customWidth="1"/>
    <col min="1034" max="1034" width="10.625" style="29" customWidth="1"/>
    <col min="1035" max="1035" width="9.5" style="29" customWidth="1"/>
    <col min="1036" max="1036" width="2.125" style="29" customWidth="1"/>
    <col min="1037" max="1037" width="10.625" style="29" customWidth="1"/>
    <col min="1038" max="1038" width="9.125" style="29"/>
    <col min="1039" max="1039" width="2.125" style="29" customWidth="1"/>
    <col min="1040" max="1040" width="12.5" style="29" customWidth="1"/>
    <col min="1041" max="1041" width="2.875" style="29" customWidth="1"/>
    <col min="1042" max="1042" width="8" style="29" customWidth="1"/>
    <col min="1043" max="1043" width="25.125" style="29" customWidth="1"/>
    <col min="1044" max="1044" width="2" style="29" customWidth="1"/>
    <col min="1045" max="1045" width="22.625" style="29" customWidth="1"/>
    <col min="1046" max="1046" width="6.625" style="29" customWidth="1"/>
    <col min="1047" max="1047" width="7.875" style="29" customWidth="1"/>
    <col min="1048" max="1048" width="3.375" style="29" customWidth="1"/>
    <col min="1049" max="1049" width="2.625" style="29" customWidth="1"/>
    <col min="1050" max="1050" width="7.625" style="29" customWidth="1"/>
    <col min="1051" max="1051" width="10.625" style="29" customWidth="1"/>
    <col min="1052" max="1052" width="4.125" style="29" customWidth="1"/>
    <col min="1053" max="1053" width="6.625" style="29" customWidth="1"/>
    <col min="1054" max="1054" width="4.375" style="29" customWidth="1"/>
    <col min="1055" max="1055" width="6.625" style="29" customWidth="1"/>
    <col min="1056" max="1056" width="3.625" style="29" customWidth="1"/>
    <col min="1057" max="1057" width="6.625" style="29" customWidth="1"/>
    <col min="1058" max="1058" width="2.375" style="29" customWidth="1"/>
    <col min="1059" max="1280" width="9.125" style="29"/>
    <col min="1281" max="1281" width="2.875" style="29" customWidth="1"/>
    <col min="1282" max="1282" width="1.5" style="29" customWidth="1"/>
    <col min="1283" max="1283" width="23.375" style="29" customWidth="1"/>
    <col min="1284" max="1284" width="1.625" style="29" customWidth="1"/>
    <col min="1285" max="1285" width="12.5" style="29" customWidth="1"/>
    <col min="1286" max="1286" width="16.5" style="29" customWidth="1"/>
    <col min="1287" max="1287" width="7.625" style="29" customWidth="1"/>
    <col min="1288" max="1288" width="15.625" style="29" customWidth="1"/>
    <col min="1289" max="1289" width="2.125" style="29" customWidth="1"/>
    <col min="1290" max="1290" width="10.625" style="29" customWidth="1"/>
    <col min="1291" max="1291" width="9.5" style="29" customWidth="1"/>
    <col min="1292" max="1292" width="2.125" style="29" customWidth="1"/>
    <col min="1293" max="1293" width="10.625" style="29" customWidth="1"/>
    <col min="1294" max="1294" width="9.125" style="29"/>
    <col min="1295" max="1295" width="2.125" style="29" customWidth="1"/>
    <col min="1296" max="1296" width="12.5" style="29" customWidth="1"/>
    <col min="1297" max="1297" width="2.875" style="29" customWidth="1"/>
    <col min="1298" max="1298" width="8" style="29" customWidth="1"/>
    <col min="1299" max="1299" width="25.125" style="29" customWidth="1"/>
    <col min="1300" max="1300" width="2" style="29" customWidth="1"/>
    <col min="1301" max="1301" width="22.625" style="29" customWidth="1"/>
    <col min="1302" max="1302" width="6.625" style="29" customWidth="1"/>
    <col min="1303" max="1303" width="7.875" style="29" customWidth="1"/>
    <col min="1304" max="1304" width="3.375" style="29" customWidth="1"/>
    <col min="1305" max="1305" width="2.625" style="29" customWidth="1"/>
    <col min="1306" max="1306" width="7.625" style="29" customWidth="1"/>
    <col min="1307" max="1307" width="10.625" style="29" customWidth="1"/>
    <col min="1308" max="1308" width="4.125" style="29" customWidth="1"/>
    <col min="1309" max="1309" width="6.625" style="29" customWidth="1"/>
    <col min="1310" max="1310" width="4.375" style="29" customWidth="1"/>
    <col min="1311" max="1311" width="6.625" style="29" customWidth="1"/>
    <col min="1312" max="1312" width="3.625" style="29" customWidth="1"/>
    <col min="1313" max="1313" width="6.625" style="29" customWidth="1"/>
    <col min="1314" max="1314" width="2.375" style="29" customWidth="1"/>
    <col min="1315" max="1536" width="9.125" style="29"/>
    <col min="1537" max="1537" width="2.875" style="29" customWidth="1"/>
    <col min="1538" max="1538" width="1.5" style="29" customWidth="1"/>
    <col min="1539" max="1539" width="23.375" style="29" customWidth="1"/>
    <col min="1540" max="1540" width="1.625" style="29" customWidth="1"/>
    <col min="1541" max="1541" width="12.5" style="29" customWidth="1"/>
    <col min="1542" max="1542" width="16.5" style="29" customWidth="1"/>
    <col min="1543" max="1543" width="7.625" style="29" customWidth="1"/>
    <col min="1544" max="1544" width="15.625" style="29" customWidth="1"/>
    <col min="1545" max="1545" width="2.125" style="29" customWidth="1"/>
    <col min="1546" max="1546" width="10.625" style="29" customWidth="1"/>
    <col min="1547" max="1547" width="9.5" style="29" customWidth="1"/>
    <col min="1548" max="1548" width="2.125" style="29" customWidth="1"/>
    <col min="1549" max="1549" width="10.625" style="29" customWidth="1"/>
    <col min="1550" max="1550" width="9.125" style="29"/>
    <col min="1551" max="1551" width="2.125" style="29" customWidth="1"/>
    <col min="1552" max="1552" width="12.5" style="29" customWidth="1"/>
    <col min="1553" max="1553" width="2.875" style="29" customWidth="1"/>
    <col min="1554" max="1554" width="8" style="29" customWidth="1"/>
    <col min="1555" max="1555" width="25.125" style="29" customWidth="1"/>
    <col min="1556" max="1556" width="2" style="29" customWidth="1"/>
    <col min="1557" max="1557" width="22.625" style="29" customWidth="1"/>
    <col min="1558" max="1558" width="6.625" style="29" customWidth="1"/>
    <col min="1559" max="1559" width="7.875" style="29" customWidth="1"/>
    <col min="1560" max="1560" width="3.375" style="29" customWidth="1"/>
    <col min="1561" max="1561" width="2.625" style="29" customWidth="1"/>
    <col min="1562" max="1562" width="7.625" style="29" customWidth="1"/>
    <col min="1563" max="1563" width="10.625" style="29" customWidth="1"/>
    <col min="1564" max="1564" width="4.125" style="29" customWidth="1"/>
    <col min="1565" max="1565" width="6.625" style="29" customWidth="1"/>
    <col min="1566" max="1566" width="4.375" style="29" customWidth="1"/>
    <col min="1567" max="1567" width="6.625" style="29" customWidth="1"/>
    <col min="1568" max="1568" width="3.625" style="29" customWidth="1"/>
    <col min="1569" max="1569" width="6.625" style="29" customWidth="1"/>
    <col min="1570" max="1570" width="2.375" style="29" customWidth="1"/>
    <col min="1571" max="1792" width="9.125" style="29"/>
    <col min="1793" max="1793" width="2.875" style="29" customWidth="1"/>
    <col min="1794" max="1794" width="1.5" style="29" customWidth="1"/>
    <col min="1795" max="1795" width="23.375" style="29" customWidth="1"/>
    <col min="1796" max="1796" width="1.625" style="29" customWidth="1"/>
    <col min="1797" max="1797" width="12.5" style="29" customWidth="1"/>
    <col min="1798" max="1798" width="16.5" style="29" customWidth="1"/>
    <col min="1799" max="1799" width="7.625" style="29" customWidth="1"/>
    <col min="1800" max="1800" width="15.625" style="29" customWidth="1"/>
    <col min="1801" max="1801" width="2.125" style="29" customWidth="1"/>
    <col min="1802" max="1802" width="10.625" style="29" customWidth="1"/>
    <col min="1803" max="1803" width="9.5" style="29" customWidth="1"/>
    <col min="1804" max="1804" width="2.125" style="29" customWidth="1"/>
    <col min="1805" max="1805" width="10.625" style="29" customWidth="1"/>
    <col min="1806" max="1806" width="9.125" style="29"/>
    <col min="1807" max="1807" width="2.125" style="29" customWidth="1"/>
    <col min="1808" max="1808" width="12.5" style="29" customWidth="1"/>
    <col min="1809" max="1809" width="2.875" style="29" customWidth="1"/>
    <col min="1810" max="1810" width="8" style="29" customWidth="1"/>
    <col min="1811" max="1811" width="25.125" style="29" customWidth="1"/>
    <col min="1812" max="1812" width="2" style="29" customWidth="1"/>
    <col min="1813" max="1813" width="22.625" style="29" customWidth="1"/>
    <col min="1814" max="1814" width="6.625" style="29" customWidth="1"/>
    <col min="1815" max="1815" width="7.875" style="29" customWidth="1"/>
    <col min="1816" max="1816" width="3.375" style="29" customWidth="1"/>
    <col min="1817" max="1817" width="2.625" style="29" customWidth="1"/>
    <col min="1818" max="1818" width="7.625" style="29" customWidth="1"/>
    <col min="1819" max="1819" width="10.625" style="29" customWidth="1"/>
    <col min="1820" max="1820" width="4.125" style="29" customWidth="1"/>
    <col min="1821" max="1821" width="6.625" style="29" customWidth="1"/>
    <col min="1822" max="1822" width="4.375" style="29" customWidth="1"/>
    <col min="1823" max="1823" width="6.625" style="29" customWidth="1"/>
    <col min="1824" max="1824" width="3.625" style="29" customWidth="1"/>
    <col min="1825" max="1825" width="6.625" style="29" customWidth="1"/>
    <col min="1826" max="1826" width="2.375" style="29" customWidth="1"/>
    <col min="1827" max="2048" width="9.125" style="29"/>
    <col min="2049" max="2049" width="2.875" style="29" customWidth="1"/>
    <col min="2050" max="2050" width="1.5" style="29" customWidth="1"/>
    <col min="2051" max="2051" width="23.375" style="29" customWidth="1"/>
    <col min="2052" max="2052" width="1.625" style="29" customWidth="1"/>
    <col min="2053" max="2053" width="12.5" style="29" customWidth="1"/>
    <col min="2054" max="2054" width="16.5" style="29" customWidth="1"/>
    <col min="2055" max="2055" width="7.625" style="29" customWidth="1"/>
    <col min="2056" max="2056" width="15.625" style="29" customWidth="1"/>
    <col min="2057" max="2057" width="2.125" style="29" customWidth="1"/>
    <col min="2058" max="2058" width="10.625" style="29" customWidth="1"/>
    <col min="2059" max="2059" width="9.5" style="29" customWidth="1"/>
    <col min="2060" max="2060" width="2.125" style="29" customWidth="1"/>
    <col min="2061" max="2061" width="10.625" style="29" customWidth="1"/>
    <col min="2062" max="2062" width="9.125" style="29"/>
    <col min="2063" max="2063" width="2.125" style="29" customWidth="1"/>
    <col min="2064" max="2064" width="12.5" style="29" customWidth="1"/>
    <col min="2065" max="2065" width="2.875" style="29" customWidth="1"/>
    <col min="2066" max="2066" width="8" style="29" customWidth="1"/>
    <col min="2067" max="2067" width="25.125" style="29" customWidth="1"/>
    <col min="2068" max="2068" width="2" style="29" customWidth="1"/>
    <col min="2069" max="2069" width="22.625" style="29" customWidth="1"/>
    <col min="2070" max="2070" width="6.625" style="29" customWidth="1"/>
    <col min="2071" max="2071" width="7.875" style="29" customWidth="1"/>
    <col min="2072" max="2072" width="3.375" style="29" customWidth="1"/>
    <col min="2073" max="2073" width="2.625" style="29" customWidth="1"/>
    <col min="2074" max="2074" width="7.625" style="29" customWidth="1"/>
    <col min="2075" max="2075" width="10.625" style="29" customWidth="1"/>
    <col min="2076" max="2076" width="4.125" style="29" customWidth="1"/>
    <col min="2077" max="2077" width="6.625" style="29" customWidth="1"/>
    <col min="2078" max="2078" width="4.375" style="29" customWidth="1"/>
    <col min="2079" max="2079" width="6.625" style="29" customWidth="1"/>
    <col min="2080" max="2080" width="3.625" style="29" customWidth="1"/>
    <col min="2081" max="2081" width="6.625" style="29" customWidth="1"/>
    <col min="2082" max="2082" width="2.375" style="29" customWidth="1"/>
    <col min="2083" max="2304" width="9.125" style="29"/>
    <col min="2305" max="2305" width="2.875" style="29" customWidth="1"/>
    <col min="2306" max="2306" width="1.5" style="29" customWidth="1"/>
    <col min="2307" max="2307" width="23.375" style="29" customWidth="1"/>
    <col min="2308" max="2308" width="1.625" style="29" customWidth="1"/>
    <col min="2309" max="2309" width="12.5" style="29" customWidth="1"/>
    <col min="2310" max="2310" width="16.5" style="29" customWidth="1"/>
    <col min="2311" max="2311" width="7.625" style="29" customWidth="1"/>
    <col min="2312" max="2312" width="15.625" style="29" customWidth="1"/>
    <col min="2313" max="2313" width="2.125" style="29" customWidth="1"/>
    <col min="2314" max="2314" width="10.625" style="29" customWidth="1"/>
    <col min="2315" max="2315" width="9.5" style="29" customWidth="1"/>
    <col min="2316" max="2316" width="2.125" style="29" customWidth="1"/>
    <col min="2317" max="2317" width="10.625" style="29" customWidth="1"/>
    <col min="2318" max="2318" width="9.125" style="29"/>
    <col min="2319" max="2319" width="2.125" style="29" customWidth="1"/>
    <col min="2320" max="2320" width="12.5" style="29" customWidth="1"/>
    <col min="2321" max="2321" width="2.875" style="29" customWidth="1"/>
    <col min="2322" max="2322" width="8" style="29" customWidth="1"/>
    <col min="2323" max="2323" width="25.125" style="29" customWidth="1"/>
    <col min="2324" max="2324" width="2" style="29" customWidth="1"/>
    <col min="2325" max="2325" width="22.625" style="29" customWidth="1"/>
    <col min="2326" max="2326" width="6.625" style="29" customWidth="1"/>
    <col min="2327" max="2327" width="7.875" style="29" customWidth="1"/>
    <col min="2328" max="2328" width="3.375" style="29" customWidth="1"/>
    <col min="2329" max="2329" width="2.625" style="29" customWidth="1"/>
    <col min="2330" max="2330" width="7.625" style="29" customWidth="1"/>
    <col min="2331" max="2331" width="10.625" style="29" customWidth="1"/>
    <col min="2332" max="2332" width="4.125" style="29" customWidth="1"/>
    <col min="2333" max="2333" width="6.625" style="29" customWidth="1"/>
    <col min="2334" max="2334" width="4.375" style="29" customWidth="1"/>
    <col min="2335" max="2335" width="6.625" style="29" customWidth="1"/>
    <col min="2336" max="2336" width="3.625" style="29" customWidth="1"/>
    <col min="2337" max="2337" width="6.625" style="29" customWidth="1"/>
    <col min="2338" max="2338" width="2.375" style="29" customWidth="1"/>
    <col min="2339" max="2560" width="9.125" style="29"/>
    <col min="2561" max="2561" width="2.875" style="29" customWidth="1"/>
    <col min="2562" max="2562" width="1.5" style="29" customWidth="1"/>
    <col min="2563" max="2563" width="23.375" style="29" customWidth="1"/>
    <col min="2564" max="2564" width="1.625" style="29" customWidth="1"/>
    <col min="2565" max="2565" width="12.5" style="29" customWidth="1"/>
    <col min="2566" max="2566" width="16.5" style="29" customWidth="1"/>
    <col min="2567" max="2567" width="7.625" style="29" customWidth="1"/>
    <col min="2568" max="2568" width="15.625" style="29" customWidth="1"/>
    <col min="2569" max="2569" width="2.125" style="29" customWidth="1"/>
    <col min="2570" max="2570" width="10.625" style="29" customWidth="1"/>
    <col min="2571" max="2571" width="9.5" style="29" customWidth="1"/>
    <col min="2572" max="2572" width="2.125" style="29" customWidth="1"/>
    <col min="2573" max="2573" width="10.625" style="29" customWidth="1"/>
    <col min="2574" max="2574" width="9.125" style="29"/>
    <col min="2575" max="2575" width="2.125" style="29" customWidth="1"/>
    <col min="2576" max="2576" width="12.5" style="29" customWidth="1"/>
    <col min="2577" max="2577" width="2.875" style="29" customWidth="1"/>
    <col min="2578" max="2578" width="8" style="29" customWidth="1"/>
    <col min="2579" max="2579" width="25.125" style="29" customWidth="1"/>
    <col min="2580" max="2580" width="2" style="29" customWidth="1"/>
    <col min="2581" max="2581" width="22.625" style="29" customWidth="1"/>
    <col min="2582" max="2582" width="6.625" style="29" customWidth="1"/>
    <col min="2583" max="2583" width="7.875" style="29" customWidth="1"/>
    <col min="2584" max="2584" width="3.375" style="29" customWidth="1"/>
    <col min="2585" max="2585" width="2.625" style="29" customWidth="1"/>
    <col min="2586" max="2586" width="7.625" style="29" customWidth="1"/>
    <col min="2587" max="2587" width="10.625" style="29" customWidth="1"/>
    <col min="2588" max="2588" width="4.125" style="29" customWidth="1"/>
    <col min="2589" max="2589" width="6.625" style="29" customWidth="1"/>
    <col min="2590" max="2590" width="4.375" style="29" customWidth="1"/>
    <col min="2591" max="2591" width="6.625" style="29" customWidth="1"/>
    <col min="2592" max="2592" width="3.625" style="29" customWidth="1"/>
    <col min="2593" max="2593" width="6.625" style="29" customWidth="1"/>
    <col min="2594" max="2594" width="2.375" style="29" customWidth="1"/>
    <col min="2595" max="2816" width="9.125" style="29"/>
    <col min="2817" max="2817" width="2.875" style="29" customWidth="1"/>
    <col min="2818" max="2818" width="1.5" style="29" customWidth="1"/>
    <col min="2819" max="2819" width="23.375" style="29" customWidth="1"/>
    <col min="2820" max="2820" width="1.625" style="29" customWidth="1"/>
    <col min="2821" max="2821" width="12.5" style="29" customWidth="1"/>
    <col min="2822" max="2822" width="16.5" style="29" customWidth="1"/>
    <col min="2823" max="2823" width="7.625" style="29" customWidth="1"/>
    <col min="2824" max="2824" width="15.625" style="29" customWidth="1"/>
    <col min="2825" max="2825" width="2.125" style="29" customWidth="1"/>
    <col min="2826" max="2826" width="10.625" style="29" customWidth="1"/>
    <col min="2827" max="2827" width="9.5" style="29" customWidth="1"/>
    <col min="2828" max="2828" width="2.125" style="29" customWidth="1"/>
    <col min="2829" max="2829" width="10.625" style="29" customWidth="1"/>
    <col min="2830" max="2830" width="9.125" style="29"/>
    <col min="2831" max="2831" width="2.125" style="29" customWidth="1"/>
    <col min="2832" max="2832" width="12.5" style="29" customWidth="1"/>
    <col min="2833" max="2833" width="2.875" style="29" customWidth="1"/>
    <col min="2834" max="2834" width="8" style="29" customWidth="1"/>
    <col min="2835" max="2835" width="25.125" style="29" customWidth="1"/>
    <col min="2836" max="2836" width="2" style="29" customWidth="1"/>
    <col min="2837" max="2837" width="22.625" style="29" customWidth="1"/>
    <col min="2838" max="2838" width="6.625" style="29" customWidth="1"/>
    <col min="2839" max="2839" width="7.875" style="29" customWidth="1"/>
    <col min="2840" max="2840" width="3.375" style="29" customWidth="1"/>
    <col min="2841" max="2841" width="2.625" style="29" customWidth="1"/>
    <col min="2842" max="2842" width="7.625" style="29" customWidth="1"/>
    <col min="2843" max="2843" width="10.625" style="29" customWidth="1"/>
    <col min="2844" max="2844" width="4.125" style="29" customWidth="1"/>
    <col min="2845" max="2845" width="6.625" style="29" customWidth="1"/>
    <col min="2846" max="2846" width="4.375" style="29" customWidth="1"/>
    <col min="2847" max="2847" width="6.625" style="29" customWidth="1"/>
    <col min="2848" max="2848" width="3.625" style="29" customWidth="1"/>
    <col min="2849" max="2849" width="6.625" style="29" customWidth="1"/>
    <col min="2850" max="2850" width="2.375" style="29" customWidth="1"/>
    <col min="2851" max="3072" width="9.125" style="29"/>
    <col min="3073" max="3073" width="2.875" style="29" customWidth="1"/>
    <col min="3074" max="3074" width="1.5" style="29" customWidth="1"/>
    <col min="3075" max="3075" width="23.375" style="29" customWidth="1"/>
    <col min="3076" max="3076" width="1.625" style="29" customWidth="1"/>
    <col min="3077" max="3077" width="12.5" style="29" customWidth="1"/>
    <col min="3078" max="3078" width="16.5" style="29" customWidth="1"/>
    <col min="3079" max="3079" width="7.625" style="29" customWidth="1"/>
    <col min="3080" max="3080" width="15.625" style="29" customWidth="1"/>
    <col min="3081" max="3081" width="2.125" style="29" customWidth="1"/>
    <col min="3082" max="3082" width="10.625" style="29" customWidth="1"/>
    <col min="3083" max="3083" width="9.5" style="29" customWidth="1"/>
    <col min="3084" max="3084" width="2.125" style="29" customWidth="1"/>
    <col min="3085" max="3085" width="10.625" style="29" customWidth="1"/>
    <col min="3086" max="3086" width="9.125" style="29"/>
    <col min="3087" max="3087" width="2.125" style="29" customWidth="1"/>
    <col min="3088" max="3088" width="12.5" style="29" customWidth="1"/>
    <col min="3089" max="3089" width="2.875" style="29" customWidth="1"/>
    <col min="3090" max="3090" width="8" style="29" customWidth="1"/>
    <col min="3091" max="3091" width="25.125" style="29" customWidth="1"/>
    <col min="3092" max="3092" width="2" style="29" customWidth="1"/>
    <col min="3093" max="3093" width="22.625" style="29" customWidth="1"/>
    <col min="3094" max="3094" width="6.625" style="29" customWidth="1"/>
    <col min="3095" max="3095" width="7.875" style="29" customWidth="1"/>
    <col min="3096" max="3096" width="3.375" style="29" customWidth="1"/>
    <col min="3097" max="3097" width="2.625" style="29" customWidth="1"/>
    <col min="3098" max="3098" width="7.625" style="29" customWidth="1"/>
    <col min="3099" max="3099" width="10.625" style="29" customWidth="1"/>
    <col min="3100" max="3100" width="4.125" style="29" customWidth="1"/>
    <col min="3101" max="3101" width="6.625" style="29" customWidth="1"/>
    <col min="3102" max="3102" width="4.375" style="29" customWidth="1"/>
    <col min="3103" max="3103" width="6.625" style="29" customWidth="1"/>
    <col min="3104" max="3104" width="3.625" style="29" customWidth="1"/>
    <col min="3105" max="3105" width="6.625" style="29" customWidth="1"/>
    <col min="3106" max="3106" width="2.375" style="29" customWidth="1"/>
    <col min="3107" max="3328" width="9.125" style="29"/>
    <col min="3329" max="3329" width="2.875" style="29" customWidth="1"/>
    <col min="3330" max="3330" width="1.5" style="29" customWidth="1"/>
    <col min="3331" max="3331" width="23.375" style="29" customWidth="1"/>
    <col min="3332" max="3332" width="1.625" style="29" customWidth="1"/>
    <col min="3333" max="3333" width="12.5" style="29" customWidth="1"/>
    <col min="3334" max="3334" width="16.5" style="29" customWidth="1"/>
    <col min="3335" max="3335" width="7.625" style="29" customWidth="1"/>
    <col min="3336" max="3336" width="15.625" style="29" customWidth="1"/>
    <col min="3337" max="3337" width="2.125" style="29" customWidth="1"/>
    <col min="3338" max="3338" width="10.625" style="29" customWidth="1"/>
    <col min="3339" max="3339" width="9.5" style="29" customWidth="1"/>
    <col min="3340" max="3340" width="2.125" style="29" customWidth="1"/>
    <col min="3341" max="3341" width="10.625" style="29" customWidth="1"/>
    <col min="3342" max="3342" width="9.125" style="29"/>
    <col min="3343" max="3343" width="2.125" style="29" customWidth="1"/>
    <col min="3344" max="3344" width="12.5" style="29" customWidth="1"/>
    <col min="3345" max="3345" width="2.875" style="29" customWidth="1"/>
    <col min="3346" max="3346" width="8" style="29" customWidth="1"/>
    <col min="3347" max="3347" width="25.125" style="29" customWidth="1"/>
    <col min="3348" max="3348" width="2" style="29" customWidth="1"/>
    <col min="3349" max="3349" width="22.625" style="29" customWidth="1"/>
    <col min="3350" max="3350" width="6.625" style="29" customWidth="1"/>
    <col min="3351" max="3351" width="7.875" style="29" customWidth="1"/>
    <col min="3352" max="3352" width="3.375" style="29" customWidth="1"/>
    <col min="3353" max="3353" width="2.625" style="29" customWidth="1"/>
    <col min="3354" max="3354" width="7.625" style="29" customWidth="1"/>
    <col min="3355" max="3355" width="10.625" style="29" customWidth="1"/>
    <col min="3356" max="3356" width="4.125" style="29" customWidth="1"/>
    <col min="3357" max="3357" width="6.625" style="29" customWidth="1"/>
    <col min="3358" max="3358" width="4.375" style="29" customWidth="1"/>
    <col min="3359" max="3359" width="6.625" style="29" customWidth="1"/>
    <col min="3360" max="3360" width="3.625" style="29" customWidth="1"/>
    <col min="3361" max="3361" width="6.625" style="29" customWidth="1"/>
    <col min="3362" max="3362" width="2.375" style="29" customWidth="1"/>
    <col min="3363" max="3584" width="9.125" style="29"/>
    <col min="3585" max="3585" width="2.875" style="29" customWidth="1"/>
    <col min="3586" max="3586" width="1.5" style="29" customWidth="1"/>
    <col min="3587" max="3587" width="23.375" style="29" customWidth="1"/>
    <col min="3588" max="3588" width="1.625" style="29" customWidth="1"/>
    <col min="3589" max="3589" width="12.5" style="29" customWidth="1"/>
    <col min="3590" max="3590" width="16.5" style="29" customWidth="1"/>
    <col min="3591" max="3591" width="7.625" style="29" customWidth="1"/>
    <col min="3592" max="3592" width="15.625" style="29" customWidth="1"/>
    <col min="3593" max="3593" width="2.125" style="29" customWidth="1"/>
    <col min="3594" max="3594" width="10.625" style="29" customWidth="1"/>
    <col min="3595" max="3595" width="9.5" style="29" customWidth="1"/>
    <col min="3596" max="3596" width="2.125" style="29" customWidth="1"/>
    <col min="3597" max="3597" width="10.625" style="29" customWidth="1"/>
    <col min="3598" max="3598" width="9.125" style="29"/>
    <col min="3599" max="3599" width="2.125" style="29" customWidth="1"/>
    <col min="3600" max="3600" width="12.5" style="29" customWidth="1"/>
    <col min="3601" max="3601" width="2.875" style="29" customWidth="1"/>
    <col min="3602" max="3602" width="8" style="29" customWidth="1"/>
    <col min="3603" max="3603" width="25.125" style="29" customWidth="1"/>
    <col min="3604" max="3604" width="2" style="29" customWidth="1"/>
    <col min="3605" max="3605" width="22.625" style="29" customWidth="1"/>
    <col min="3606" max="3606" width="6.625" style="29" customWidth="1"/>
    <col min="3607" max="3607" width="7.875" style="29" customWidth="1"/>
    <col min="3608" max="3608" width="3.375" style="29" customWidth="1"/>
    <col min="3609" max="3609" width="2.625" style="29" customWidth="1"/>
    <col min="3610" max="3610" width="7.625" style="29" customWidth="1"/>
    <col min="3611" max="3611" width="10.625" style="29" customWidth="1"/>
    <col min="3612" max="3612" width="4.125" style="29" customWidth="1"/>
    <col min="3613" max="3613" width="6.625" style="29" customWidth="1"/>
    <col min="3614" max="3614" width="4.375" style="29" customWidth="1"/>
    <col min="3615" max="3615" width="6.625" style="29" customWidth="1"/>
    <col min="3616" max="3616" width="3.625" style="29" customWidth="1"/>
    <col min="3617" max="3617" width="6.625" style="29" customWidth="1"/>
    <col min="3618" max="3618" width="2.375" style="29" customWidth="1"/>
    <col min="3619" max="3840" width="9.125" style="29"/>
    <col min="3841" max="3841" width="2.875" style="29" customWidth="1"/>
    <col min="3842" max="3842" width="1.5" style="29" customWidth="1"/>
    <col min="3843" max="3843" width="23.375" style="29" customWidth="1"/>
    <col min="3844" max="3844" width="1.625" style="29" customWidth="1"/>
    <col min="3845" max="3845" width="12.5" style="29" customWidth="1"/>
    <col min="3846" max="3846" width="16.5" style="29" customWidth="1"/>
    <col min="3847" max="3847" width="7.625" style="29" customWidth="1"/>
    <col min="3848" max="3848" width="15.625" style="29" customWidth="1"/>
    <col min="3849" max="3849" width="2.125" style="29" customWidth="1"/>
    <col min="3850" max="3850" width="10.625" style="29" customWidth="1"/>
    <col min="3851" max="3851" width="9.5" style="29" customWidth="1"/>
    <col min="3852" max="3852" width="2.125" style="29" customWidth="1"/>
    <col min="3853" max="3853" width="10.625" style="29" customWidth="1"/>
    <col min="3854" max="3854" width="9.125" style="29"/>
    <col min="3855" max="3855" width="2.125" style="29" customWidth="1"/>
    <col min="3856" max="3856" width="12.5" style="29" customWidth="1"/>
    <col min="3857" max="3857" width="2.875" style="29" customWidth="1"/>
    <col min="3858" max="3858" width="8" style="29" customWidth="1"/>
    <col min="3859" max="3859" width="25.125" style="29" customWidth="1"/>
    <col min="3860" max="3860" width="2" style="29" customWidth="1"/>
    <col min="3861" max="3861" width="22.625" style="29" customWidth="1"/>
    <col min="3862" max="3862" width="6.625" style="29" customWidth="1"/>
    <col min="3863" max="3863" width="7.875" style="29" customWidth="1"/>
    <col min="3864" max="3864" width="3.375" style="29" customWidth="1"/>
    <col min="3865" max="3865" width="2.625" style="29" customWidth="1"/>
    <col min="3866" max="3866" width="7.625" style="29" customWidth="1"/>
    <col min="3867" max="3867" width="10.625" style="29" customWidth="1"/>
    <col min="3868" max="3868" width="4.125" style="29" customWidth="1"/>
    <col min="3869" max="3869" width="6.625" style="29" customWidth="1"/>
    <col min="3870" max="3870" width="4.375" style="29" customWidth="1"/>
    <col min="3871" max="3871" width="6.625" style="29" customWidth="1"/>
    <col min="3872" max="3872" width="3.625" style="29" customWidth="1"/>
    <col min="3873" max="3873" width="6.625" style="29" customWidth="1"/>
    <col min="3874" max="3874" width="2.375" style="29" customWidth="1"/>
    <col min="3875" max="4096" width="9.125" style="29"/>
    <col min="4097" max="4097" width="2.875" style="29" customWidth="1"/>
    <col min="4098" max="4098" width="1.5" style="29" customWidth="1"/>
    <col min="4099" max="4099" width="23.375" style="29" customWidth="1"/>
    <col min="4100" max="4100" width="1.625" style="29" customWidth="1"/>
    <col min="4101" max="4101" width="12.5" style="29" customWidth="1"/>
    <col min="4102" max="4102" width="16.5" style="29" customWidth="1"/>
    <col min="4103" max="4103" width="7.625" style="29" customWidth="1"/>
    <col min="4104" max="4104" width="15.625" style="29" customWidth="1"/>
    <col min="4105" max="4105" width="2.125" style="29" customWidth="1"/>
    <col min="4106" max="4106" width="10.625" style="29" customWidth="1"/>
    <col min="4107" max="4107" width="9.5" style="29" customWidth="1"/>
    <col min="4108" max="4108" width="2.125" style="29" customWidth="1"/>
    <col min="4109" max="4109" width="10.625" style="29" customWidth="1"/>
    <col min="4110" max="4110" width="9.125" style="29"/>
    <col min="4111" max="4111" width="2.125" style="29" customWidth="1"/>
    <col min="4112" max="4112" width="12.5" style="29" customWidth="1"/>
    <col min="4113" max="4113" width="2.875" style="29" customWidth="1"/>
    <col min="4114" max="4114" width="8" style="29" customWidth="1"/>
    <col min="4115" max="4115" width="25.125" style="29" customWidth="1"/>
    <col min="4116" max="4116" width="2" style="29" customWidth="1"/>
    <col min="4117" max="4117" width="22.625" style="29" customWidth="1"/>
    <col min="4118" max="4118" width="6.625" style="29" customWidth="1"/>
    <col min="4119" max="4119" width="7.875" style="29" customWidth="1"/>
    <col min="4120" max="4120" width="3.375" style="29" customWidth="1"/>
    <col min="4121" max="4121" width="2.625" style="29" customWidth="1"/>
    <col min="4122" max="4122" width="7.625" style="29" customWidth="1"/>
    <col min="4123" max="4123" width="10.625" style="29" customWidth="1"/>
    <col min="4124" max="4124" width="4.125" style="29" customWidth="1"/>
    <col min="4125" max="4125" width="6.625" style="29" customWidth="1"/>
    <col min="4126" max="4126" width="4.375" style="29" customWidth="1"/>
    <col min="4127" max="4127" width="6.625" style="29" customWidth="1"/>
    <col min="4128" max="4128" width="3.625" style="29" customWidth="1"/>
    <col min="4129" max="4129" width="6.625" style="29" customWidth="1"/>
    <col min="4130" max="4130" width="2.375" style="29" customWidth="1"/>
    <col min="4131" max="4352" width="9.125" style="29"/>
    <col min="4353" max="4353" width="2.875" style="29" customWidth="1"/>
    <col min="4354" max="4354" width="1.5" style="29" customWidth="1"/>
    <col min="4355" max="4355" width="23.375" style="29" customWidth="1"/>
    <col min="4356" max="4356" width="1.625" style="29" customWidth="1"/>
    <col min="4357" max="4357" width="12.5" style="29" customWidth="1"/>
    <col min="4358" max="4358" width="16.5" style="29" customWidth="1"/>
    <col min="4359" max="4359" width="7.625" style="29" customWidth="1"/>
    <col min="4360" max="4360" width="15.625" style="29" customWidth="1"/>
    <col min="4361" max="4361" width="2.125" style="29" customWidth="1"/>
    <col min="4362" max="4362" width="10.625" style="29" customWidth="1"/>
    <col min="4363" max="4363" width="9.5" style="29" customWidth="1"/>
    <col min="4364" max="4364" width="2.125" style="29" customWidth="1"/>
    <col min="4365" max="4365" width="10.625" style="29" customWidth="1"/>
    <col min="4366" max="4366" width="9.125" style="29"/>
    <col min="4367" max="4367" width="2.125" style="29" customWidth="1"/>
    <col min="4368" max="4368" width="12.5" style="29" customWidth="1"/>
    <col min="4369" max="4369" width="2.875" style="29" customWidth="1"/>
    <col min="4370" max="4370" width="8" style="29" customWidth="1"/>
    <col min="4371" max="4371" width="25.125" style="29" customWidth="1"/>
    <col min="4372" max="4372" width="2" style="29" customWidth="1"/>
    <col min="4373" max="4373" width="22.625" style="29" customWidth="1"/>
    <col min="4374" max="4374" width="6.625" style="29" customWidth="1"/>
    <col min="4375" max="4375" width="7.875" style="29" customWidth="1"/>
    <col min="4376" max="4376" width="3.375" style="29" customWidth="1"/>
    <col min="4377" max="4377" width="2.625" style="29" customWidth="1"/>
    <col min="4378" max="4378" width="7.625" style="29" customWidth="1"/>
    <col min="4379" max="4379" width="10.625" style="29" customWidth="1"/>
    <col min="4380" max="4380" width="4.125" style="29" customWidth="1"/>
    <col min="4381" max="4381" width="6.625" style="29" customWidth="1"/>
    <col min="4382" max="4382" width="4.375" style="29" customWidth="1"/>
    <col min="4383" max="4383" width="6.625" style="29" customWidth="1"/>
    <col min="4384" max="4384" width="3.625" style="29" customWidth="1"/>
    <col min="4385" max="4385" width="6.625" style="29" customWidth="1"/>
    <col min="4386" max="4386" width="2.375" style="29" customWidth="1"/>
    <col min="4387" max="4608" width="9.125" style="29"/>
    <col min="4609" max="4609" width="2.875" style="29" customWidth="1"/>
    <col min="4610" max="4610" width="1.5" style="29" customWidth="1"/>
    <col min="4611" max="4611" width="23.375" style="29" customWidth="1"/>
    <col min="4612" max="4612" width="1.625" style="29" customWidth="1"/>
    <col min="4613" max="4613" width="12.5" style="29" customWidth="1"/>
    <col min="4614" max="4614" width="16.5" style="29" customWidth="1"/>
    <col min="4615" max="4615" width="7.625" style="29" customWidth="1"/>
    <col min="4616" max="4616" width="15.625" style="29" customWidth="1"/>
    <col min="4617" max="4617" width="2.125" style="29" customWidth="1"/>
    <col min="4618" max="4618" width="10.625" style="29" customWidth="1"/>
    <col min="4619" max="4619" width="9.5" style="29" customWidth="1"/>
    <col min="4620" max="4620" width="2.125" style="29" customWidth="1"/>
    <col min="4621" max="4621" width="10.625" style="29" customWidth="1"/>
    <col min="4622" max="4622" width="9.125" style="29"/>
    <col min="4623" max="4623" width="2.125" style="29" customWidth="1"/>
    <col min="4624" max="4624" width="12.5" style="29" customWidth="1"/>
    <col min="4625" max="4625" width="2.875" style="29" customWidth="1"/>
    <col min="4626" max="4626" width="8" style="29" customWidth="1"/>
    <col min="4627" max="4627" width="25.125" style="29" customWidth="1"/>
    <col min="4628" max="4628" width="2" style="29" customWidth="1"/>
    <col min="4629" max="4629" width="22.625" style="29" customWidth="1"/>
    <col min="4630" max="4630" width="6.625" style="29" customWidth="1"/>
    <col min="4631" max="4631" width="7.875" style="29" customWidth="1"/>
    <col min="4632" max="4632" width="3.375" style="29" customWidth="1"/>
    <col min="4633" max="4633" width="2.625" style="29" customWidth="1"/>
    <col min="4634" max="4634" width="7.625" style="29" customWidth="1"/>
    <col min="4635" max="4635" width="10.625" style="29" customWidth="1"/>
    <col min="4636" max="4636" width="4.125" style="29" customWidth="1"/>
    <col min="4637" max="4637" width="6.625" style="29" customWidth="1"/>
    <col min="4638" max="4638" width="4.375" style="29" customWidth="1"/>
    <col min="4639" max="4639" width="6.625" style="29" customWidth="1"/>
    <col min="4640" max="4640" width="3.625" style="29" customWidth="1"/>
    <col min="4641" max="4641" width="6.625" style="29" customWidth="1"/>
    <col min="4642" max="4642" width="2.375" style="29" customWidth="1"/>
    <col min="4643" max="4864" width="9.125" style="29"/>
    <col min="4865" max="4865" width="2.875" style="29" customWidth="1"/>
    <col min="4866" max="4866" width="1.5" style="29" customWidth="1"/>
    <col min="4867" max="4867" width="23.375" style="29" customWidth="1"/>
    <col min="4868" max="4868" width="1.625" style="29" customWidth="1"/>
    <col min="4869" max="4869" width="12.5" style="29" customWidth="1"/>
    <col min="4870" max="4870" width="16.5" style="29" customWidth="1"/>
    <col min="4871" max="4871" width="7.625" style="29" customWidth="1"/>
    <col min="4872" max="4872" width="15.625" style="29" customWidth="1"/>
    <col min="4873" max="4873" width="2.125" style="29" customWidth="1"/>
    <col min="4874" max="4874" width="10.625" style="29" customWidth="1"/>
    <col min="4875" max="4875" width="9.5" style="29" customWidth="1"/>
    <col min="4876" max="4876" width="2.125" style="29" customWidth="1"/>
    <col min="4877" max="4877" width="10.625" style="29" customWidth="1"/>
    <col min="4878" max="4878" width="9.125" style="29"/>
    <col min="4879" max="4879" width="2.125" style="29" customWidth="1"/>
    <col min="4880" max="4880" width="12.5" style="29" customWidth="1"/>
    <col min="4881" max="4881" width="2.875" style="29" customWidth="1"/>
    <col min="4882" max="4882" width="8" style="29" customWidth="1"/>
    <col min="4883" max="4883" width="25.125" style="29" customWidth="1"/>
    <col min="4884" max="4884" width="2" style="29" customWidth="1"/>
    <col min="4885" max="4885" width="22.625" style="29" customWidth="1"/>
    <col min="4886" max="4886" width="6.625" style="29" customWidth="1"/>
    <col min="4887" max="4887" width="7.875" style="29" customWidth="1"/>
    <col min="4888" max="4888" width="3.375" style="29" customWidth="1"/>
    <col min="4889" max="4889" width="2.625" style="29" customWidth="1"/>
    <col min="4890" max="4890" width="7.625" style="29" customWidth="1"/>
    <col min="4891" max="4891" width="10.625" style="29" customWidth="1"/>
    <col min="4892" max="4892" width="4.125" style="29" customWidth="1"/>
    <col min="4893" max="4893" width="6.625" style="29" customWidth="1"/>
    <col min="4894" max="4894" width="4.375" style="29" customWidth="1"/>
    <col min="4895" max="4895" width="6.625" style="29" customWidth="1"/>
    <col min="4896" max="4896" width="3.625" style="29" customWidth="1"/>
    <col min="4897" max="4897" width="6.625" style="29" customWidth="1"/>
    <col min="4898" max="4898" width="2.375" style="29" customWidth="1"/>
    <col min="4899" max="5120" width="9.125" style="29"/>
    <col min="5121" max="5121" width="2.875" style="29" customWidth="1"/>
    <col min="5122" max="5122" width="1.5" style="29" customWidth="1"/>
    <col min="5123" max="5123" width="23.375" style="29" customWidth="1"/>
    <col min="5124" max="5124" width="1.625" style="29" customWidth="1"/>
    <col min="5125" max="5125" width="12.5" style="29" customWidth="1"/>
    <col min="5126" max="5126" width="16.5" style="29" customWidth="1"/>
    <col min="5127" max="5127" width="7.625" style="29" customWidth="1"/>
    <col min="5128" max="5128" width="15.625" style="29" customWidth="1"/>
    <col min="5129" max="5129" width="2.125" style="29" customWidth="1"/>
    <col min="5130" max="5130" width="10.625" style="29" customWidth="1"/>
    <col min="5131" max="5131" width="9.5" style="29" customWidth="1"/>
    <col min="5132" max="5132" width="2.125" style="29" customWidth="1"/>
    <col min="5133" max="5133" width="10.625" style="29" customWidth="1"/>
    <col min="5134" max="5134" width="9.125" style="29"/>
    <col min="5135" max="5135" width="2.125" style="29" customWidth="1"/>
    <col min="5136" max="5136" width="12.5" style="29" customWidth="1"/>
    <col min="5137" max="5137" width="2.875" style="29" customWidth="1"/>
    <col min="5138" max="5138" width="8" style="29" customWidth="1"/>
    <col min="5139" max="5139" width="25.125" style="29" customWidth="1"/>
    <col min="5140" max="5140" width="2" style="29" customWidth="1"/>
    <col min="5141" max="5141" width="22.625" style="29" customWidth="1"/>
    <col min="5142" max="5142" width="6.625" style="29" customWidth="1"/>
    <col min="5143" max="5143" width="7.875" style="29" customWidth="1"/>
    <col min="5144" max="5144" width="3.375" style="29" customWidth="1"/>
    <col min="5145" max="5145" width="2.625" style="29" customWidth="1"/>
    <col min="5146" max="5146" width="7.625" style="29" customWidth="1"/>
    <col min="5147" max="5147" width="10.625" style="29" customWidth="1"/>
    <col min="5148" max="5148" width="4.125" style="29" customWidth="1"/>
    <col min="5149" max="5149" width="6.625" style="29" customWidth="1"/>
    <col min="5150" max="5150" width="4.375" style="29" customWidth="1"/>
    <col min="5151" max="5151" width="6.625" style="29" customWidth="1"/>
    <col min="5152" max="5152" width="3.625" style="29" customWidth="1"/>
    <col min="5153" max="5153" width="6.625" style="29" customWidth="1"/>
    <col min="5154" max="5154" width="2.375" style="29" customWidth="1"/>
    <col min="5155" max="5376" width="9.125" style="29"/>
    <col min="5377" max="5377" width="2.875" style="29" customWidth="1"/>
    <col min="5378" max="5378" width="1.5" style="29" customWidth="1"/>
    <col min="5379" max="5379" width="23.375" style="29" customWidth="1"/>
    <col min="5380" max="5380" width="1.625" style="29" customWidth="1"/>
    <col min="5381" max="5381" width="12.5" style="29" customWidth="1"/>
    <col min="5382" max="5382" width="16.5" style="29" customWidth="1"/>
    <col min="5383" max="5383" width="7.625" style="29" customWidth="1"/>
    <col min="5384" max="5384" width="15.625" style="29" customWidth="1"/>
    <col min="5385" max="5385" width="2.125" style="29" customWidth="1"/>
    <col min="5386" max="5386" width="10.625" style="29" customWidth="1"/>
    <col min="5387" max="5387" width="9.5" style="29" customWidth="1"/>
    <col min="5388" max="5388" width="2.125" style="29" customWidth="1"/>
    <col min="5389" max="5389" width="10.625" style="29" customWidth="1"/>
    <col min="5390" max="5390" width="9.125" style="29"/>
    <col min="5391" max="5391" width="2.125" style="29" customWidth="1"/>
    <col min="5392" max="5392" width="12.5" style="29" customWidth="1"/>
    <col min="5393" max="5393" width="2.875" style="29" customWidth="1"/>
    <col min="5394" max="5394" width="8" style="29" customWidth="1"/>
    <col min="5395" max="5395" width="25.125" style="29" customWidth="1"/>
    <col min="5396" max="5396" width="2" style="29" customWidth="1"/>
    <col min="5397" max="5397" width="22.625" style="29" customWidth="1"/>
    <col min="5398" max="5398" width="6.625" style="29" customWidth="1"/>
    <col min="5399" max="5399" width="7.875" style="29" customWidth="1"/>
    <col min="5400" max="5400" width="3.375" style="29" customWidth="1"/>
    <col min="5401" max="5401" width="2.625" style="29" customWidth="1"/>
    <col min="5402" max="5402" width="7.625" style="29" customWidth="1"/>
    <col min="5403" max="5403" width="10.625" style="29" customWidth="1"/>
    <col min="5404" max="5404" width="4.125" style="29" customWidth="1"/>
    <col min="5405" max="5405" width="6.625" style="29" customWidth="1"/>
    <col min="5406" max="5406" width="4.375" style="29" customWidth="1"/>
    <col min="5407" max="5407" width="6.625" style="29" customWidth="1"/>
    <col min="5408" max="5408" width="3.625" style="29" customWidth="1"/>
    <col min="5409" max="5409" width="6.625" style="29" customWidth="1"/>
    <col min="5410" max="5410" width="2.375" style="29" customWidth="1"/>
    <col min="5411" max="5632" width="9.125" style="29"/>
    <col min="5633" max="5633" width="2.875" style="29" customWidth="1"/>
    <col min="5634" max="5634" width="1.5" style="29" customWidth="1"/>
    <col min="5635" max="5635" width="23.375" style="29" customWidth="1"/>
    <col min="5636" max="5636" width="1.625" style="29" customWidth="1"/>
    <col min="5637" max="5637" width="12.5" style="29" customWidth="1"/>
    <col min="5638" max="5638" width="16.5" style="29" customWidth="1"/>
    <col min="5639" max="5639" width="7.625" style="29" customWidth="1"/>
    <col min="5640" max="5640" width="15.625" style="29" customWidth="1"/>
    <col min="5641" max="5641" width="2.125" style="29" customWidth="1"/>
    <col min="5642" max="5642" width="10.625" style="29" customWidth="1"/>
    <col min="5643" max="5643" width="9.5" style="29" customWidth="1"/>
    <col min="5644" max="5644" width="2.125" style="29" customWidth="1"/>
    <col min="5645" max="5645" width="10.625" style="29" customWidth="1"/>
    <col min="5646" max="5646" width="9.125" style="29"/>
    <col min="5647" max="5647" width="2.125" style="29" customWidth="1"/>
    <col min="5648" max="5648" width="12.5" style="29" customWidth="1"/>
    <col min="5649" max="5649" width="2.875" style="29" customWidth="1"/>
    <col min="5650" max="5650" width="8" style="29" customWidth="1"/>
    <col min="5651" max="5651" width="25.125" style="29" customWidth="1"/>
    <col min="5652" max="5652" width="2" style="29" customWidth="1"/>
    <col min="5653" max="5653" width="22.625" style="29" customWidth="1"/>
    <col min="5654" max="5654" width="6.625" style="29" customWidth="1"/>
    <col min="5655" max="5655" width="7.875" style="29" customWidth="1"/>
    <col min="5656" max="5656" width="3.375" style="29" customWidth="1"/>
    <col min="5657" max="5657" width="2.625" style="29" customWidth="1"/>
    <col min="5658" max="5658" width="7.625" style="29" customWidth="1"/>
    <col min="5659" max="5659" width="10.625" style="29" customWidth="1"/>
    <col min="5660" max="5660" width="4.125" style="29" customWidth="1"/>
    <col min="5661" max="5661" width="6.625" style="29" customWidth="1"/>
    <col min="5662" max="5662" width="4.375" style="29" customWidth="1"/>
    <col min="5663" max="5663" width="6.625" style="29" customWidth="1"/>
    <col min="5664" max="5664" width="3.625" style="29" customWidth="1"/>
    <col min="5665" max="5665" width="6.625" style="29" customWidth="1"/>
    <col min="5666" max="5666" width="2.375" style="29" customWidth="1"/>
    <col min="5667" max="5888" width="9.125" style="29"/>
    <col min="5889" max="5889" width="2.875" style="29" customWidth="1"/>
    <col min="5890" max="5890" width="1.5" style="29" customWidth="1"/>
    <col min="5891" max="5891" width="23.375" style="29" customWidth="1"/>
    <col min="5892" max="5892" width="1.625" style="29" customWidth="1"/>
    <col min="5893" max="5893" width="12.5" style="29" customWidth="1"/>
    <col min="5894" max="5894" width="16.5" style="29" customWidth="1"/>
    <col min="5895" max="5895" width="7.625" style="29" customWidth="1"/>
    <col min="5896" max="5896" width="15.625" style="29" customWidth="1"/>
    <col min="5897" max="5897" width="2.125" style="29" customWidth="1"/>
    <col min="5898" max="5898" width="10.625" style="29" customWidth="1"/>
    <col min="5899" max="5899" width="9.5" style="29" customWidth="1"/>
    <col min="5900" max="5900" width="2.125" style="29" customWidth="1"/>
    <col min="5901" max="5901" width="10.625" style="29" customWidth="1"/>
    <col min="5902" max="5902" width="9.125" style="29"/>
    <col min="5903" max="5903" width="2.125" style="29" customWidth="1"/>
    <col min="5904" max="5904" width="12.5" style="29" customWidth="1"/>
    <col min="5905" max="5905" width="2.875" style="29" customWidth="1"/>
    <col min="5906" max="5906" width="8" style="29" customWidth="1"/>
    <col min="5907" max="5907" width="25.125" style="29" customWidth="1"/>
    <col min="5908" max="5908" width="2" style="29" customWidth="1"/>
    <col min="5909" max="5909" width="22.625" style="29" customWidth="1"/>
    <col min="5910" max="5910" width="6.625" style="29" customWidth="1"/>
    <col min="5911" max="5911" width="7.875" style="29" customWidth="1"/>
    <col min="5912" max="5912" width="3.375" style="29" customWidth="1"/>
    <col min="5913" max="5913" width="2.625" style="29" customWidth="1"/>
    <col min="5914" max="5914" width="7.625" style="29" customWidth="1"/>
    <col min="5915" max="5915" width="10.625" style="29" customWidth="1"/>
    <col min="5916" max="5916" width="4.125" style="29" customWidth="1"/>
    <col min="5917" max="5917" width="6.625" style="29" customWidth="1"/>
    <col min="5918" max="5918" width="4.375" style="29" customWidth="1"/>
    <col min="5919" max="5919" width="6.625" style="29" customWidth="1"/>
    <col min="5920" max="5920" width="3.625" style="29" customWidth="1"/>
    <col min="5921" max="5921" width="6.625" style="29" customWidth="1"/>
    <col min="5922" max="5922" width="2.375" style="29" customWidth="1"/>
    <col min="5923" max="6144" width="9.125" style="29"/>
    <col min="6145" max="6145" width="2.875" style="29" customWidth="1"/>
    <col min="6146" max="6146" width="1.5" style="29" customWidth="1"/>
    <col min="6147" max="6147" width="23.375" style="29" customWidth="1"/>
    <col min="6148" max="6148" width="1.625" style="29" customWidth="1"/>
    <col min="6149" max="6149" width="12.5" style="29" customWidth="1"/>
    <col min="6150" max="6150" width="16.5" style="29" customWidth="1"/>
    <col min="6151" max="6151" width="7.625" style="29" customWidth="1"/>
    <col min="6152" max="6152" width="15.625" style="29" customWidth="1"/>
    <col min="6153" max="6153" width="2.125" style="29" customWidth="1"/>
    <col min="6154" max="6154" width="10.625" style="29" customWidth="1"/>
    <col min="6155" max="6155" width="9.5" style="29" customWidth="1"/>
    <col min="6156" max="6156" width="2.125" style="29" customWidth="1"/>
    <col min="6157" max="6157" width="10.625" style="29" customWidth="1"/>
    <col min="6158" max="6158" width="9.125" style="29"/>
    <col min="6159" max="6159" width="2.125" style="29" customWidth="1"/>
    <col min="6160" max="6160" width="12.5" style="29" customWidth="1"/>
    <col min="6161" max="6161" width="2.875" style="29" customWidth="1"/>
    <col min="6162" max="6162" width="8" style="29" customWidth="1"/>
    <col min="6163" max="6163" width="25.125" style="29" customWidth="1"/>
    <col min="6164" max="6164" width="2" style="29" customWidth="1"/>
    <col min="6165" max="6165" width="22.625" style="29" customWidth="1"/>
    <col min="6166" max="6166" width="6.625" style="29" customWidth="1"/>
    <col min="6167" max="6167" width="7.875" style="29" customWidth="1"/>
    <col min="6168" max="6168" width="3.375" style="29" customWidth="1"/>
    <col min="6169" max="6169" width="2.625" style="29" customWidth="1"/>
    <col min="6170" max="6170" width="7.625" style="29" customWidth="1"/>
    <col min="6171" max="6171" width="10.625" style="29" customWidth="1"/>
    <col min="6172" max="6172" width="4.125" style="29" customWidth="1"/>
    <col min="6173" max="6173" width="6.625" style="29" customWidth="1"/>
    <col min="6174" max="6174" width="4.375" style="29" customWidth="1"/>
    <col min="6175" max="6175" width="6.625" style="29" customWidth="1"/>
    <col min="6176" max="6176" width="3.625" style="29" customWidth="1"/>
    <col min="6177" max="6177" width="6.625" style="29" customWidth="1"/>
    <col min="6178" max="6178" width="2.375" style="29" customWidth="1"/>
    <col min="6179" max="6400" width="9.125" style="29"/>
    <col min="6401" max="6401" width="2.875" style="29" customWidth="1"/>
    <col min="6402" max="6402" width="1.5" style="29" customWidth="1"/>
    <col min="6403" max="6403" width="23.375" style="29" customWidth="1"/>
    <col min="6404" max="6404" width="1.625" style="29" customWidth="1"/>
    <col min="6405" max="6405" width="12.5" style="29" customWidth="1"/>
    <col min="6406" max="6406" width="16.5" style="29" customWidth="1"/>
    <col min="6407" max="6407" width="7.625" style="29" customWidth="1"/>
    <col min="6408" max="6408" width="15.625" style="29" customWidth="1"/>
    <col min="6409" max="6409" width="2.125" style="29" customWidth="1"/>
    <col min="6410" max="6410" width="10.625" style="29" customWidth="1"/>
    <col min="6411" max="6411" width="9.5" style="29" customWidth="1"/>
    <col min="6412" max="6412" width="2.125" style="29" customWidth="1"/>
    <col min="6413" max="6413" width="10.625" style="29" customWidth="1"/>
    <col min="6414" max="6414" width="9.125" style="29"/>
    <col min="6415" max="6415" width="2.125" style="29" customWidth="1"/>
    <col min="6416" max="6416" width="12.5" style="29" customWidth="1"/>
    <col min="6417" max="6417" width="2.875" style="29" customWidth="1"/>
    <col min="6418" max="6418" width="8" style="29" customWidth="1"/>
    <col min="6419" max="6419" width="25.125" style="29" customWidth="1"/>
    <col min="6420" max="6420" width="2" style="29" customWidth="1"/>
    <col min="6421" max="6421" width="22.625" style="29" customWidth="1"/>
    <col min="6422" max="6422" width="6.625" style="29" customWidth="1"/>
    <col min="6423" max="6423" width="7.875" style="29" customWidth="1"/>
    <col min="6424" max="6424" width="3.375" style="29" customWidth="1"/>
    <col min="6425" max="6425" width="2.625" style="29" customWidth="1"/>
    <col min="6426" max="6426" width="7.625" style="29" customWidth="1"/>
    <col min="6427" max="6427" width="10.625" style="29" customWidth="1"/>
    <col min="6428" max="6428" width="4.125" style="29" customWidth="1"/>
    <col min="6429" max="6429" width="6.625" style="29" customWidth="1"/>
    <col min="6430" max="6430" width="4.375" style="29" customWidth="1"/>
    <col min="6431" max="6431" width="6.625" style="29" customWidth="1"/>
    <col min="6432" max="6432" width="3.625" style="29" customWidth="1"/>
    <col min="6433" max="6433" width="6.625" style="29" customWidth="1"/>
    <col min="6434" max="6434" width="2.375" style="29" customWidth="1"/>
    <col min="6435" max="6656" width="9.125" style="29"/>
    <col min="6657" max="6657" width="2.875" style="29" customWidth="1"/>
    <col min="6658" max="6658" width="1.5" style="29" customWidth="1"/>
    <col min="6659" max="6659" width="23.375" style="29" customWidth="1"/>
    <col min="6660" max="6660" width="1.625" style="29" customWidth="1"/>
    <col min="6661" max="6661" width="12.5" style="29" customWidth="1"/>
    <col min="6662" max="6662" width="16.5" style="29" customWidth="1"/>
    <col min="6663" max="6663" width="7.625" style="29" customWidth="1"/>
    <col min="6664" max="6664" width="15.625" style="29" customWidth="1"/>
    <col min="6665" max="6665" width="2.125" style="29" customWidth="1"/>
    <col min="6666" max="6666" width="10.625" style="29" customWidth="1"/>
    <col min="6667" max="6667" width="9.5" style="29" customWidth="1"/>
    <col min="6668" max="6668" width="2.125" style="29" customWidth="1"/>
    <col min="6669" max="6669" width="10.625" style="29" customWidth="1"/>
    <col min="6670" max="6670" width="9.125" style="29"/>
    <col min="6671" max="6671" width="2.125" style="29" customWidth="1"/>
    <col min="6672" max="6672" width="12.5" style="29" customWidth="1"/>
    <col min="6673" max="6673" width="2.875" style="29" customWidth="1"/>
    <col min="6674" max="6674" width="8" style="29" customWidth="1"/>
    <col min="6675" max="6675" width="25.125" style="29" customWidth="1"/>
    <col min="6676" max="6676" width="2" style="29" customWidth="1"/>
    <col min="6677" max="6677" width="22.625" style="29" customWidth="1"/>
    <col min="6678" max="6678" width="6.625" style="29" customWidth="1"/>
    <col min="6679" max="6679" width="7.875" style="29" customWidth="1"/>
    <col min="6680" max="6680" width="3.375" style="29" customWidth="1"/>
    <col min="6681" max="6681" width="2.625" style="29" customWidth="1"/>
    <col min="6682" max="6682" width="7.625" style="29" customWidth="1"/>
    <col min="6683" max="6683" width="10.625" style="29" customWidth="1"/>
    <col min="6684" max="6684" width="4.125" style="29" customWidth="1"/>
    <col min="6685" max="6685" width="6.625" style="29" customWidth="1"/>
    <col min="6686" max="6686" width="4.375" style="29" customWidth="1"/>
    <col min="6687" max="6687" width="6.625" style="29" customWidth="1"/>
    <col min="6688" max="6688" width="3.625" style="29" customWidth="1"/>
    <col min="6689" max="6689" width="6.625" style="29" customWidth="1"/>
    <col min="6690" max="6690" width="2.375" style="29" customWidth="1"/>
    <col min="6691" max="6912" width="9.125" style="29"/>
    <col min="6913" max="6913" width="2.875" style="29" customWidth="1"/>
    <col min="6914" max="6914" width="1.5" style="29" customWidth="1"/>
    <col min="6915" max="6915" width="23.375" style="29" customWidth="1"/>
    <col min="6916" max="6916" width="1.625" style="29" customWidth="1"/>
    <col min="6917" max="6917" width="12.5" style="29" customWidth="1"/>
    <col min="6918" max="6918" width="16.5" style="29" customWidth="1"/>
    <col min="6919" max="6919" width="7.625" style="29" customWidth="1"/>
    <col min="6920" max="6920" width="15.625" style="29" customWidth="1"/>
    <col min="6921" max="6921" width="2.125" style="29" customWidth="1"/>
    <col min="6922" max="6922" width="10.625" style="29" customWidth="1"/>
    <col min="6923" max="6923" width="9.5" style="29" customWidth="1"/>
    <col min="6924" max="6924" width="2.125" style="29" customWidth="1"/>
    <col min="6925" max="6925" width="10.625" style="29" customWidth="1"/>
    <col min="6926" max="6926" width="9.125" style="29"/>
    <col min="6927" max="6927" width="2.125" style="29" customWidth="1"/>
    <col min="6928" max="6928" width="12.5" style="29" customWidth="1"/>
    <col min="6929" max="6929" width="2.875" style="29" customWidth="1"/>
    <col min="6930" max="6930" width="8" style="29" customWidth="1"/>
    <col min="6931" max="6931" width="25.125" style="29" customWidth="1"/>
    <col min="6932" max="6932" width="2" style="29" customWidth="1"/>
    <col min="6933" max="6933" width="22.625" style="29" customWidth="1"/>
    <col min="6934" max="6934" width="6.625" style="29" customWidth="1"/>
    <col min="6935" max="6935" width="7.875" style="29" customWidth="1"/>
    <col min="6936" max="6936" width="3.375" style="29" customWidth="1"/>
    <col min="6937" max="6937" width="2.625" style="29" customWidth="1"/>
    <col min="6938" max="6938" width="7.625" style="29" customWidth="1"/>
    <col min="6939" max="6939" width="10.625" style="29" customWidth="1"/>
    <col min="6940" max="6940" width="4.125" style="29" customWidth="1"/>
    <col min="6941" max="6941" width="6.625" style="29" customWidth="1"/>
    <col min="6942" max="6942" width="4.375" style="29" customWidth="1"/>
    <col min="6943" max="6943" width="6.625" style="29" customWidth="1"/>
    <col min="6944" max="6944" width="3.625" style="29" customWidth="1"/>
    <col min="6945" max="6945" width="6.625" style="29" customWidth="1"/>
    <col min="6946" max="6946" width="2.375" style="29" customWidth="1"/>
    <col min="6947" max="7168" width="9.125" style="29"/>
    <col min="7169" max="7169" width="2.875" style="29" customWidth="1"/>
    <col min="7170" max="7170" width="1.5" style="29" customWidth="1"/>
    <col min="7171" max="7171" width="23.375" style="29" customWidth="1"/>
    <col min="7172" max="7172" width="1.625" style="29" customWidth="1"/>
    <col min="7173" max="7173" width="12.5" style="29" customWidth="1"/>
    <col min="7174" max="7174" width="16.5" style="29" customWidth="1"/>
    <col min="7175" max="7175" width="7.625" style="29" customWidth="1"/>
    <col min="7176" max="7176" width="15.625" style="29" customWidth="1"/>
    <col min="7177" max="7177" width="2.125" style="29" customWidth="1"/>
    <col min="7178" max="7178" width="10.625" style="29" customWidth="1"/>
    <col min="7179" max="7179" width="9.5" style="29" customWidth="1"/>
    <col min="7180" max="7180" width="2.125" style="29" customWidth="1"/>
    <col min="7181" max="7181" width="10.625" style="29" customWidth="1"/>
    <col min="7182" max="7182" width="9.125" style="29"/>
    <col min="7183" max="7183" width="2.125" style="29" customWidth="1"/>
    <col min="7184" max="7184" width="12.5" style="29" customWidth="1"/>
    <col min="7185" max="7185" width="2.875" style="29" customWidth="1"/>
    <col min="7186" max="7186" width="8" style="29" customWidth="1"/>
    <col min="7187" max="7187" width="25.125" style="29" customWidth="1"/>
    <col min="7188" max="7188" width="2" style="29" customWidth="1"/>
    <col min="7189" max="7189" width="22.625" style="29" customWidth="1"/>
    <col min="7190" max="7190" width="6.625" style="29" customWidth="1"/>
    <col min="7191" max="7191" width="7.875" style="29" customWidth="1"/>
    <col min="7192" max="7192" width="3.375" style="29" customWidth="1"/>
    <col min="7193" max="7193" width="2.625" style="29" customWidth="1"/>
    <col min="7194" max="7194" width="7.625" style="29" customWidth="1"/>
    <col min="7195" max="7195" width="10.625" style="29" customWidth="1"/>
    <col min="7196" max="7196" width="4.125" style="29" customWidth="1"/>
    <col min="7197" max="7197" width="6.625" style="29" customWidth="1"/>
    <col min="7198" max="7198" width="4.375" style="29" customWidth="1"/>
    <col min="7199" max="7199" width="6.625" style="29" customWidth="1"/>
    <col min="7200" max="7200" width="3.625" style="29" customWidth="1"/>
    <col min="7201" max="7201" width="6.625" style="29" customWidth="1"/>
    <col min="7202" max="7202" width="2.375" style="29" customWidth="1"/>
    <col min="7203" max="7424" width="9.125" style="29"/>
    <col min="7425" max="7425" width="2.875" style="29" customWidth="1"/>
    <col min="7426" max="7426" width="1.5" style="29" customWidth="1"/>
    <col min="7427" max="7427" width="23.375" style="29" customWidth="1"/>
    <col min="7428" max="7428" width="1.625" style="29" customWidth="1"/>
    <col min="7429" max="7429" width="12.5" style="29" customWidth="1"/>
    <col min="7430" max="7430" width="16.5" style="29" customWidth="1"/>
    <col min="7431" max="7431" width="7.625" style="29" customWidth="1"/>
    <col min="7432" max="7432" width="15.625" style="29" customWidth="1"/>
    <col min="7433" max="7433" width="2.125" style="29" customWidth="1"/>
    <col min="7434" max="7434" width="10.625" style="29" customWidth="1"/>
    <col min="7435" max="7435" width="9.5" style="29" customWidth="1"/>
    <col min="7436" max="7436" width="2.125" style="29" customWidth="1"/>
    <col min="7437" max="7437" width="10.625" style="29" customWidth="1"/>
    <col min="7438" max="7438" width="9.125" style="29"/>
    <col min="7439" max="7439" width="2.125" style="29" customWidth="1"/>
    <col min="7440" max="7440" width="12.5" style="29" customWidth="1"/>
    <col min="7441" max="7441" width="2.875" style="29" customWidth="1"/>
    <col min="7442" max="7442" width="8" style="29" customWidth="1"/>
    <col min="7443" max="7443" width="25.125" style="29" customWidth="1"/>
    <col min="7444" max="7444" width="2" style="29" customWidth="1"/>
    <col min="7445" max="7445" width="22.625" style="29" customWidth="1"/>
    <col min="7446" max="7446" width="6.625" style="29" customWidth="1"/>
    <col min="7447" max="7447" width="7.875" style="29" customWidth="1"/>
    <col min="7448" max="7448" width="3.375" style="29" customWidth="1"/>
    <col min="7449" max="7449" width="2.625" style="29" customWidth="1"/>
    <col min="7450" max="7450" width="7.625" style="29" customWidth="1"/>
    <col min="7451" max="7451" width="10.625" style="29" customWidth="1"/>
    <col min="7452" max="7452" width="4.125" style="29" customWidth="1"/>
    <col min="7453" max="7453" width="6.625" style="29" customWidth="1"/>
    <col min="7454" max="7454" width="4.375" style="29" customWidth="1"/>
    <col min="7455" max="7455" width="6.625" style="29" customWidth="1"/>
    <col min="7456" max="7456" width="3.625" style="29" customWidth="1"/>
    <col min="7457" max="7457" width="6.625" style="29" customWidth="1"/>
    <col min="7458" max="7458" width="2.375" style="29" customWidth="1"/>
    <col min="7459" max="7680" width="9.125" style="29"/>
    <col min="7681" max="7681" width="2.875" style="29" customWidth="1"/>
    <col min="7682" max="7682" width="1.5" style="29" customWidth="1"/>
    <col min="7683" max="7683" width="23.375" style="29" customWidth="1"/>
    <col min="7684" max="7684" width="1.625" style="29" customWidth="1"/>
    <col min="7685" max="7685" width="12.5" style="29" customWidth="1"/>
    <col min="7686" max="7686" width="16.5" style="29" customWidth="1"/>
    <col min="7687" max="7687" width="7.625" style="29" customWidth="1"/>
    <col min="7688" max="7688" width="15.625" style="29" customWidth="1"/>
    <col min="7689" max="7689" width="2.125" style="29" customWidth="1"/>
    <col min="7690" max="7690" width="10.625" style="29" customWidth="1"/>
    <col min="7691" max="7691" width="9.5" style="29" customWidth="1"/>
    <col min="7692" max="7692" width="2.125" style="29" customWidth="1"/>
    <col min="7693" max="7693" width="10.625" style="29" customWidth="1"/>
    <col min="7694" max="7694" width="9.125" style="29"/>
    <col min="7695" max="7695" width="2.125" style="29" customWidth="1"/>
    <col min="7696" max="7696" width="12.5" style="29" customWidth="1"/>
    <col min="7697" max="7697" width="2.875" style="29" customWidth="1"/>
    <col min="7698" max="7698" width="8" style="29" customWidth="1"/>
    <col min="7699" max="7699" width="25.125" style="29" customWidth="1"/>
    <col min="7700" max="7700" width="2" style="29" customWidth="1"/>
    <col min="7701" max="7701" width="22.625" style="29" customWidth="1"/>
    <col min="7702" max="7702" width="6.625" style="29" customWidth="1"/>
    <col min="7703" max="7703" width="7.875" style="29" customWidth="1"/>
    <col min="7704" max="7704" width="3.375" style="29" customWidth="1"/>
    <col min="7705" max="7705" width="2.625" style="29" customWidth="1"/>
    <col min="7706" max="7706" width="7.625" style="29" customWidth="1"/>
    <col min="7707" max="7707" width="10.625" style="29" customWidth="1"/>
    <col min="7708" max="7708" width="4.125" style="29" customWidth="1"/>
    <col min="7709" max="7709" width="6.625" style="29" customWidth="1"/>
    <col min="7710" max="7710" width="4.375" style="29" customWidth="1"/>
    <col min="7711" max="7711" width="6.625" style="29" customWidth="1"/>
    <col min="7712" max="7712" width="3.625" style="29" customWidth="1"/>
    <col min="7713" max="7713" width="6.625" style="29" customWidth="1"/>
    <col min="7714" max="7714" width="2.375" style="29" customWidth="1"/>
    <col min="7715" max="7936" width="9.125" style="29"/>
    <col min="7937" max="7937" width="2.875" style="29" customWidth="1"/>
    <col min="7938" max="7938" width="1.5" style="29" customWidth="1"/>
    <col min="7939" max="7939" width="23.375" style="29" customWidth="1"/>
    <col min="7940" max="7940" width="1.625" style="29" customWidth="1"/>
    <col min="7941" max="7941" width="12.5" style="29" customWidth="1"/>
    <col min="7942" max="7942" width="16.5" style="29" customWidth="1"/>
    <col min="7943" max="7943" width="7.625" style="29" customWidth="1"/>
    <col min="7944" max="7944" width="15.625" style="29" customWidth="1"/>
    <col min="7945" max="7945" width="2.125" style="29" customWidth="1"/>
    <col min="7946" max="7946" width="10.625" style="29" customWidth="1"/>
    <col min="7947" max="7947" width="9.5" style="29" customWidth="1"/>
    <col min="7948" max="7948" width="2.125" style="29" customWidth="1"/>
    <col min="7949" max="7949" width="10.625" style="29" customWidth="1"/>
    <col min="7950" max="7950" width="9.125" style="29"/>
    <col min="7951" max="7951" width="2.125" style="29" customWidth="1"/>
    <col min="7952" max="7952" width="12.5" style="29" customWidth="1"/>
    <col min="7953" max="7953" width="2.875" style="29" customWidth="1"/>
    <col min="7954" max="7954" width="8" style="29" customWidth="1"/>
    <col min="7955" max="7955" width="25.125" style="29" customWidth="1"/>
    <col min="7956" max="7956" width="2" style="29" customWidth="1"/>
    <col min="7957" max="7957" width="22.625" style="29" customWidth="1"/>
    <col min="7958" max="7958" width="6.625" style="29" customWidth="1"/>
    <col min="7959" max="7959" width="7.875" style="29" customWidth="1"/>
    <col min="7960" max="7960" width="3.375" style="29" customWidth="1"/>
    <col min="7961" max="7961" width="2.625" style="29" customWidth="1"/>
    <col min="7962" max="7962" width="7.625" style="29" customWidth="1"/>
    <col min="7963" max="7963" width="10.625" style="29" customWidth="1"/>
    <col min="7964" max="7964" width="4.125" style="29" customWidth="1"/>
    <col min="7965" max="7965" width="6.625" style="29" customWidth="1"/>
    <col min="7966" max="7966" width="4.375" style="29" customWidth="1"/>
    <col min="7967" max="7967" width="6.625" style="29" customWidth="1"/>
    <col min="7968" max="7968" width="3.625" style="29" customWidth="1"/>
    <col min="7969" max="7969" width="6.625" style="29" customWidth="1"/>
    <col min="7970" max="7970" width="2.375" style="29" customWidth="1"/>
    <col min="7971" max="8192" width="9.125" style="29"/>
    <col min="8193" max="8193" width="2.875" style="29" customWidth="1"/>
    <col min="8194" max="8194" width="1.5" style="29" customWidth="1"/>
    <col min="8195" max="8195" width="23.375" style="29" customWidth="1"/>
    <col min="8196" max="8196" width="1.625" style="29" customWidth="1"/>
    <col min="8197" max="8197" width="12.5" style="29" customWidth="1"/>
    <col min="8198" max="8198" width="16.5" style="29" customWidth="1"/>
    <col min="8199" max="8199" width="7.625" style="29" customWidth="1"/>
    <col min="8200" max="8200" width="15.625" style="29" customWidth="1"/>
    <col min="8201" max="8201" width="2.125" style="29" customWidth="1"/>
    <col min="8202" max="8202" width="10.625" style="29" customWidth="1"/>
    <col min="8203" max="8203" width="9.5" style="29" customWidth="1"/>
    <col min="8204" max="8204" width="2.125" style="29" customWidth="1"/>
    <col min="8205" max="8205" width="10.625" style="29" customWidth="1"/>
    <col min="8206" max="8206" width="9.125" style="29"/>
    <col min="8207" max="8207" width="2.125" style="29" customWidth="1"/>
    <col min="8208" max="8208" width="12.5" style="29" customWidth="1"/>
    <col min="8209" max="8209" width="2.875" style="29" customWidth="1"/>
    <col min="8210" max="8210" width="8" style="29" customWidth="1"/>
    <col min="8211" max="8211" width="25.125" style="29" customWidth="1"/>
    <col min="8212" max="8212" width="2" style="29" customWidth="1"/>
    <col min="8213" max="8213" width="22.625" style="29" customWidth="1"/>
    <col min="8214" max="8214" width="6.625" style="29" customWidth="1"/>
    <col min="8215" max="8215" width="7.875" style="29" customWidth="1"/>
    <col min="8216" max="8216" width="3.375" style="29" customWidth="1"/>
    <col min="8217" max="8217" width="2.625" style="29" customWidth="1"/>
    <col min="8218" max="8218" width="7.625" style="29" customWidth="1"/>
    <col min="8219" max="8219" width="10.625" style="29" customWidth="1"/>
    <col min="8220" max="8220" width="4.125" style="29" customWidth="1"/>
    <col min="8221" max="8221" width="6.625" style="29" customWidth="1"/>
    <col min="8222" max="8222" width="4.375" style="29" customWidth="1"/>
    <col min="8223" max="8223" width="6.625" style="29" customWidth="1"/>
    <col min="8224" max="8224" width="3.625" style="29" customWidth="1"/>
    <col min="8225" max="8225" width="6.625" style="29" customWidth="1"/>
    <col min="8226" max="8226" width="2.375" style="29" customWidth="1"/>
    <col min="8227" max="8448" width="9.125" style="29"/>
    <col min="8449" max="8449" width="2.875" style="29" customWidth="1"/>
    <col min="8450" max="8450" width="1.5" style="29" customWidth="1"/>
    <col min="8451" max="8451" width="23.375" style="29" customWidth="1"/>
    <col min="8452" max="8452" width="1.625" style="29" customWidth="1"/>
    <col min="8453" max="8453" width="12.5" style="29" customWidth="1"/>
    <col min="8454" max="8454" width="16.5" style="29" customWidth="1"/>
    <col min="8455" max="8455" width="7.625" style="29" customWidth="1"/>
    <col min="8456" max="8456" width="15.625" style="29" customWidth="1"/>
    <col min="8457" max="8457" width="2.125" style="29" customWidth="1"/>
    <col min="8458" max="8458" width="10.625" style="29" customWidth="1"/>
    <col min="8459" max="8459" width="9.5" style="29" customWidth="1"/>
    <col min="8460" max="8460" width="2.125" style="29" customWidth="1"/>
    <col min="8461" max="8461" width="10.625" style="29" customWidth="1"/>
    <col min="8462" max="8462" width="9.125" style="29"/>
    <col min="8463" max="8463" width="2.125" style="29" customWidth="1"/>
    <col min="8464" max="8464" width="12.5" style="29" customWidth="1"/>
    <col min="8465" max="8465" width="2.875" style="29" customWidth="1"/>
    <col min="8466" max="8466" width="8" style="29" customWidth="1"/>
    <col min="8467" max="8467" width="25.125" style="29" customWidth="1"/>
    <col min="8468" max="8468" width="2" style="29" customWidth="1"/>
    <col min="8469" max="8469" width="22.625" style="29" customWidth="1"/>
    <col min="8470" max="8470" width="6.625" style="29" customWidth="1"/>
    <col min="8471" max="8471" width="7.875" style="29" customWidth="1"/>
    <col min="8472" max="8472" width="3.375" style="29" customWidth="1"/>
    <col min="8473" max="8473" width="2.625" style="29" customWidth="1"/>
    <col min="8474" max="8474" width="7.625" style="29" customWidth="1"/>
    <col min="8475" max="8475" width="10.625" style="29" customWidth="1"/>
    <col min="8476" max="8476" width="4.125" style="29" customWidth="1"/>
    <col min="8477" max="8477" width="6.625" style="29" customWidth="1"/>
    <col min="8478" max="8478" width="4.375" style="29" customWidth="1"/>
    <col min="8479" max="8479" width="6.625" style="29" customWidth="1"/>
    <col min="8480" max="8480" width="3.625" style="29" customWidth="1"/>
    <col min="8481" max="8481" width="6.625" style="29" customWidth="1"/>
    <col min="8482" max="8482" width="2.375" style="29" customWidth="1"/>
    <col min="8483" max="8704" width="9.125" style="29"/>
    <col min="8705" max="8705" width="2.875" style="29" customWidth="1"/>
    <col min="8706" max="8706" width="1.5" style="29" customWidth="1"/>
    <col min="8707" max="8707" width="23.375" style="29" customWidth="1"/>
    <col min="8708" max="8708" width="1.625" style="29" customWidth="1"/>
    <col min="8709" max="8709" width="12.5" style="29" customWidth="1"/>
    <col min="8710" max="8710" width="16.5" style="29" customWidth="1"/>
    <col min="8711" max="8711" width="7.625" style="29" customWidth="1"/>
    <col min="8712" max="8712" width="15.625" style="29" customWidth="1"/>
    <col min="8713" max="8713" width="2.125" style="29" customWidth="1"/>
    <col min="8714" max="8714" width="10.625" style="29" customWidth="1"/>
    <col min="8715" max="8715" width="9.5" style="29" customWidth="1"/>
    <col min="8716" max="8716" width="2.125" style="29" customWidth="1"/>
    <col min="8717" max="8717" width="10.625" style="29" customWidth="1"/>
    <col min="8718" max="8718" width="9.125" style="29"/>
    <col min="8719" max="8719" width="2.125" style="29" customWidth="1"/>
    <col min="8720" max="8720" width="12.5" style="29" customWidth="1"/>
    <col min="8721" max="8721" width="2.875" style="29" customWidth="1"/>
    <col min="8722" max="8722" width="8" style="29" customWidth="1"/>
    <col min="8723" max="8723" width="25.125" style="29" customWidth="1"/>
    <col min="8724" max="8724" width="2" style="29" customWidth="1"/>
    <col min="8725" max="8725" width="22.625" style="29" customWidth="1"/>
    <col min="8726" max="8726" width="6.625" style="29" customWidth="1"/>
    <col min="8727" max="8727" width="7.875" style="29" customWidth="1"/>
    <col min="8728" max="8728" width="3.375" style="29" customWidth="1"/>
    <col min="8729" max="8729" width="2.625" style="29" customWidth="1"/>
    <col min="8730" max="8730" width="7.625" style="29" customWidth="1"/>
    <col min="8731" max="8731" width="10.625" style="29" customWidth="1"/>
    <col min="8732" max="8732" width="4.125" style="29" customWidth="1"/>
    <col min="8733" max="8733" width="6.625" style="29" customWidth="1"/>
    <col min="8734" max="8734" width="4.375" style="29" customWidth="1"/>
    <col min="8735" max="8735" width="6.625" style="29" customWidth="1"/>
    <col min="8736" max="8736" width="3.625" style="29" customWidth="1"/>
    <col min="8737" max="8737" width="6.625" style="29" customWidth="1"/>
    <col min="8738" max="8738" width="2.375" style="29" customWidth="1"/>
    <col min="8739" max="8960" width="9.125" style="29"/>
    <col min="8961" max="8961" width="2.875" style="29" customWidth="1"/>
    <col min="8962" max="8962" width="1.5" style="29" customWidth="1"/>
    <col min="8963" max="8963" width="23.375" style="29" customWidth="1"/>
    <col min="8964" max="8964" width="1.625" style="29" customWidth="1"/>
    <col min="8965" max="8965" width="12.5" style="29" customWidth="1"/>
    <col min="8966" max="8966" width="16.5" style="29" customWidth="1"/>
    <col min="8967" max="8967" width="7.625" style="29" customWidth="1"/>
    <col min="8968" max="8968" width="15.625" style="29" customWidth="1"/>
    <col min="8969" max="8969" width="2.125" style="29" customWidth="1"/>
    <col min="8970" max="8970" width="10.625" style="29" customWidth="1"/>
    <col min="8971" max="8971" width="9.5" style="29" customWidth="1"/>
    <col min="8972" max="8972" width="2.125" style="29" customWidth="1"/>
    <col min="8973" max="8973" width="10.625" style="29" customWidth="1"/>
    <col min="8974" max="8974" width="9.125" style="29"/>
    <col min="8975" max="8975" width="2.125" style="29" customWidth="1"/>
    <col min="8976" max="8976" width="12.5" style="29" customWidth="1"/>
    <col min="8977" max="8977" width="2.875" style="29" customWidth="1"/>
    <col min="8978" max="8978" width="8" style="29" customWidth="1"/>
    <col min="8979" max="8979" width="25.125" style="29" customWidth="1"/>
    <col min="8980" max="8980" width="2" style="29" customWidth="1"/>
    <col min="8981" max="8981" width="22.625" style="29" customWidth="1"/>
    <col min="8982" max="8982" width="6.625" style="29" customWidth="1"/>
    <col min="8983" max="8983" width="7.875" style="29" customWidth="1"/>
    <col min="8984" max="8984" width="3.375" style="29" customWidth="1"/>
    <col min="8985" max="8985" width="2.625" style="29" customWidth="1"/>
    <col min="8986" max="8986" width="7.625" style="29" customWidth="1"/>
    <col min="8987" max="8987" width="10.625" style="29" customWidth="1"/>
    <col min="8988" max="8988" width="4.125" style="29" customWidth="1"/>
    <col min="8989" max="8989" width="6.625" style="29" customWidth="1"/>
    <col min="8990" max="8990" width="4.375" style="29" customWidth="1"/>
    <col min="8991" max="8991" width="6.625" style="29" customWidth="1"/>
    <col min="8992" max="8992" width="3.625" style="29" customWidth="1"/>
    <col min="8993" max="8993" width="6.625" style="29" customWidth="1"/>
    <col min="8994" max="8994" width="2.375" style="29" customWidth="1"/>
    <col min="8995" max="9216" width="9.125" style="29"/>
    <col min="9217" max="9217" width="2.875" style="29" customWidth="1"/>
    <col min="9218" max="9218" width="1.5" style="29" customWidth="1"/>
    <col min="9219" max="9219" width="23.375" style="29" customWidth="1"/>
    <col min="9220" max="9220" width="1.625" style="29" customWidth="1"/>
    <col min="9221" max="9221" width="12.5" style="29" customWidth="1"/>
    <col min="9222" max="9222" width="16.5" style="29" customWidth="1"/>
    <col min="9223" max="9223" width="7.625" style="29" customWidth="1"/>
    <col min="9224" max="9224" width="15.625" style="29" customWidth="1"/>
    <col min="9225" max="9225" width="2.125" style="29" customWidth="1"/>
    <col min="9226" max="9226" width="10.625" style="29" customWidth="1"/>
    <col min="9227" max="9227" width="9.5" style="29" customWidth="1"/>
    <col min="9228" max="9228" width="2.125" style="29" customWidth="1"/>
    <col min="9229" max="9229" width="10.625" style="29" customWidth="1"/>
    <col min="9230" max="9230" width="9.125" style="29"/>
    <col min="9231" max="9231" width="2.125" style="29" customWidth="1"/>
    <col min="9232" max="9232" width="12.5" style="29" customWidth="1"/>
    <col min="9233" max="9233" width="2.875" style="29" customWidth="1"/>
    <col min="9234" max="9234" width="8" style="29" customWidth="1"/>
    <col min="9235" max="9235" width="25.125" style="29" customWidth="1"/>
    <col min="9236" max="9236" width="2" style="29" customWidth="1"/>
    <col min="9237" max="9237" width="22.625" style="29" customWidth="1"/>
    <col min="9238" max="9238" width="6.625" style="29" customWidth="1"/>
    <col min="9239" max="9239" width="7.875" style="29" customWidth="1"/>
    <col min="9240" max="9240" width="3.375" style="29" customWidth="1"/>
    <col min="9241" max="9241" width="2.625" style="29" customWidth="1"/>
    <col min="9242" max="9242" width="7.625" style="29" customWidth="1"/>
    <col min="9243" max="9243" width="10.625" style="29" customWidth="1"/>
    <col min="9244" max="9244" width="4.125" style="29" customWidth="1"/>
    <col min="9245" max="9245" width="6.625" style="29" customWidth="1"/>
    <col min="9246" max="9246" width="4.375" style="29" customWidth="1"/>
    <col min="9247" max="9247" width="6.625" style="29" customWidth="1"/>
    <col min="9248" max="9248" width="3.625" style="29" customWidth="1"/>
    <col min="9249" max="9249" width="6.625" style="29" customWidth="1"/>
    <col min="9250" max="9250" width="2.375" style="29" customWidth="1"/>
    <col min="9251" max="9472" width="9.125" style="29"/>
    <col min="9473" max="9473" width="2.875" style="29" customWidth="1"/>
    <col min="9474" max="9474" width="1.5" style="29" customWidth="1"/>
    <col min="9475" max="9475" width="23.375" style="29" customWidth="1"/>
    <col min="9476" max="9476" width="1.625" style="29" customWidth="1"/>
    <col min="9477" max="9477" width="12.5" style="29" customWidth="1"/>
    <col min="9478" max="9478" width="16.5" style="29" customWidth="1"/>
    <col min="9479" max="9479" width="7.625" style="29" customWidth="1"/>
    <col min="9480" max="9480" width="15.625" style="29" customWidth="1"/>
    <col min="9481" max="9481" width="2.125" style="29" customWidth="1"/>
    <col min="9482" max="9482" width="10.625" style="29" customWidth="1"/>
    <col min="9483" max="9483" width="9.5" style="29" customWidth="1"/>
    <col min="9484" max="9484" width="2.125" style="29" customWidth="1"/>
    <col min="9485" max="9485" width="10.625" style="29" customWidth="1"/>
    <col min="9486" max="9486" width="9.125" style="29"/>
    <col min="9487" max="9487" width="2.125" style="29" customWidth="1"/>
    <col min="9488" max="9488" width="12.5" style="29" customWidth="1"/>
    <col min="9489" max="9489" width="2.875" style="29" customWidth="1"/>
    <col min="9490" max="9490" width="8" style="29" customWidth="1"/>
    <col min="9491" max="9491" width="25.125" style="29" customWidth="1"/>
    <col min="9492" max="9492" width="2" style="29" customWidth="1"/>
    <col min="9493" max="9493" width="22.625" style="29" customWidth="1"/>
    <col min="9494" max="9494" width="6.625" style="29" customWidth="1"/>
    <col min="9495" max="9495" width="7.875" style="29" customWidth="1"/>
    <col min="9496" max="9496" width="3.375" style="29" customWidth="1"/>
    <col min="9497" max="9497" width="2.625" style="29" customWidth="1"/>
    <col min="9498" max="9498" width="7.625" style="29" customWidth="1"/>
    <col min="9499" max="9499" width="10.625" style="29" customWidth="1"/>
    <col min="9500" max="9500" width="4.125" style="29" customWidth="1"/>
    <col min="9501" max="9501" width="6.625" style="29" customWidth="1"/>
    <col min="9502" max="9502" width="4.375" style="29" customWidth="1"/>
    <col min="9503" max="9503" width="6.625" style="29" customWidth="1"/>
    <col min="9504" max="9504" width="3.625" style="29" customWidth="1"/>
    <col min="9505" max="9505" width="6.625" style="29" customWidth="1"/>
    <col min="9506" max="9506" width="2.375" style="29" customWidth="1"/>
    <col min="9507" max="9728" width="9.125" style="29"/>
    <col min="9729" max="9729" width="2.875" style="29" customWidth="1"/>
    <col min="9730" max="9730" width="1.5" style="29" customWidth="1"/>
    <col min="9731" max="9731" width="23.375" style="29" customWidth="1"/>
    <col min="9732" max="9732" width="1.625" style="29" customWidth="1"/>
    <col min="9733" max="9733" width="12.5" style="29" customWidth="1"/>
    <col min="9734" max="9734" width="16.5" style="29" customWidth="1"/>
    <col min="9735" max="9735" width="7.625" style="29" customWidth="1"/>
    <col min="9736" max="9736" width="15.625" style="29" customWidth="1"/>
    <col min="9737" max="9737" width="2.125" style="29" customWidth="1"/>
    <col min="9738" max="9738" width="10.625" style="29" customWidth="1"/>
    <col min="9739" max="9739" width="9.5" style="29" customWidth="1"/>
    <col min="9740" max="9740" width="2.125" style="29" customWidth="1"/>
    <col min="9741" max="9741" width="10.625" style="29" customWidth="1"/>
    <col min="9742" max="9742" width="9.125" style="29"/>
    <col min="9743" max="9743" width="2.125" style="29" customWidth="1"/>
    <col min="9744" max="9744" width="12.5" style="29" customWidth="1"/>
    <col min="9745" max="9745" width="2.875" style="29" customWidth="1"/>
    <col min="9746" max="9746" width="8" style="29" customWidth="1"/>
    <col min="9747" max="9747" width="25.125" style="29" customWidth="1"/>
    <col min="9748" max="9748" width="2" style="29" customWidth="1"/>
    <col min="9749" max="9749" width="22.625" style="29" customWidth="1"/>
    <col min="9750" max="9750" width="6.625" style="29" customWidth="1"/>
    <col min="9751" max="9751" width="7.875" style="29" customWidth="1"/>
    <col min="9752" max="9752" width="3.375" style="29" customWidth="1"/>
    <col min="9753" max="9753" width="2.625" style="29" customWidth="1"/>
    <col min="9754" max="9754" width="7.625" style="29" customWidth="1"/>
    <col min="9755" max="9755" width="10.625" style="29" customWidth="1"/>
    <col min="9756" max="9756" width="4.125" style="29" customWidth="1"/>
    <col min="9757" max="9757" width="6.625" style="29" customWidth="1"/>
    <col min="9758" max="9758" width="4.375" style="29" customWidth="1"/>
    <col min="9759" max="9759" width="6.625" style="29" customWidth="1"/>
    <col min="9760" max="9760" width="3.625" style="29" customWidth="1"/>
    <col min="9761" max="9761" width="6.625" style="29" customWidth="1"/>
    <col min="9762" max="9762" width="2.375" style="29" customWidth="1"/>
    <col min="9763" max="9984" width="9.125" style="29"/>
    <col min="9985" max="9985" width="2.875" style="29" customWidth="1"/>
    <col min="9986" max="9986" width="1.5" style="29" customWidth="1"/>
    <col min="9987" max="9987" width="23.375" style="29" customWidth="1"/>
    <col min="9988" max="9988" width="1.625" style="29" customWidth="1"/>
    <col min="9989" max="9989" width="12.5" style="29" customWidth="1"/>
    <col min="9990" max="9990" width="16.5" style="29" customWidth="1"/>
    <col min="9991" max="9991" width="7.625" style="29" customWidth="1"/>
    <col min="9992" max="9992" width="15.625" style="29" customWidth="1"/>
    <col min="9993" max="9993" width="2.125" style="29" customWidth="1"/>
    <col min="9994" max="9994" width="10.625" style="29" customWidth="1"/>
    <col min="9995" max="9995" width="9.5" style="29" customWidth="1"/>
    <col min="9996" max="9996" width="2.125" style="29" customWidth="1"/>
    <col min="9997" max="9997" width="10.625" style="29" customWidth="1"/>
    <col min="9998" max="9998" width="9.125" style="29"/>
    <col min="9999" max="9999" width="2.125" style="29" customWidth="1"/>
    <col min="10000" max="10000" width="12.5" style="29" customWidth="1"/>
    <col min="10001" max="10001" width="2.875" style="29" customWidth="1"/>
    <col min="10002" max="10002" width="8" style="29" customWidth="1"/>
    <col min="10003" max="10003" width="25.125" style="29" customWidth="1"/>
    <col min="10004" max="10004" width="2" style="29" customWidth="1"/>
    <col min="10005" max="10005" width="22.625" style="29" customWidth="1"/>
    <col min="10006" max="10006" width="6.625" style="29" customWidth="1"/>
    <col min="10007" max="10007" width="7.875" style="29" customWidth="1"/>
    <col min="10008" max="10008" width="3.375" style="29" customWidth="1"/>
    <col min="10009" max="10009" width="2.625" style="29" customWidth="1"/>
    <col min="10010" max="10010" width="7.625" style="29" customWidth="1"/>
    <col min="10011" max="10011" width="10.625" style="29" customWidth="1"/>
    <col min="10012" max="10012" width="4.125" style="29" customWidth="1"/>
    <col min="10013" max="10013" width="6.625" style="29" customWidth="1"/>
    <col min="10014" max="10014" width="4.375" style="29" customWidth="1"/>
    <col min="10015" max="10015" width="6.625" style="29" customWidth="1"/>
    <col min="10016" max="10016" width="3.625" style="29" customWidth="1"/>
    <col min="10017" max="10017" width="6.625" style="29" customWidth="1"/>
    <col min="10018" max="10018" width="2.375" style="29" customWidth="1"/>
    <col min="10019" max="10240" width="9.125" style="29"/>
    <col min="10241" max="10241" width="2.875" style="29" customWidth="1"/>
    <col min="10242" max="10242" width="1.5" style="29" customWidth="1"/>
    <col min="10243" max="10243" width="23.375" style="29" customWidth="1"/>
    <col min="10244" max="10244" width="1.625" style="29" customWidth="1"/>
    <col min="10245" max="10245" width="12.5" style="29" customWidth="1"/>
    <col min="10246" max="10246" width="16.5" style="29" customWidth="1"/>
    <col min="10247" max="10247" width="7.625" style="29" customWidth="1"/>
    <col min="10248" max="10248" width="15.625" style="29" customWidth="1"/>
    <col min="10249" max="10249" width="2.125" style="29" customWidth="1"/>
    <col min="10250" max="10250" width="10.625" style="29" customWidth="1"/>
    <col min="10251" max="10251" width="9.5" style="29" customWidth="1"/>
    <col min="10252" max="10252" width="2.125" style="29" customWidth="1"/>
    <col min="10253" max="10253" width="10.625" style="29" customWidth="1"/>
    <col min="10254" max="10254" width="9.125" style="29"/>
    <col min="10255" max="10255" width="2.125" style="29" customWidth="1"/>
    <col min="10256" max="10256" width="12.5" style="29" customWidth="1"/>
    <col min="10257" max="10257" width="2.875" style="29" customWidth="1"/>
    <col min="10258" max="10258" width="8" style="29" customWidth="1"/>
    <col min="10259" max="10259" width="25.125" style="29" customWidth="1"/>
    <col min="10260" max="10260" width="2" style="29" customWidth="1"/>
    <col min="10261" max="10261" width="22.625" style="29" customWidth="1"/>
    <col min="10262" max="10262" width="6.625" style="29" customWidth="1"/>
    <col min="10263" max="10263" width="7.875" style="29" customWidth="1"/>
    <col min="10264" max="10264" width="3.375" style="29" customWidth="1"/>
    <col min="10265" max="10265" width="2.625" style="29" customWidth="1"/>
    <col min="10266" max="10266" width="7.625" style="29" customWidth="1"/>
    <col min="10267" max="10267" width="10.625" style="29" customWidth="1"/>
    <col min="10268" max="10268" width="4.125" style="29" customWidth="1"/>
    <col min="10269" max="10269" width="6.625" style="29" customWidth="1"/>
    <col min="10270" max="10270" width="4.375" style="29" customWidth="1"/>
    <col min="10271" max="10271" width="6.625" style="29" customWidth="1"/>
    <col min="10272" max="10272" width="3.625" style="29" customWidth="1"/>
    <col min="10273" max="10273" width="6.625" style="29" customWidth="1"/>
    <col min="10274" max="10274" width="2.375" style="29" customWidth="1"/>
    <col min="10275" max="10496" width="9.125" style="29"/>
    <col min="10497" max="10497" width="2.875" style="29" customWidth="1"/>
    <col min="10498" max="10498" width="1.5" style="29" customWidth="1"/>
    <col min="10499" max="10499" width="23.375" style="29" customWidth="1"/>
    <col min="10500" max="10500" width="1.625" style="29" customWidth="1"/>
    <col min="10501" max="10501" width="12.5" style="29" customWidth="1"/>
    <col min="10502" max="10502" width="16.5" style="29" customWidth="1"/>
    <col min="10503" max="10503" width="7.625" style="29" customWidth="1"/>
    <col min="10504" max="10504" width="15.625" style="29" customWidth="1"/>
    <col min="10505" max="10505" width="2.125" style="29" customWidth="1"/>
    <col min="10506" max="10506" width="10.625" style="29" customWidth="1"/>
    <col min="10507" max="10507" width="9.5" style="29" customWidth="1"/>
    <col min="10508" max="10508" width="2.125" style="29" customWidth="1"/>
    <col min="10509" max="10509" width="10.625" style="29" customWidth="1"/>
    <col min="10510" max="10510" width="9.125" style="29"/>
    <col min="10511" max="10511" width="2.125" style="29" customWidth="1"/>
    <col min="10512" max="10512" width="12.5" style="29" customWidth="1"/>
    <col min="10513" max="10513" width="2.875" style="29" customWidth="1"/>
    <col min="10514" max="10514" width="8" style="29" customWidth="1"/>
    <col min="10515" max="10515" width="25.125" style="29" customWidth="1"/>
    <col min="10516" max="10516" width="2" style="29" customWidth="1"/>
    <col min="10517" max="10517" width="22.625" style="29" customWidth="1"/>
    <col min="10518" max="10518" width="6.625" style="29" customWidth="1"/>
    <col min="10519" max="10519" width="7.875" style="29" customWidth="1"/>
    <col min="10520" max="10520" width="3.375" style="29" customWidth="1"/>
    <col min="10521" max="10521" width="2.625" style="29" customWidth="1"/>
    <col min="10522" max="10522" width="7.625" style="29" customWidth="1"/>
    <col min="10523" max="10523" width="10.625" style="29" customWidth="1"/>
    <col min="10524" max="10524" width="4.125" style="29" customWidth="1"/>
    <col min="10525" max="10525" width="6.625" style="29" customWidth="1"/>
    <col min="10526" max="10526" width="4.375" style="29" customWidth="1"/>
    <col min="10527" max="10527" width="6.625" style="29" customWidth="1"/>
    <col min="10528" max="10528" width="3.625" style="29" customWidth="1"/>
    <col min="10529" max="10529" width="6.625" style="29" customWidth="1"/>
    <col min="10530" max="10530" width="2.375" style="29" customWidth="1"/>
    <col min="10531" max="10752" width="9.125" style="29"/>
    <col min="10753" max="10753" width="2.875" style="29" customWidth="1"/>
    <col min="10754" max="10754" width="1.5" style="29" customWidth="1"/>
    <col min="10755" max="10755" width="23.375" style="29" customWidth="1"/>
    <col min="10756" max="10756" width="1.625" style="29" customWidth="1"/>
    <col min="10757" max="10757" width="12.5" style="29" customWidth="1"/>
    <col min="10758" max="10758" width="16.5" style="29" customWidth="1"/>
    <col min="10759" max="10759" width="7.625" style="29" customWidth="1"/>
    <col min="10760" max="10760" width="15.625" style="29" customWidth="1"/>
    <col min="10761" max="10761" width="2.125" style="29" customWidth="1"/>
    <col min="10762" max="10762" width="10.625" style="29" customWidth="1"/>
    <col min="10763" max="10763" width="9.5" style="29" customWidth="1"/>
    <col min="10764" max="10764" width="2.125" style="29" customWidth="1"/>
    <col min="10765" max="10765" width="10.625" style="29" customWidth="1"/>
    <col min="10766" max="10766" width="9.125" style="29"/>
    <col min="10767" max="10767" width="2.125" style="29" customWidth="1"/>
    <col min="10768" max="10768" width="12.5" style="29" customWidth="1"/>
    <col min="10769" max="10769" width="2.875" style="29" customWidth="1"/>
    <col min="10770" max="10770" width="8" style="29" customWidth="1"/>
    <col min="10771" max="10771" width="25.125" style="29" customWidth="1"/>
    <col min="10772" max="10772" width="2" style="29" customWidth="1"/>
    <col min="10773" max="10773" width="22.625" style="29" customWidth="1"/>
    <col min="10774" max="10774" width="6.625" style="29" customWidth="1"/>
    <col min="10775" max="10775" width="7.875" style="29" customWidth="1"/>
    <col min="10776" max="10776" width="3.375" style="29" customWidth="1"/>
    <col min="10777" max="10777" width="2.625" style="29" customWidth="1"/>
    <col min="10778" max="10778" width="7.625" style="29" customWidth="1"/>
    <col min="10779" max="10779" width="10.625" style="29" customWidth="1"/>
    <col min="10780" max="10780" width="4.125" style="29" customWidth="1"/>
    <col min="10781" max="10781" width="6.625" style="29" customWidth="1"/>
    <col min="10782" max="10782" width="4.375" style="29" customWidth="1"/>
    <col min="10783" max="10783" width="6.625" style="29" customWidth="1"/>
    <col min="10784" max="10784" width="3.625" style="29" customWidth="1"/>
    <col min="10785" max="10785" width="6.625" style="29" customWidth="1"/>
    <col min="10786" max="10786" width="2.375" style="29" customWidth="1"/>
    <col min="10787" max="11008" width="9.125" style="29"/>
    <col min="11009" max="11009" width="2.875" style="29" customWidth="1"/>
    <col min="11010" max="11010" width="1.5" style="29" customWidth="1"/>
    <col min="11011" max="11011" width="23.375" style="29" customWidth="1"/>
    <col min="11012" max="11012" width="1.625" style="29" customWidth="1"/>
    <col min="11013" max="11013" width="12.5" style="29" customWidth="1"/>
    <col min="11014" max="11014" width="16.5" style="29" customWidth="1"/>
    <col min="11015" max="11015" width="7.625" style="29" customWidth="1"/>
    <col min="11016" max="11016" width="15.625" style="29" customWidth="1"/>
    <col min="11017" max="11017" width="2.125" style="29" customWidth="1"/>
    <col min="11018" max="11018" width="10.625" style="29" customWidth="1"/>
    <col min="11019" max="11019" width="9.5" style="29" customWidth="1"/>
    <col min="11020" max="11020" width="2.125" style="29" customWidth="1"/>
    <col min="11021" max="11021" width="10.625" style="29" customWidth="1"/>
    <col min="11022" max="11022" width="9.125" style="29"/>
    <col min="11023" max="11023" width="2.125" style="29" customWidth="1"/>
    <col min="11024" max="11024" width="12.5" style="29" customWidth="1"/>
    <col min="11025" max="11025" width="2.875" style="29" customWidth="1"/>
    <col min="11026" max="11026" width="8" style="29" customWidth="1"/>
    <col min="11027" max="11027" width="25.125" style="29" customWidth="1"/>
    <col min="11028" max="11028" width="2" style="29" customWidth="1"/>
    <col min="11029" max="11029" width="22.625" style="29" customWidth="1"/>
    <col min="11030" max="11030" width="6.625" style="29" customWidth="1"/>
    <col min="11031" max="11031" width="7.875" style="29" customWidth="1"/>
    <col min="11032" max="11032" width="3.375" style="29" customWidth="1"/>
    <col min="11033" max="11033" width="2.625" style="29" customWidth="1"/>
    <col min="11034" max="11034" width="7.625" style="29" customWidth="1"/>
    <col min="11035" max="11035" width="10.625" style="29" customWidth="1"/>
    <col min="11036" max="11036" width="4.125" style="29" customWidth="1"/>
    <col min="11037" max="11037" width="6.625" style="29" customWidth="1"/>
    <col min="11038" max="11038" width="4.375" style="29" customWidth="1"/>
    <col min="11039" max="11039" width="6.625" style="29" customWidth="1"/>
    <col min="11040" max="11040" width="3.625" style="29" customWidth="1"/>
    <col min="11041" max="11041" width="6.625" style="29" customWidth="1"/>
    <col min="11042" max="11042" width="2.375" style="29" customWidth="1"/>
    <col min="11043" max="11264" width="9.125" style="29"/>
    <col min="11265" max="11265" width="2.875" style="29" customWidth="1"/>
    <col min="11266" max="11266" width="1.5" style="29" customWidth="1"/>
    <col min="11267" max="11267" width="23.375" style="29" customWidth="1"/>
    <col min="11268" max="11268" width="1.625" style="29" customWidth="1"/>
    <col min="11269" max="11269" width="12.5" style="29" customWidth="1"/>
    <col min="11270" max="11270" width="16.5" style="29" customWidth="1"/>
    <col min="11271" max="11271" width="7.625" style="29" customWidth="1"/>
    <col min="11272" max="11272" width="15.625" style="29" customWidth="1"/>
    <col min="11273" max="11273" width="2.125" style="29" customWidth="1"/>
    <col min="11274" max="11274" width="10.625" style="29" customWidth="1"/>
    <col min="11275" max="11275" width="9.5" style="29" customWidth="1"/>
    <col min="11276" max="11276" width="2.125" style="29" customWidth="1"/>
    <col min="11277" max="11277" width="10.625" style="29" customWidth="1"/>
    <col min="11278" max="11278" width="9.125" style="29"/>
    <col min="11279" max="11279" width="2.125" style="29" customWidth="1"/>
    <col min="11280" max="11280" width="12.5" style="29" customWidth="1"/>
    <col min="11281" max="11281" width="2.875" style="29" customWidth="1"/>
    <col min="11282" max="11282" width="8" style="29" customWidth="1"/>
    <col min="11283" max="11283" width="25.125" style="29" customWidth="1"/>
    <col min="11284" max="11284" width="2" style="29" customWidth="1"/>
    <col min="11285" max="11285" width="22.625" style="29" customWidth="1"/>
    <col min="11286" max="11286" width="6.625" style="29" customWidth="1"/>
    <col min="11287" max="11287" width="7.875" style="29" customWidth="1"/>
    <col min="11288" max="11288" width="3.375" style="29" customWidth="1"/>
    <col min="11289" max="11289" width="2.625" style="29" customWidth="1"/>
    <col min="11290" max="11290" width="7.625" style="29" customWidth="1"/>
    <col min="11291" max="11291" width="10.625" style="29" customWidth="1"/>
    <col min="11292" max="11292" width="4.125" style="29" customWidth="1"/>
    <col min="11293" max="11293" width="6.625" style="29" customWidth="1"/>
    <col min="11294" max="11294" width="4.375" style="29" customWidth="1"/>
    <col min="11295" max="11295" width="6.625" style="29" customWidth="1"/>
    <col min="11296" max="11296" width="3.625" style="29" customWidth="1"/>
    <col min="11297" max="11297" width="6.625" style="29" customWidth="1"/>
    <col min="11298" max="11298" width="2.375" style="29" customWidth="1"/>
    <col min="11299" max="11520" width="9.125" style="29"/>
    <col min="11521" max="11521" width="2.875" style="29" customWidth="1"/>
    <col min="11522" max="11522" width="1.5" style="29" customWidth="1"/>
    <col min="11523" max="11523" width="23.375" style="29" customWidth="1"/>
    <col min="11524" max="11524" width="1.625" style="29" customWidth="1"/>
    <col min="11525" max="11525" width="12.5" style="29" customWidth="1"/>
    <col min="11526" max="11526" width="16.5" style="29" customWidth="1"/>
    <col min="11527" max="11527" width="7.625" style="29" customWidth="1"/>
    <col min="11528" max="11528" width="15.625" style="29" customWidth="1"/>
    <col min="11529" max="11529" width="2.125" style="29" customWidth="1"/>
    <col min="11530" max="11530" width="10.625" style="29" customWidth="1"/>
    <col min="11531" max="11531" width="9.5" style="29" customWidth="1"/>
    <col min="11532" max="11532" width="2.125" style="29" customWidth="1"/>
    <col min="11533" max="11533" width="10.625" style="29" customWidth="1"/>
    <col min="11534" max="11534" width="9.125" style="29"/>
    <col min="11535" max="11535" width="2.125" style="29" customWidth="1"/>
    <col min="11536" max="11536" width="12.5" style="29" customWidth="1"/>
    <col min="11537" max="11537" width="2.875" style="29" customWidth="1"/>
    <col min="11538" max="11538" width="8" style="29" customWidth="1"/>
    <col min="11539" max="11539" width="25.125" style="29" customWidth="1"/>
    <col min="11540" max="11540" width="2" style="29" customWidth="1"/>
    <col min="11541" max="11541" width="22.625" style="29" customWidth="1"/>
    <col min="11542" max="11542" width="6.625" style="29" customWidth="1"/>
    <col min="11543" max="11543" width="7.875" style="29" customWidth="1"/>
    <col min="11544" max="11544" width="3.375" style="29" customWidth="1"/>
    <col min="11545" max="11545" width="2.625" style="29" customWidth="1"/>
    <col min="11546" max="11546" width="7.625" style="29" customWidth="1"/>
    <col min="11547" max="11547" width="10.625" style="29" customWidth="1"/>
    <col min="11548" max="11548" width="4.125" style="29" customWidth="1"/>
    <col min="11549" max="11549" width="6.625" style="29" customWidth="1"/>
    <col min="11550" max="11550" width="4.375" style="29" customWidth="1"/>
    <col min="11551" max="11551" width="6.625" style="29" customWidth="1"/>
    <col min="11552" max="11552" width="3.625" style="29" customWidth="1"/>
    <col min="11553" max="11553" width="6.625" style="29" customWidth="1"/>
    <col min="11554" max="11554" width="2.375" style="29" customWidth="1"/>
    <col min="11555" max="11776" width="9.125" style="29"/>
    <col min="11777" max="11777" width="2.875" style="29" customWidth="1"/>
    <col min="11778" max="11778" width="1.5" style="29" customWidth="1"/>
    <col min="11779" max="11779" width="23.375" style="29" customWidth="1"/>
    <col min="11780" max="11780" width="1.625" style="29" customWidth="1"/>
    <col min="11781" max="11781" width="12.5" style="29" customWidth="1"/>
    <col min="11782" max="11782" width="16.5" style="29" customWidth="1"/>
    <col min="11783" max="11783" width="7.625" style="29" customWidth="1"/>
    <col min="11784" max="11784" width="15.625" style="29" customWidth="1"/>
    <col min="11785" max="11785" width="2.125" style="29" customWidth="1"/>
    <col min="11786" max="11786" width="10.625" style="29" customWidth="1"/>
    <col min="11787" max="11787" width="9.5" style="29" customWidth="1"/>
    <col min="11788" max="11788" width="2.125" style="29" customWidth="1"/>
    <col min="11789" max="11789" width="10.625" style="29" customWidth="1"/>
    <col min="11790" max="11790" width="9.125" style="29"/>
    <col min="11791" max="11791" width="2.125" style="29" customWidth="1"/>
    <col min="11792" max="11792" width="12.5" style="29" customWidth="1"/>
    <col min="11793" max="11793" width="2.875" style="29" customWidth="1"/>
    <col min="11794" max="11794" width="8" style="29" customWidth="1"/>
    <col min="11795" max="11795" width="25.125" style="29" customWidth="1"/>
    <col min="11796" max="11796" width="2" style="29" customWidth="1"/>
    <col min="11797" max="11797" width="22.625" style="29" customWidth="1"/>
    <col min="11798" max="11798" width="6.625" style="29" customWidth="1"/>
    <col min="11799" max="11799" width="7.875" style="29" customWidth="1"/>
    <col min="11800" max="11800" width="3.375" style="29" customWidth="1"/>
    <col min="11801" max="11801" width="2.625" style="29" customWidth="1"/>
    <col min="11802" max="11802" width="7.625" style="29" customWidth="1"/>
    <col min="11803" max="11803" width="10.625" style="29" customWidth="1"/>
    <col min="11804" max="11804" width="4.125" style="29" customWidth="1"/>
    <col min="11805" max="11805" width="6.625" style="29" customWidth="1"/>
    <col min="11806" max="11806" width="4.375" style="29" customWidth="1"/>
    <col min="11807" max="11807" width="6.625" style="29" customWidth="1"/>
    <col min="11808" max="11808" width="3.625" style="29" customWidth="1"/>
    <col min="11809" max="11809" width="6.625" style="29" customWidth="1"/>
    <col min="11810" max="11810" width="2.375" style="29" customWidth="1"/>
    <col min="11811" max="12032" width="9.125" style="29"/>
    <col min="12033" max="12033" width="2.875" style="29" customWidth="1"/>
    <col min="12034" max="12034" width="1.5" style="29" customWidth="1"/>
    <col min="12035" max="12035" width="23.375" style="29" customWidth="1"/>
    <col min="12036" max="12036" width="1.625" style="29" customWidth="1"/>
    <col min="12037" max="12037" width="12.5" style="29" customWidth="1"/>
    <col min="12038" max="12038" width="16.5" style="29" customWidth="1"/>
    <col min="12039" max="12039" width="7.625" style="29" customWidth="1"/>
    <col min="12040" max="12040" width="15.625" style="29" customWidth="1"/>
    <col min="12041" max="12041" width="2.125" style="29" customWidth="1"/>
    <col min="12042" max="12042" width="10.625" style="29" customWidth="1"/>
    <col min="12043" max="12043" width="9.5" style="29" customWidth="1"/>
    <col min="12044" max="12044" width="2.125" style="29" customWidth="1"/>
    <col min="12045" max="12045" width="10.625" style="29" customWidth="1"/>
    <col min="12046" max="12046" width="9.125" style="29"/>
    <col min="12047" max="12047" width="2.125" style="29" customWidth="1"/>
    <col min="12048" max="12048" width="12.5" style="29" customWidth="1"/>
    <col min="12049" max="12049" width="2.875" style="29" customWidth="1"/>
    <col min="12050" max="12050" width="8" style="29" customWidth="1"/>
    <col min="12051" max="12051" width="25.125" style="29" customWidth="1"/>
    <col min="12052" max="12052" width="2" style="29" customWidth="1"/>
    <col min="12053" max="12053" width="22.625" style="29" customWidth="1"/>
    <col min="12054" max="12054" width="6.625" style="29" customWidth="1"/>
    <col min="12055" max="12055" width="7.875" style="29" customWidth="1"/>
    <col min="12056" max="12056" width="3.375" style="29" customWidth="1"/>
    <col min="12057" max="12057" width="2.625" style="29" customWidth="1"/>
    <col min="12058" max="12058" width="7.625" style="29" customWidth="1"/>
    <col min="12059" max="12059" width="10.625" style="29" customWidth="1"/>
    <col min="12060" max="12060" width="4.125" style="29" customWidth="1"/>
    <col min="12061" max="12061" width="6.625" style="29" customWidth="1"/>
    <col min="12062" max="12062" width="4.375" style="29" customWidth="1"/>
    <col min="12063" max="12063" width="6.625" style="29" customWidth="1"/>
    <col min="12064" max="12064" width="3.625" style="29" customWidth="1"/>
    <col min="12065" max="12065" width="6.625" style="29" customWidth="1"/>
    <col min="12066" max="12066" width="2.375" style="29" customWidth="1"/>
    <col min="12067" max="12288" width="9.125" style="29"/>
    <col min="12289" max="12289" width="2.875" style="29" customWidth="1"/>
    <col min="12290" max="12290" width="1.5" style="29" customWidth="1"/>
    <col min="12291" max="12291" width="23.375" style="29" customWidth="1"/>
    <col min="12292" max="12292" width="1.625" style="29" customWidth="1"/>
    <col min="12293" max="12293" width="12.5" style="29" customWidth="1"/>
    <col min="12294" max="12294" width="16.5" style="29" customWidth="1"/>
    <col min="12295" max="12295" width="7.625" style="29" customWidth="1"/>
    <col min="12296" max="12296" width="15.625" style="29" customWidth="1"/>
    <col min="12297" max="12297" width="2.125" style="29" customWidth="1"/>
    <col min="12298" max="12298" width="10.625" style="29" customWidth="1"/>
    <col min="12299" max="12299" width="9.5" style="29" customWidth="1"/>
    <col min="12300" max="12300" width="2.125" style="29" customWidth="1"/>
    <col min="12301" max="12301" width="10.625" style="29" customWidth="1"/>
    <col min="12302" max="12302" width="9.125" style="29"/>
    <col min="12303" max="12303" width="2.125" style="29" customWidth="1"/>
    <col min="12304" max="12304" width="12.5" style="29" customWidth="1"/>
    <col min="12305" max="12305" width="2.875" style="29" customWidth="1"/>
    <col min="12306" max="12306" width="8" style="29" customWidth="1"/>
    <col min="12307" max="12307" width="25.125" style="29" customWidth="1"/>
    <col min="12308" max="12308" width="2" style="29" customWidth="1"/>
    <col min="12309" max="12309" width="22.625" style="29" customWidth="1"/>
    <col min="12310" max="12310" width="6.625" style="29" customWidth="1"/>
    <col min="12311" max="12311" width="7.875" style="29" customWidth="1"/>
    <col min="12312" max="12312" width="3.375" style="29" customWidth="1"/>
    <col min="12313" max="12313" width="2.625" style="29" customWidth="1"/>
    <col min="12314" max="12314" width="7.625" style="29" customWidth="1"/>
    <col min="12315" max="12315" width="10.625" style="29" customWidth="1"/>
    <col min="12316" max="12316" width="4.125" style="29" customWidth="1"/>
    <col min="12317" max="12317" width="6.625" style="29" customWidth="1"/>
    <col min="12318" max="12318" width="4.375" style="29" customWidth="1"/>
    <col min="12319" max="12319" width="6.625" style="29" customWidth="1"/>
    <col min="12320" max="12320" width="3.625" style="29" customWidth="1"/>
    <col min="12321" max="12321" width="6.625" style="29" customWidth="1"/>
    <col min="12322" max="12322" width="2.375" style="29" customWidth="1"/>
    <col min="12323" max="12544" width="9.125" style="29"/>
    <col min="12545" max="12545" width="2.875" style="29" customWidth="1"/>
    <col min="12546" max="12546" width="1.5" style="29" customWidth="1"/>
    <col min="12547" max="12547" width="23.375" style="29" customWidth="1"/>
    <col min="12548" max="12548" width="1.625" style="29" customWidth="1"/>
    <col min="12549" max="12549" width="12.5" style="29" customWidth="1"/>
    <col min="12550" max="12550" width="16.5" style="29" customWidth="1"/>
    <col min="12551" max="12551" width="7.625" style="29" customWidth="1"/>
    <col min="12552" max="12552" width="15.625" style="29" customWidth="1"/>
    <col min="12553" max="12553" width="2.125" style="29" customWidth="1"/>
    <col min="12554" max="12554" width="10.625" style="29" customWidth="1"/>
    <col min="12555" max="12555" width="9.5" style="29" customWidth="1"/>
    <col min="12556" max="12556" width="2.125" style="29" customWidth="1"/>
    <col min="12557" max="12557" width="10.625" style="29" customWidth="1"/>
    <col min="12558" max="12558" width="9.125" style="29"/>
    <col min="12559" max="12559" width="2.125" style="29" customWidth="1"/>
    <col min="12560" max="12560" width="12.5" style="29" customWidth="1"/>
    <col min="12561" max="12561" width="2.875" style="29" customWidth="1"/>
    <col min="12562" max="12562" width="8" style="29" customWidth="1"/>
    <col min="12563" max="12563" width="25.125" style="29" customWidth="1"/>
    <col min="12564" max="12564" width="2" style="29" customWidth="1"/>
    <col min="12565" max="12565" width="22.625" style="29" customWidth="1"/>
    <col min="12566" max="12566" width="6.625" style="29" customWidth="1"/>
    <col min="12567" max="12567" width="7.875" style="29" customWidth="1"/>
    <col min="12568" max="12568" width="3.375" style="29" customWidth="1"/>
    <col min="12569" max="12569" width="2.625" style="29" customWidth="1"/>
    <col min="12570" max="12570" width="7.625" style="29" customWidth="1"/>
    <col min="12571" max="12571" width="10.625" style="29" customWidth="1"/>
    <col min="12572" max="12572" width="4.125" style="29" customWidth="1"/>
    <col min="12573" max="12573" width="6.625" style="29" customWidth="1"/>
    <col min="12574" max="12574" width="4.375" style="29" customWidth="1"/>
    <col min="12575" max="12575" width="6.625" style="29" customWidth="1"/>
    <col min="12576" max="12576" width="3.625" style="29" customWidth="1"/>
    <col min="12577" max="12577" width="6.625" style="29" customWidth="1"/>
    <col min="12578" max="12578" width="2.375" style="29" customWidth="1"/>
    <col min="12579" max="12800" width="9.125" style="29"/>
    <col min="12801" max="12801" width="2.875" style="29" customWidth="1"/>
    <col min="12802" max="12802" width="1.5" style="29" customWidth="1"/>
    <col min="12803" max="12803" width="23.375" style="29" customWidth="1"/>
    <col min="12804" max="12804" width="1.625" style="29" customWidth="1"/>
    <col min="12805" max="12805" width="12.5" style="29" customWidth="1"/>
    <col min="12806" max="12806" width="16.5" style="29" customWidth="1"/>
    <col min="12807" max="12807" width="7.625" style="29" customWidth="1"/>
    <col min="12808" max="12808" width="15.625" style="29" customWidth="1"/>
    <col min="12809" max="12809" width="2.125" style="29" customWidth="1"/>
    <col min="12810" max="12810" width="10.625" style="29" customWidth="1"/>
    <col min="12811" max="12811" width="9.5" style="29" customWidth="1"/>
    <col min="12812" max="12812" width="2.125" style="29" customWidth="1"/>
    <col min="12813" max="12813" width="10.625" style="29" customWidth="1"/>
    <col min="12814" max="12814" width="9.125" style="29"/>
    <col min="12815" max="12815" width="2.125" style="29" customWidth="1"/>
    <col min="12816" max="12816" width="12.5" style="29" customWidth="1"/>
    <col min="12817" max="12817" width="2.875" style="29" customWidth="1"/>
    <col min="12818" max="12818" width="8" style="29" customWidth="1"/>
    <col min="12819" max="12819" width="25.125" style="29" customWidth="1"/>
    <col min="12820" max="12820" width="2" style="29" customWidth="1"/>
    <col min="12821" max="12821" width="22.625" style="29" customWidth="1"/>
    <col min="12822" max="12822" width="6.625" style="29" customWidth="1"/>
    <col min="12823" max="12823" width="7.875" style="29" customWidth="1"/>
    <col min="12824" max="12824" width="3.375" style="29" customWidth="1"/>
    <col min="12825" max="12825" width="2.625" style="29" customWidth="1"/>
    <col min="12826" max="12826" width="7.625" style="29" customWidth="1"/>
    <col min="12827" max="12827" width="10.625" style="29" customWidth="1"/>
    <col min="12828" max="12828" width="4.125" style="29" customWidth="1"/>
    <col min="12829" max="12829" width="6.625" style="29" customWidth="1"/>
    <col min="12830" max="12830" width="4.375" style="29" customWidth="1"/>
    <col min="12831" max="12831" width="6.625" style="29" customWidth="1"/>
    <col min="12832" max="12832" width="3.625" style="29" customWidth="1"/>
    <col min="12833" max="12833" width="6.625" style="29" customWidth="1"/>
    <col min="12834" max="12834" width="2.375" style="29" customWidth="1"/>
    <col min="12835" max="13056" width="9.125" style="29"/>
    <col min="13057" max="13057" width="2.875" style="29" customWidth="1"/>
    <col min="13058" max="13058" width="1.5" style="29" customWidth="1"/>
    <col min="13059" max="13059" width="23.375" style="29" customWidth="1"/>
    <col min="13060" max="13060" width="1.625" style="29" customWidth="1"/>
    <col min="13061" max="13061" width="12.5" style="29" customWidth="1"/>
    <col min="13062" max="13062" width="16.5" style="29" customWidth="1"/>
    <col min="13063" max="13063" width="7.625" style="29" customWidth="1"/>
    <col min="13064" max="13064" width="15.625" style="29" customWidth="1"/>
    <col min="13065" max="13065" width="2.125" style="29" customWidth="1"/>
    <col min="13066" max="13066" width="10.625" style="29" customWidth="1"/>
    <col min="13067" max="13067" width="9.5" style="29" customWidth="1"/>
    <col min="13068" max="13068" width="2.125" style="29" customWidth="1"/>
    <col min="13069" max="13069" width="10.625" style="29" customWidth="1"/>
    <col min="13070" max="13070" width="9.125" style="29"/>
    <col min="13071" max="13071" width="2.125" style="29" customWidth="1"/>
    <col min="13072" max="13072" width="12.5" style="29" customWidth="1"/>
    <col min="13073" max="13073" width="2.875" style="29" customWidth="1"/>
    <col min="13074" max="13074" width="8" style="29" customWidth="1"/>
    <col min="13075" max="13075" width="25.125" style="29" customWidth="1"/>
    <col min="13076" max="13076" width="2" style="29" customWidth="1"/>
    <col min="13077" max="13077" width="22.625" style="29" customWidth="1"/>
    <col min="13078" max="13078" width="6.625" style="29" customWidth="1"/>
    <col min="13079" max="13079" width="7.875" style="29" customWidth="1"/>
    <col min="13080" max="13080" width="3.375" style="29" customWidth="1"/>
    <col min="13081" max="13081" width="2.625" style="29" customWidth="1"/>
    <col min="13082" max="13082" width="7.625" style="29" customWidth="1"/>
    <col min="13083" max="13083" width="10.625" style="29" customWidth="1"/>
    <col min="13084" max="13084" width="4.125" style="29" customWidth="1"/>
    <col min="13085" max="13085" width="6.625" style="29" customWidth="1"/>
    <col min="13086" max="13086" width="4.375" style="29" customWidth="1"/>
    <col min="13087" max="13087" width="6.625" style="29" customWidth="1"/>
    <col min="13088" max="13088" width="3.625" style="29" customWidth="1"/>
    <col min="13089" max="13089" width="6.625" style="29" customWidth="1"/>
    <col min="13090" max="13090" width="2.375" style="29" customWidth="1"/>
    <col min="13091" max="13312" width="9.125" style="29"/>
    <col min="13313" max="13313" width="2.875" style="29" customWidth="1"/>
    <col min="13314" max="13314" width="1.5" style="29" customWidth="1"/>
    <col min="13315" max="13315" width="23.375" style="29" customWidth="1"/>
    <col min="13316" max="13316" width="1.625" style="29" customWidth="1"/>
    <col min="13317" max="13317" width="12.5" style="29" customWidth="1"/>
    <col min="13318" max="13318" width="16.5" style="29" customWidth="1"/>
    <col min="13319" max="13319" width="7.625" style="29" customWidth="1"/>
    <col min="13320" max="13320" width="15.625" style="29" customWidth="1"/>
    <col min="13321" max="13321" width="2.125" style="29" customWidth="1"/>
    <col min="13322" max="13322" width="10.625" style="29" customWidth="1"/>
    <col min="13323" max="13323" width="9.5" style="29" customWidth="1"/>
    <col min="13324" max="13324" width="2.125" style="29" customWidth="1"/>
    <col min="13325" max="13325" width="10.625" style="29" customWidth="1"/>
    <col min="13326" max="13326" width="9.125" style="29"/>
    <col min="13327" max="13327" width="2.125" style="29" customWidth="1"/>
    <col min="13328" max="13328" width="12.5" style="29" customWidth="1"/>
    <col min="13329" max="13329" width="2.875" style="29" customWidth="1"/>
    <col min="13330" max="13330" width="8" style="29" customWidth="1"/>
    <col min="13331" max="13331" width="25.125" style="29" customWidth="1"/>
    <col min="13332" max="13332" width="2" style="29" customWidth="1"/>
    <col min="13333" max="13333" width="22.625" style="29" customWidth="1"/>
    <col min="13334" max="13334" width="6.625" style="29" customWidth="1"/>
    <col min="13335" max="13335" width="7.875" style="29" customWidth="1"/>
    <col min="13336" max="13336" width="3.375" style="29" customWidth="1"/>
    <col min="13337" max="13337" width="2.625" style="29" customWidth="1"/>
    <col min="13338" max="13338" width="7.625" style="29" customWidth="1"/>
    <col min="13339" max="13339" width="10.625" style="29" customWidth="1"/>
    <col min="13340" max="13340" width="4.125" style="29" customWidth="1"/>
    <col min="13341" max="13341" width="6.625" style="29" customWidth="1"/>
    <col min="13342" max="13342" width="4.375" style="29" customWidth="1"/>
    <col min="13343" max="13343" width="6.625" style="29" customWidth="1"/>
    <col min="13344" max="13344" width="3.625" style="29" customWidth="1"/>
    <col min="13345" max="13345" width="6.625" style="29" customWidth="1"/>
    <col min="13346" max="13346" width="2.375" style="29" customWidth="1"/>
    <col min="13347" max="13568" width="9.125" style="29"/>
    <col min="13569" max="13569" width="2.875" style="29" customWidth="1"/>
    <col min="13570" max="13570" width="1.5" style="29" customWidth="1"/>
    <col min="13571" max="13571" width="23.375" style="29" customWidth="1"/>
    <col min="13572" max="13572" width="1.625" style="29" customWidth="1"/>
    <col min="13573" max="13573" width="12.5" style="29" customWidth="1"/>
    <col min="13574" max="13574" width="16.5" style="29" customWidth="1"/>
    <col min="13575" max="13575" width="7.625" style="29" customWidth="1"/>
    <col min="13576" max="13576" width="15.625" style="29" customWidth="1"/>
    <col min="13577" max="13577" width="2.125" style="29" customWidth="1"/>
    <col min="13578" max="13578" width="10.625" style="29" customWidth="1"/>
    <col min="13579" max="13579" width="9.5" style="29" customWidth="1"/>
    <col min="13580" max="13580" width="2.125" style="29" customWidth="1"/>
    <col min="13581" max="13581" width="10.625" style="29" customWidth="1"/>
    <col min="13582" max="13582" width="9.125" style="29"/>
    <col min="13583" max="13583" width="2.125" style="29" customWidth="1"/>
    <col min="13584" max="13584" width="12.5" style="29" customWidth="1"/>
    <col min="13585" max="13585" width="2.875" style="29" customWidth="1"/>
    <col min="13586" max="13586" width="8" style="29" customWidth="1"/>
    <col min="13587" max="13587" width="25.125" style="29" customWidth="1"/>
    <col min="13588" max="13588" width="2" style="29" customWidth="1"/>
    <col min="13589" max="13589" width="22.625" style="29" customWidth="1"/>
    <col min="13590" max="13590" width="6.625" style="29" customWidth="1"/>
    <col min="13591" max="13591" width="7.875" style="29" customWidth="1"/>
    <col min="13592" max="13592" width="3.375" style="29" customWidth="1"/>
    <col min="13593" max="13593" width="2.625" style="29" customWidth="1"/>
    <col min="13594" max="13594" width="7.625" style="29" customWidth="1"/>
    <col min="13595" max="13595" width="10.625" style="29" customWidth="1"/>
    <col min="13596" max="13596" width="4.125" style="29" customWidth="1"/>
    <col min="13597" max="13597" width="6.625" style="29" customWidth="1"/>
    <col min="13598" max="13598" width="4.375" style="29" customWidth="1"/>
    <col min="13599" max="13599" width="6.625" style="29" customWidth="1"/>
    <col min="13600" max="13600" width="3.625" style="29" customWidth="1"/>
    <col min="13601" max="13601" width="6.625" style="29" customWidth="1"/>
    <col min="13602" max="13602" width="2.375" style="29" customWidth="1"/>
    <col min="13603" max="13824" width="9.125" style="29"/>
    <col min="13825" max="13825" width="2.875" style="29" customWidth="1"/>
    <col min="13826" max="13826" width="1.5" style="29" customWidth="1"/>
    <col min="13827" max="13827" width="23.375" style="29" customWidth="1"/>
    <col min="13828" max="13828" width="1.625" style="29" customWidth="1"/>
    <col min="13829" max="13829" width="12.5" style="29" customWidth="1"/>
    <col min="13830" max="13830" width="16.5" style="29" customWidth="1"/>
    <col min="13831" max="13831" width="7.625" style="29" customWidth="1"/>
    <col min="13832" max="13832" width="15.625" style="29" customWidth="1"/>
    <col min="13833" max="13833" width="2.125" style="29" customWidth="1"/>
    <col min="13834" max="13834" width="10.625" style="29" customWidth="1"/>
    <col min="13835" max="13835" width="9.5" style="29" customWidth="1"/>
    <col min="13836" max="13836" width="2.125" style="29" customWidth="1"/>
    <col min="13837" max="13837" width="10.625" style="29" customWidth="1"/>
    <col min="13838" max="13838" width="9.125" style="29"/>
    <col min="13839" max="13839" width="2.125" style="29" customWidth="1"/>
    <col min="13840" max="13840" width="12.5" style="29" customWidth="1"/>
    <col min="13841" max="13841" width="2.875" style="29" customWidth="1"/>
    <col min="13842" max="13842" width="8" style="29" customWidth="1"/>
    <col min="13843" max="13843" width="25.125" style="29" customWidth="1"/>
    <col min="13844" max="13844" width="2" style="29" customWidth="1"/>
    <col min="13845" max="13845" width="22.625" style="29" customWidth="1"/>
    <col min="13846" max="13846" width="6.625" style="29" customWidth="1"/>
    <col min="13847" max="13847" width="7.875" style="29" customWidth="1"/>
    <col min="13848" max="13848" width="3.375" style="29" customWidth="1"/>
    <col min="13849" max="13849" width="2.625" style="29" customWidth="1"/>
    <col min="13850" max="13850" width="7.625" style="29" customWidth="1"/>
    <col min="13851" max="13851" width="10.625" style="29" customWidth="1"/>
    <col min="13852" max="13852" width="4.125" style="29" customWidth="1"/>
    <col min="13853" max="13853" width="6.625" style="29" customWidth="1"/>
    <col min="13854" max="13854" width="4.375" style="29" customWidth="1"/>
    <col min="13855" max="13855" width="6.625" style="29" customWidth="1"/>
    <col min="13856" max="13856" width="3.625" style="29" customWidth="1"/>
    <col min="13857" max="13857" width="6.625" style="29" customWidth="1"/>
    <col min="13858" max="13858" width="2.375" style="29" customWidth="1"/>
    <col min="13859" max="14080" width="9.125" style="29"/>
    <col min="14081" max="14081" width="2.875" style="29" customWidth="1"/>
    <col min="14082" max="14082" width="1.5" style="29" customWidth="1"/>
    <col min="14083" max="14083" width="23.375" style="29" customWidth="1"/>
    <col min="14084" max="14084" width="1.625" style="29" customWidth="1"/>
    <col min="14085" max="14085" width="12.5" style="29" customWidth="1"/>
    <col min="14086" max="14086" width="16.5" style="29" customWidth="1"/>
    <col min="14087" max="14087" width="7.625" style="29" customWidth="1"/>
    <col min="14088" max="14088" width="15.625" style="29" customWidth="1"/>
    <col min="14089" max="14089" width="2.125" style="29" customWidth="1"/>
    <col min="14090" max="14090" width="10.625" style="29" customWidth="1"/>
    <col min="14091" max="14091" width="9.5" style="29" customWidth="1"/>
    <col min="14092" max="14092" width="2.125" style="29" customWidth="1"/>
    <col min="14093" max="14093" width="10.625" style="29" customWidth="1"/>
    <col min="14094" max="14094" width="9.125" style="29"/>
    <col min="14095" max="14095" width="2.125" style="29" customWidth="1"/>
    <col min="14096" max="14096" width="12.5" style="29" customWidth="1"/>
    <col min="14097" max="14097" width="2.875" style="29" customWidth="1"/>
    <col min="14098" max="14098" width="8" style="29" customWidth="1"/>
    <col min="14099" max="14099" width="25.125" style="29" customWidth="1"/>
    <col min="14100" max="14100" width="2" style="29" customWidth="1"/>
    <col min="14101" max="14101" width="22.625" style="29" customWidth="1"/>
    <col min="14102" max="14102" width="6.625" style="29" customWidth="1"/>
    <col min="14103" max="14103" width="7.875" style="29" customWidth="1"/>
    <col min="14104" max="14104" width="3.375" style="29" customWidth="1"/>
    <col min="14105" max="14105" width="2.625" style="29" customWidth="1"/>
    <col min="14106" max="14106" width="7.625" style="29" customWidth="1"/>
    <col min="14107" max="14107" width="10.625" style="29" customWidth="1"/>
    <col min="14108" max="14108" width="4.125" style="29" customWidth="1"/>
    <col min="14109" max="14109" width="6.625" style="29" customWidth="1"/>
    <col min="14110" max="14110" width="4.375" style="29" customWidth="1"/>
    <col min="14111" max="14111" width="6.625" style="29" customWidth="1"/>
    <col min="14112" max="14112" width="3.625" style="29" customWidth="1"/>
    <col min="14113" max="14113" width="6.625" style="29" customWidth="1"/>
    <col min="14114" max="14114" width="2.375" style="29" customWidth="1"/>
    <col min="14115" max="14336" width="9.125" style="29"/>
    <col min="14337" max="14337" width="2.875" style="29" customWidth="1"/>
    <col min="14338" max="14338" width="1.5" style="29" customWidth="1"/>
    <col min="14339" max="14339" width="23.375" style="29" customWidth="1"/>
    <col min="14340" max="14340" width="1.625" style="29" customWidth="1"/>
    <col min="14341" max="14341" width="12.5" style="29" customWidth="1"/>
    <col min="14342" max="14342" width="16.5" style="29" customWidth="1"/>
    <col min="14343" max="14343" width="7.625" style="29" customWidth="1"/>
    <col min="14344" max="14344" width="15.625" style="29" customWidth="1"/>
    <col min="14345" max="14345" width="2.125" style="29" customWidth="1"/>
    <col min="14346" max="14346" width="10.625" style="29" customWidth="1"/>
    <col min="14347" max="14347" width="9.5" style="29" customWidth="1"/>
    <col min="14348" max="14348" width="2.125" style="29" customWidth="1"/>
    <col min="14349" max="14349" width="10.625" style="29" customWidth="1"/>
    <col min="14350" max="14350" width="9.125" style="29"/>
    <col min="14351" max="14351" width="2.125" style="29" customWidth="1"/>
    <col min="14352" max="14352" width="12.5" style="29" customWidth="1"/>
    <col min="14353" max="14353" width="2.875" style="29" customWidth="1"/>
    <col min="14354" max="14354" width="8" style="29" customWidth="1"/>
    <col min="14355" max="14355" width="25.125" style="29" customWidth="1"/>
    <col min="14356" max="14356" width="2" style="29" customWidth="1"/>
    <col min="14357" max="14357" width="22.625" style="29" customWidth="1"/>
    <col min="14358" max="14358" width="6.625" style="29" customWidth="1"/>
    <col min="14359" max="14359" width="7.875" style="29" customWidth="1"/>
    <col min="14360" max="14360" width="3.375" style="29" customWidth="1"/>
    <col min="14361" max="14361" width="2.625" style="29" customWidth="1"/>
    <col min="14362" max="14362" width="7.625" style="29" customWidth="1"/>
    <col min="14363" max="14363" width="10.625" style="29" customWidth="1"/>
    <col min="14364" max="14364" width="4.125" style="29" customWidth="1"/>
    <col min="14365" max="14365" width="6.625" style="29" customWidth="1"/>
    <col min="14366" max="14366" width="4.375" style="29" customWidth="1"/>
    <col min="14367" max="14367" width="6.625" style="29" customWidth="1"/>
    <col min="14368" max="14368" width="3.625" style="29" customWidth="1"/>
    <col min="14369" max="14369" width="6.625" style="29" customWidth="1"/>
    <col min="14370" max="14370" width="2.375" style="29" customWidth="1"/>
    <col min="14371" max="14592" width="9.125" style="29"/>
    <col min="14593" max="14593" width="2.875" style="29" customWidth="1"/>
    <col min="14594" max="14594" width="1.5" style="29" customWidth="1"/>
    <col min="14595" max="14595" width="23.375" style="29" customWidth="1"/>
    <col min="14596" max="14596" width="1.625" style="29" customWidth="1"/>
    <col min="14597" max="14597" width="12.5" style="29" customWidth="1"/>
    <col min="14598" max="14598" width="16.5" style="29" customWidth="1"/>
    <col min="14599" max="14599" width="7.625" style="29" customWidth="1"/>
    <col min="14600" max="14600" width="15.625" style="29" customWidth="1"/>
    <col min="14601" max="14601" width="2.125" style="29" customWidth="1"/>
    <col min="14602" max="14602" width="10.625" style="29" customWidth="1"/>
    <col min="14603" max="14603" width="9.5" style="29" customWidth="1"/>
    <col min="14604" max="14604" width="2.125" style="29" customWidth="1"/>
    <col min="14605" max="14605" width="10.625" style="29" customWidth="1"/>
    <col min="14606" max="14606" width="9.125" style="29"/>
    <col min="14607" max="14607" width="2.125" style="29" customWidth="1"/>
    <col min="14608" max="14608" width="12.5" style="29" customWidth="1"/>
    <col min="14609" max="14609" width="2.875" style="29" customWidth="1"/>
    <col min="14610" max="14610" width="8" style="29" customWidth="1"/>
    <col min="14611" max="14611" width="25.125" style="29" customWidth="1"/>
    <col min="14612" max="14612" width="2" style="29" customWidth="1"/>
    <col min="14613" max="14613" width="22.625" style="29" customWidth="1"/>
    <col min="14614" max="14614" width="6.625" style="29" customWidth="1"/>
    <col min="14615" max="14615" width="7.875" style="29" customWidth="1"/>
    <col min="14616" max="14616" width="3.375" style="29" customWidth="1"/>
    <col min="14617" max="14617" width="2.625" style="29" customWidth="1"/>
    <col min="14618" max="14618" width="7.625" style="29" customWidth="1"/>
    <col min="14619" max="14619" width="10.625" style="29" customWidth="1"/>
    <col min="14620" max="14620" width="4.125" style="29" customWidth="1"/>
    <col min="14621" max="14621" width="6.625" style="29" customWidth="1"/>
    <col min="14622" max="14622" width="4.375" style="29" customWidth="1"/>
    <col min="14623" max="14623" width="6.625" style="29" customWidth="1"/>
    <col min="14624" max="14624" width="3.625" style="29" customWidth="1"/>
    <col min="14625" max="14625" width="6.625" style="29" customWidth="1"/>
    <col min="14626" max="14626" width="2.375" style="29" customWidth="1"/>
    <col min="14627" max="14848" width="9.125" style="29"/>
    <col min="14849" max="14849" width="2.875" style="29" customWidth="1"/>
    <col min="14850" max="14850" width="1.5" style="29" customWidth="1"/>
    <col min="14851" max="14851" width="23.375" style="29" customWidth="1"/>
    <col min="14852" max="14852" width="1.625" style="29" customWidth="1"/>
    <col min="14853" max="14853" width="12.5" style="29" customWidth="1"/>
    <col min="14854" max="14854" width="16.5" style="29" customWidth="1"/>
    <col min="14855" max="14855" width="7.625" style="29" customWidth="1"/>
    <col min="14856" max="14856" width="15.625" style="29" customWidth="1"/>
    <col min="14857" max="14857" width="2.125" style="29" customWidth="1"/>
    <col min="14858" max="14858" width="10.625" style="29" customWidth="1"/>
    <col min="14859" max="14859" width="9.5" style="29" customWidth="1"/>
    <col min="14860" max="14860" width="2.125" style="29" customWidth="1"/>
    <col min="14861" max="14861" width="10.625" style="29" customWidth="1"/>
    <col min="14862" max="14862" width="9.125" style="29"/>
    <col min="14863" max="14863" width="2.125" style="29" customWidth="1"/>
    <col min="14864" max="14864" width="12.5" style="29" customWidth="1"/>
    <col min="14865" max="14865" width="2.875" style="29" customWidth="1"/>
    <col min="14866" max="14866" width="8" style="29" customWidth="1"/>
    <col min="14867" max="14867" width="25.125" style="29" customWidth="1"/>
    <col min="14868" max="14868" width="2" style="29" customWidth="1"/>
    <col min="14869" max="14869" width="22.625" style="29" customWidth="1"/>
    <col min="14870" max="14870" width="6.625" style="29" customWidth="1"/>
    <col min="14871" max="14871" width="7.875" style="29" customWidth="1"/>
    <col min="14872" max="14872" width="3.375" style="29" customWidth="1"/>
    <col min="14873" max="14873" width="2.625" style="29" customWidth="1"/>
    <col min="14874" max="14874" width="7.625" style="29" customWidth="1"/>
    <col min="14875" max="14875" width="10.625" style="29" customWidth="1"/>
    <col min="14876" max="14876" width="4.125" style="29" customWidth="1"/>
    <col min="14877" max="14877" width="6.625" style="29" customWidth="1"/>
    <col min="14878" max="14878" width="4.375" style="29" customWidth="1"/>
    <col min="14879" max="14879" width="6.625" style="29" customWidth="1"/>
    <col min="14880" max="14880" width="3.625" style="29" customWidth="1"/>
    <col min="14881" max="14881" width="6.625" style="29" customWidth="1"/>
    <col min="14882" max="14882" width="2.375" style="29" customWidth="1"/>
    <col min="14883" max="15104" width="9.125" style="29"/>
    <col min="15105" max="15105" width="2.875" style="29" customWidth="1"/>
    <col min="15106" max="15106" width="1.5" style="29" customWidth="1"/>
    <col min="15107" max="15107" width="23.375" style="29" customWidth="1"/>
    <col min="15108" max="15108" width="1.625" style="29" customWidth="1"/>
    <col min="15109" max="15109" width="12.5" style="29" customWidth="1"/>
    <col min="15110" max="15110" width="16.5" style="29" customWidth="1"/>
    <col min="15111" max="15111" width="7.625" style="29" customWidth="1"/>
    <col min="15112" max="15112" width="15.625" style="29" customWidth="1"/>
    <col min="15113" max="15113" width="2.125" style="29" customWidth="1"/>
    <col min="15114" max="15114" width="10.625" style="29" customWidth="1"/>
    <col min="15115" max="15115" width="9.5" style="29" customWidth="1"/>
    <col min="15116" max="15116" width="2.125" style="29" customWidth="1"/>
    <col min="15117" max="15117" width="10.625" style="29" customWidth="1"/>
    <col min="15118" max="15118" width="9.125" style="29"/>
    <col min="15119" max="15119" width="2.125" style="29" customWidth="1"/>
    <col min="15120" max="15120" width="12.5" style="29" customWidth="1"/>
    <col min="15121" max="15121" width="2.875" style="29" customWidth="1"/>
    <col min="15122" max="15122" width="8" style="29" customWidth="1"/>
    <col min="15123" max="15123" width="25.125" style="29" customWidth="1"/>
    <col min="15124" max="15124" width="2" style="29" customWidth="1"/>
    <col min="15125" max="15125" width="22.625" style="29" customWidth="1"/>
    <col min="15126" max="15126" width="6.625" style="29" customWidth="1"/>
    <col min="15127" max="15127" width="7.875" style="29" customWidth="1"/>
    <col min="15128" max="15128" width="3.375" style="29" customWidth="1"/>
    <col min="15129" max="15129" width="2.625" style="29" customWidth="1"/>
    <col min="15130" max="15130" width="7.625" style="29" customWidth="1"/>
    <col min="15131" max="15131" width="10.625" style="29" customWidth="1"/>
    <col min="15132" max="15132" width="4.125" style="29" customWidth="1"/>
    <col min="15133" max="15133" width="6.625" style="29" customWidth="1"/>
    <col min="15134" max="15134" width="4.375" style="29" customWidth="1"/>
    <col min="15135" max="15135" width="6.625" style="29" customWidth="1"/>
    <col min="15136" max="15136" width="3.625" style="29" customWidth="1"/>
    <col min="15137" max="15137" width="6.625" style="29" customWidth="1"/>
    <col min="15138" max="15138" width="2.375" style="29" customWidth="1"/>
    <col min="15139" max="15360" width="9.125" style="29"/>
    <col min="15361" max="15361" width="2.875" style="29" customWidth="1"/>
    <col min="15362" max="15362" width="1.5" style="29" customWidth="1"/>
    <col min="15363" max="15363" width="23.375" style="29" customWidth="1"/>
    <col min="15364" max="15364" width="1.625" style="29" customWidth="1"/>
    <col min="15365" max="15365" width="12.5" style="29" customWidth="1"/>
    <col min="15366" max="15366" width="16.5" style="29" customWidth="1"/>
    <col min="15367" max="15367" width="7.625" style="29" customWidth="1"/>
    <col min="15368" max="15368" width="15.625" style="29" customWidth="1"/>
    <col min="15369" max="15369" width="2.125" style="29" customWidth="1"/>
    <col min="15370" max="15370" width="10.625" style="29" customWidth="1"/>
    <col min="15371" max="15371" width="9.5" style="29" customWidth="1"/>
    <col min="15372" max="15372" width="2.125" style="29" customWidth="1"/>
    <col min="15373" max="15373" width="10.625" style="29" customWidth="1"/>
    <col min="15374" max="15374" width="9.125" style="29"/>
    <col min="15375" max="15375" width="2.125" style="29" customWidth="1"/>
    <col min="15376" max="15376" width="12.5" style="29" customWidth="1"/>
    <col min="15377" max="15377" width="2.875" style="29" customWidth="1"/>
    <col min="15378" max="15378" width="8" style="29" customWidth="1"/>
    <col min="15379" max="15379" width="25.125" style="29" customWidth="1"/>
    <col min="15380" max="15380" width="2" style="29" customWidth="1"/>
    <col min="15381" max="15381" width="22.625" style="29" customWidth="1"/>
    <col min="15382" max="15382" width="6.625" style="29" customWidth="1"/>
    <col min="15383" max="15383" width="7.875" style="29" customWidth="1"/>
    <col min="15384" max="15384" width="3.375" style="29" customWidth="1"/>
    <col min="15385" max="15385" width="2.625" style="29" customWidth="1"/>
    <col min="15386" max="15386" width="7.625" style="29" customWidth="1"/>
    <col min="15387" max="15387" width="10.625" style="29" customWidth="1"/>
    <col min="15388" max="15388" width="4.125" style="29" customWidth="1"/>
    <col min="15389" max="15389" width="6.625" style="29" customWidth="1"/>
    <col min="15390" max="15390" width="4.375" style="29" customWidth="1"/>
    <col min="15391" max="15391" width="6.625" style="29" customWidth="1"/>
    <col min="15392" max="15392" width="3.625" style="29" customWidth="1"/>
    <col min="15393" max="15393" width="6.625" style="29" customWidth="1"/>
    <col min="15394" max="15394" width="2.375" style="29" customWidth="1"/>
    <col min="15395" max="15616" width="9.125" style="29"/>
    <col min="15617" max="15617" width="2.875" style="29" customWidth="1"/>
    <col min="15618" max="15618" width="1.5" style="29" customWidth="1"/>
    <col min="15619" max="15619" width="23.375" style="29" customWidth="1"/>
    <col min="15620" max="15620" width="1.625" style="29" customWidth="1"/>
    <col min="15621" max="15621" width="12.5" style="29" customWidth="1"/>
    <col min="15622" max="15622" width="16.5" style="29" customWidth="1"/>
    <col min="15623" max="15623" width="7.625" style="29" customWidth="1"/>
    <col min="15624" max="15624" width="15.625" style="29" customWidth="1"/>
    <col min="15625" max="15625" width="2.125" style="29" customWidth="1"/>
    <col min="15626" max="15626" width="10.625" style="29" customWidth="1"/>
    <col min="15627" max="15627" width="9.5" style="29" customWidth="1"/>
    <col min="15628" max="15628" width="2.125" style="29" customWidth="1"/>
    <col min="15629" max="15629" width="10.625" style="29" customWidth="1"/>
    <col min="15630" max="15630" width="9.125" style="29"/>
    <col min="15631" max="15631" width="2.125" style="29" customWidth="1"/>
    <col min="15632" max="15632" width="12.5" style="29" customWidth="1"/>
    <col min="15633" max="15633" width="2.875" style="29" customWidth="1"/>
    <col min="15634" max="15634" width="8" style="29" customWidth="1"/>
    <col min="15635" max="15635" width="25.125" style="29" customWidth="1"/>
    <col min="15636" max="15636" width="2" style="29" customWidth="1"/>
    <col min="15637" max="15637" width="22.625" style="29" customWidth="1"/>
    <col min="15638" max="15638" width="6.625" style="29" customWidth="1"/>
    <col min="15639" max="15639" width="7.875" style="29" customWidth="1"/>
    <col min="15640" max="15640" width="3.375" style="29" customWidth="1"/>
    <col min="15641" max="15641" width="2.625" style="29" customWidth="1"/>
    <col min="15642" max="15642" width="7.625" style="29" customWidth="1"/>
    <col min="15643" max="15643" width="10.625" style="29" customWidth="1"/>
    <col min="15644" max="15644" width="4.125" style="29" customWidth="1"/>
    <col min="15645" max="15645" width="6.625" style="29" customWidth="1"/>
    <col min="15646" max="15646" width="4.375" style="29" customWidth="1"/>
    <col min="15647" max="15647" width="6.625" style="29" customWidth="1"/>
    <col min="15648" max="15648" width="3.625" style="29" customWidth="1"/>
    <col min="15649" max="15649" width="6.625" style="29" customWidth="1"/>
    <col min="15650" max="15650" width="2.375" style="29" customWidth="1"/>
    <col min="15651" max="15872" width="9.125" style="29"/>
    <col min="15873" max="15873" width="2.875" style="29" customWidth="1"/>
    <col min="15874" max="15874" width="1.5" style="29" customWidth="1"/>
    <col min="15875" max="15875" width="23.375" style="29" customWidth="1"/>
    <col min="15876" max="15876" width="1.625" style="29" customWidth="1"/>
    <col min="15877" max="15877" width="12.5" style="29" customWidth="1"/>
    <col min="15878" max="15878" width="16.5" style="29" customWidth="1"/>
    <col min="15879" max="15879" width="7.625" style="29" customWidth="1"/>
    <col min="15880" max="15880" width="15.625" style="29" customWidth="1"/>
    <col min="15881" max="15881" width="2.125" style="29" customWidth="1"/>
    <col min="15882" max="15882" width="10.625" style="29" customWidth="1"/>
    <col min="15883" max="15883" width="9.5" style="29" customWidth="1"/>
    <col min="15884" max="15884" width="2.125" style="29" customWidth="1"/>
    <col min="15885" max="15885" width="10.625" style="29" customWidth="1"/>
    <col min="15886" max="15886" width="9.125" style="29"/>
    <col min="15887" max="15887" width="2.125" style="29" customWidth="1"/>
    <col min="15888" max="15888" width="12.5" style="29" customWidth="1"/>
    <col min="15889" max="15889" width="2.875" style="29" customWidth="1"/>
    <col min="15890" max="15890" width="8" style="29" customWidth="1"/>
    <col min="15891" max="15891" width="25.125" style="29" customWidth="1"/>
    <col min="15892" max="15892" width="2" style="29" customWidth="1"/>
    <col min="15893" max="15893" width="22.625" style="29" customWidth="1"/>
    <col min="15894" max="15894" width="6.625" style="29" customWidth="1"/>
    <col min="15895" max="15895" width="7.875" style="29" customWidth="1"/>
    <col min="15896" max="15896" width="3.375" style="29" customWidth="1"/>
    <col min="15897" max="15897" width="2.625" style="29" customWidth="1"/>
    <col min="15898" max="15898" width="7.625" style="29" customWidth="1"/>
    <col min="15899" max="15899" width="10.625" style="29" customWidth="1"/>
    <col min="15900" max="15900" width="4.125" style="29" customWidth="1"/>
    <col min="15901" max="15901" width="6.625" style="29" customWidth="1"/>
    <col min="15902" max="15902" width="4.375" style="29" customWidth="1"/>
    <col min="15903" max="15903" width="6.625" style="29" customWidth="1"/>
    <col min="15904" max="15904" width="3.625" style="29" customWidth="1"/>
    <col min="15905" max="15905" width="6.625" style="29" customWidth="1"/>
    <col min="15906" max="15906" width="2.375" style="29" customWidth="1"/>
    <col min="15907" max="16128" width="9.125" style="29"/>
    <col min="16129" max="16129" width="2.875" style="29" customWidth="1"/>
    <col min="16130" max="16130" width="1.5" style="29" customWidth="1"/>
    <col min="16131" max="16131" width="23.375" style="29" customWidth="1"/>
    <col min="16132" max="16132" width="1.625" style="29" customWidth="1"/>
    <col min="16133" max="16133" width="12.5" style="29" customWidth="1"/>
    <col min="16134" max="16134" width="16.5" style="29" customWidth="1"/>
    <col min="16135" max="16135" width="7.625" style="29" customWidth="1"/>
    <col min="16136" max="16136" width="15.625" style="29" customWidth="1"/>
    <col min="16137" max="16137" width="2.125" style="29" customWidth="1"/>
    <col min="16138" max="16138" width="10.625" style="29" customWidth="1"/>
    <col min="16139" max="16139" width="9.5" style="29" customWidth="1"/>
    <col min="16140" max="16140" width="2.125" style="29" customWidth="1"/>
    <col min="16141" max="16141" width="10.625" style="29" customWidth="1"/>
    <col min="16142" max="16142" width="9.125" style="29"/>
    <col min="16143" max="16143" width="2.125" style="29" customWidth="1"/>
    <col min="16144" max="16144" width="12.5" style="29" customWidth="1"/>
    <col min="16145" max="16145" width="2.875" style="29" customWidth="1"/>
    <col min="16146" max="16146" width="8" style="29" customWidth="1"/>
    <col min="16147" max="16147" width="25.125" style="29" customWidth="1"/>
    <col min="16148" max="16148" width="2" style="29" customWidth="1"/>
    <col min="16149" max="16149" width="22.625" style="29" customWidth="1"/>
    <col min="16150" max="16150" width="6.625" style="29" customWidth="1"/>
    <col min="16151" max="16151" width="7.875" style="29" customWidth="1"/>
    <col min="16152" max="16152" width="3.375" style="29" customWidth="1"/>
    <col min="16153" max="16153" width="2.625" style="29" customWidth="1"/>
    <col min="16154" max="16154" width="7.625" style="29" customWidth="1"/>
    <col min="16155" max="16155" width="10.625" style="29" customWidth="1"/>
    <col min="16156" max="16156" width="4.125" style="29" customWidth="1"/>
    <col min="16157" max="16157" width="6.625" style="29" customWidth="1"/>
    <col min="16158" max="16158" width="4.375" style="29" customWidth="1"/>
    <col min="16159" max="16159" width="6.625" style="29" customWidth="1"/>
    <col min="16160" max="16160" width="3.625" style="29" customWidth="1"/>
    <col min="16161" max="16161" width="6.625" style="29" customWidth="1"/>
    <col min="16162" max="16162" width="2.375" style="29" customWidth="1"/>
    <col min="16163" max="16384" width="9.125" style="29"/>
  </cols>
  <sheetData>
    <row r="1" spans="1:21" ht="17.100000000000001" customHeight="1" thickBot="1" x14ac:dyDescent="0.3">
      <c r="A1" s="340">
        <v>1</v>
      </c>
      <c r="B1" s="341" t="s">
        <v>10</v>
      </c>
      <c r="C1" s="342"/>
      <c r="D1" s="342"/>
      <c r="E1" s="342"/>
      <c r="F1" s="343"/>
      <c r="G1" s="343"/>
      <c r="H1" s="344"/>
      <c r="I1" s="450" t="s">
        <v>12</v>
      </c>
      <c r="J1" s="343"/>
      <c r="K1" s="343"/>
      <c r="L1" s="343" t="s">
        <v>12</v>
      </c>
      <c r="M1" s="343"/>
      <c r="N1" s="343"/>
      <c r="O1" s="343"/>
      <c r="P1" s="344"/>
      <c r="Q1" s="874" t="s">
        <v>1</v>
      </c>
      <c r="R1" s="451"/>
      <c r="S1" s="30" t="s">
        <v>13</v>
      </c>
    </row>
    <row r="2" spans="1:21" ht="17.100000000000001" customHeight="1" thickBot="1" x14ac:dyDescent="0.3">
      <c r="A2" s="345">
        <f>A1+1</f>
        <v>2</v>
      </c>
      <c r="B2" s="346"/>
      <c r="C2" s="33" t="str">
        <f>'FWM1'!C2</f>
        <v>FIREWATER MAIN PUMPS</v>
      </c>
      <c r="D2" s="33"/>
      <c r="E2" s="33"/>
      <c r="F2" s="347"/>
      <c r="G2" s="770" t="str">
        <f>IF('FWM1'!G2=0,"",'FWM1'!G2)</f>
        <v>PBA - 905A/B</v>
      </c>
      <c r="H2" s="771"/>
      <c r="I2" s="452"/>
      <c r="J2" s="877" t="str">
        <f>'FWM1'!L2</f>
        <v>Issued for Construction</v>
      </c>
      <c r="K2" s="878"/>
      <c r="L2" s="878"/>
      <c r="M2" s="878"/>
      <c r="N2" s="878"/>
      <c r="O2" s="878"/>
      <c r="P2" s="879"/>
      <c r="Q2" s="875"/>
      <c r="R2" s="451"/>
      <c r="S2" s="38" t="s">
        <v>349</v>
      </c>
      <c r="U2" s="38" t="s">
        <v>349</v>
      </c>
    </row>
    <row r="3" spans="1:21" ht="17.100000000000001" customHeight="1" thickBot="1" x14ac:dyDescent="0.3">
      <c r="A3" s="345">
        <f>A2+1</f>
        <v>3</v>
      </c>
      <c r="B3" s="352"/>
      <c r="C3" s="353"/>
      <c r="D3" s="353"/>
      <c r="E3" s="353"/>
      <c r="F3" s="353"/>
      <c r="G3" s="772"/>
      <c r="H3" s="773"/>
      <c r="I3" s="452"/>
      <c r="J3" s="878" t="str">
        <f>'FWM3'!L3</f>
        <v>( based on final process data )</v>
      </c>
      <c r="K3" s="878"/>
      <c r="L3" s="878"/>
      <c r="M3" s="878"/>
      <c r="N3" s="878"/>
      <c r="O3" s="878"/>
      <c r="P3" s="879"/>
      <c r="Q3" s="876"/>
      <c r="R3" s="451"/>
      <c r="S3" s="38" t="s">
        <v>21</v>
      </c>
      <c r="U3" s="47" t="s">
        <v>21</v>
      </c>
    </row>
    <row r="4" spans="1:21" ht="17.100000000000001" customHeight="1" x14ac:dyDescent="0.2">
      <c r="A4" s="345">
        <f>A3+1</f>
        <v>4</v>
      </c>
      <c r="B4" s="157"/>
      <c r="C4" s="49" t="s">
        <v>239</v>
      </c>
      <c r="D4" s="50" t="s">
        <v>23</v>
      </c>
      <c r="E4" s="765" t="str">
        <f>IF('FWM1'!E4=0,"",'FWM1'!E4)</f>
        <v/>
      </c>
      <c r="F4" s="765"/>
      <c r="G4" s="765"/>
      <c r="H4" s="880"/>
      <c r="I4" s="453"/>
      <c r="J4" s="356"/>
      <c r="K4" s="355"/>
      <c r="L4" s="355"/>
      <c r="M4" s="355"/>
      <c r="N4" s="355"/>
      <c r="O4" s="355"/>
      <c r="P4" s="357"/>
      <c r="Q4" s="53"/>
      <c r="R4" s="227"/>
      <c r="S4" s="54" t="s">
        <v>350</v>
      </c>
      <c r="U4" s="54" t="s">
        <v>351</v>
      </c>
    </row>
    <row r="5" spans="1:21" ht="17.100000000000001" customHeight="1" thickBot="1" x14ac:dyDescent="0.25">
      <c r="A5" s="345">
        <f>A4+1</f>
        <v>5</v>
      </c>
      <c r="B5" s="358"/>
      <c r="C5" s="359" t="s">
        <v>242</v>
      </c>
      <c r="D5" s="239" t="s">
        <v>23</v>
      </c>
      <c r="E5" s="778" t="str">
        <f>IF('FWM1'!O6=0,"",'FWM1'!O6)</f>
        <v>VTA</v>
      </c>
      <c r="F5" s="778"/>
      <c r="G5" s="778"/>
      <c r="H5" s="779"/>
      <c r="I5" s="454"/>
      <c r="J5" s="360"/>
      <c r="K5" s="360"/>
      <c r="L5" s="360"/>
      <c r="M5" s="360"/>
      <c r="N5" s="361"/>
      <c r="O5" s="360"/>
      <c r="P5" s="362"/>
      <c r="Q5" s="59"/>
      <c r="R5" s="104"/>
      <c r="S5" s="78" t="s">
        <v>352</v>
      </c>
      <c r="U5" s="78" t="s">
        <v>353</v>
      </c>
    </row>
    <row r="6" spans="1:21" ht="17.100000000000001" customHeight="1" thickBot="1" x14ac:dyDescent="0.25">
      <c r="A6" s="345">
        <f t="shared" ref="A6:A63" si="0">A5+1</f>
        <v>6</v>
      </c>
      <c r="B6" s="620" t="s">
        <v>354</v>
      </c>
      <c r="C6" s="621"/>
      <c r="D6" s="621"/>
      <c r="E6" s="621"/>
      <c r="F6" s="621"/>
      <c r="G6" s="622"/>
      <c r="H6" s="700" t="s">
        <v>246</v>
      </c>
      <c r="I6" s="701"/>
      <c r="J6" s="702"/>
      <c r="K6" s="700"/>
      <c r="L6" s="701"/>
      <c r="M6" s="702"/>
      <c r="N6" s="700"/>
      <c r="O6" s="701"/>
      <c r="P6" s="702"/>
      <c r="Q6" s="59"/>
      <c r="R6" s="104"/>
      <c r="S6" s="60" t="s">
        <v>355</v>
      </c>
      <c r="U6" s="78" t="s">
        <v>356</v>
      </c>
    </row>
    <row r="7" spans="1:21" ht="17.100000000000001" customHeight="1" x14ac:dyDescent="0.2">
      <c r="A7" s="345">
        <f t="shared" si="0"/>
        <v>7</v>
      </c>
      <c r="B7" s="455"/>
      <c r="C7" s="885" t="s">
        <v>357</v>
      </c>
      <c r="D7" s="885"/>
      <c r="E7" s="885"/>
      <c r="F7" s="885"/>
      <c r="G7" s="63" t="str">
        <f>IF('FWM1'!$F$3='FWM1'!$O$69,Wsi,IF('FWM1'!$F$3='FWM1'!$O$70,Wus,""))</f>
        <v>Kg</v>
      </c>
      <c r="H7" s="886" t="s">
        <v>260</v>
      </c>
      <c r="I7" s="886"/>
      <c r="J7" s="886"/>
      <c r="K7" s="887"/>
      <c r="L7" s="887"/>
      <c r="M7" s="887"/>
      <c r="N7" s="887"/>
      <c r="O7" s="887"/>
      <c r="P7" s="887"/>
      <c r="Q7" s="59"/>
      <c r="R7" s="104"/>
      <c r="S7" s="74"/>
      <c r="U7" s="78" t="s">
        <v>358</v>
      </c>
    </row>
    <row r="8" spans="1:21" ht="17.100000000000001" customHeight="1" thickBot="1" x14ac:dyDescent="0.25">
      <c r="A8" s="345">
        <f t="shared" si="0"/>
        <v>8</v>
      </c>
      <c r="B8" s="456"/>
      <c r="C8" s="670" t="s">
        <v>359</v>
      </c>
      <c r="D8" s="670"/>
      <c r="E8" s="670"/>
      <c r="F8" s="670"/>
      <c r="G8" s="63" t="str">
        <f>IF('FWM1'!$F$3='FWM1'!$O$69,Wsi,IF('FWM1'!$F$3='FWM1'!$O$70,Wus,""))</f>
        <v>Kg</v>
      </c>
      <c r="H8" s="881" t="s">
        <v>260</v>
      </c>
      <c r="I8" s="881"/>
      <c r="J8" s="881"/>
      <c r="K8" s="882"/>
      <c r="L8" s="882"/>
      <c r="M8" s="882"/>
      <c r="N8" s="882"/>
      <c r="O8" s="882"/>
      <c r="P8" s="882"/>
      <c r="Q8" s="59"/>
      <c r="R8" s="104"/>
      <c r="S8" s="76"/>
      <c r="U8" s="60" t="s">
        <v>355</v>
      </c>
    </row>
    <row r="9" spans="1:21" ht="17.100000000000001" customHeight="1" thickBot="1" x14ac:dyDescent="0.25">
      <c r="A9" s="345">
        <f t="shared" si="0"/>
        <v>9</v>
      </c>
      <c r="B9" s="235"/>
      <c r="C9" s="778" t="s">
        <v>360</v>
      </c>
      <c r="D9" s="778"/>
      <c r="E9" s="778"/>
      <c r="F9" s="778"/>
      <c r="G9" s="63" t="str">
        <f>IF('FWM1'!$F$3='FWM1'!$O$69,Wsi,IF('FWM1'!$F$3='FWM1'!$O$70,Wus,""))</f>
        <v>Kg</v>
      </c>
      <c r="H9" s="883" t="s">
        <v>139</v>
      </c>
      <c r="I9" s="883"/>
      <c r="J9" s="883"/>
      <c r="K9" s="884"/>
      <c r="L9" s="884"/>
      <c r="M9" s="884"/>
      <c r="N9" s="884"/>
      <c r="O9" s="884"/>
      <c r="P9" s="884"/>
      <c r="Q9" s="59"/>
      <c r="R9" s="104"/>
      <c r="S9" s="76"/>
      <c r="U9" s="74"/>
    </row>
    <row r="10" spans="1:21" ht="17.100000000000001" customHeight="1" thickBot="1" x14ac:dyDescent="0.25">
      <c r="A10" s="345">
        <f t="shared" si="0"/>
        <v>10</v>
      </c>
      <c r="B10" s="457"/>
      <c r="C10" s="621" t="s">
        <v>361</v>
      </c>
      <c r="D10" s="621"/>
      <c r="E10" s="621"/>
      <c r="F10" s="621"/>
      <c r="G10" s="622"/>
      <c r="H10" s="700" t="s">
        <v>246</v>
      </c>
      <c r="I10" s="621"/>
      <c r="J10" s="622"/>
      <c r="K10" s="700"/>
      <c r="L10" s="701"/>
      <c r="M10" s="702"/>
      <c r="N10" s="700"/>
      <c r="O10" s="701"/>
      <c r="P10" s="702"/>
      <c r="Q10" s="59"/>
    </row>
    <row r="11" spans="1:21" ht="17.100000000000001" customHeight="1" thickBot="1" x14ac:dyDescent="0.3">
      <c r="A11" s="345">
        <f t="shared" si="0"/>
        <v>11</v>
      </c>
      <c r="B11" s="441"/>
      <c r="C11" s="765" t="s">
        <v>362</v>
      </c>
      <c r="D11" s="765"/>
      <c r="E11" s="765"/>
      <c r="F11" s="765"/>
      <c r="G11" s="458"/>
      <c r="H11" s="889" t="s">
        <v>350</v>
      </c>
      <c r="I11" s="890"/>
      <c r="J11" s="891"/>
      <c r="K11" s="890"/>
      <c r="L11" s="890"/>
      <c r="M11" s="891"/>
      <c r="N11" s="890"/>
      <c r="O11" s="890"/>
      <c r="P11" s="891"/>
      <c r="Q11" s="59"/>
    </row>
    <row r="12" spans="1:21" ht="17.100000000000001" customHeight="1" thickBot="1" x14ac:dyDescent="0.3">
      <c r="A12" s="345">
        <f t="shared" si="0"/>
        <v>12</v>
      </c>
      <c r="B12" s="441"/>
      <c r="C12" s="670" t="s">
        <v>363</v>
      </c>
      <c r="D12" s="670"/>
      <c r="E12" s="670"/>
      <c r="F12" s="670"/>
      <c r="G12" s="458"/>
      <c r="H12" s="805" t="s">
        <v>364</v>
      </c>
      <c r="I12" s="806"/>
      <c r="J12" s="807"/>
      <c r="K12" s="806"/>
      <c r="L12" s="806"/>
      <c r="M12" s="807"/>
      <c r="N12" s="806"/>
      <c r="O12" s="806"/>
      <c r="P12" s="807"/>
      <c r="Q12" s="59"/>
      <c r="S12" s="38" t="s">
        <v>365</v>
      </c>
    </row>
    <row r="13" spans="1:21" ht="17.100000000000001" customHeight="1" thickBot="1" x14ac:dyDescent="0.3">
      <c r="A13" s="345">
        <f t="shared" si="0"/>
        <v>13</v>
      </c>
      <c r="B13" s="441"/>
      <c r="C13" s="888" t="s">
        <v>366</v>
      </c>
      <c r="D13" s="888"/>
      <c r="E13" s="888"/>
      <c r="F13" s="888"/>
      <c r="G13" s="459"/>
      <c r="H13" s="805" t="s">
        <v>364</v>
      </c>
      <c r="I13" s="806"/>
      <c r="J13" s="807"/>
      <c r="K13" s="806"/>
      <c r="L13" s="806"/>
      <c r="M13" s="807"/>
      <c r="N13" s="806"/>
      <c r="O13" s="806"/>
      <c r="P13" s="807"/>
      <c r="Q13" s="59"/>
      <c r="S13" s="38" t="s">
        <v>21</v>
      </c>
    </row>
    <row r="14" spans="1:21" ht="17.100000000000001" customHeight="1" thickBot="1" x14ac:dyDescent="0.3">
      <c r="A14" s="345">
        <f t="shared" si="0"/>
        <v>14</v>
      </c>
      <c r="B14" s="441"/>
      <c r="C14" s="901" t="s">
        <v>367</v>
      </c>
      <c r="D14" s="901"/>
      <c r="E14" s="901"/>
      <c r="F14" s="901"/>
      <c r="G14" s="460"/>
      <c r="H14" s="805" t="s">
        <v>364</v>
      </c>
      <c r="I14" s="806"/>
      <c r="J14" s="807"/>
      <c r="K14" s="902"/>
      <c r="L14" s="902"/>
      <c r="M14" s="903"/>
      <c r="N14" s="803"/>
      <c r="O14" s="803"/>
      <c r="P14" s="804"/>
      <c r="Q14" s="59"/>
      <c r="S14" s="54" t="s">
        <v>368</v>
      </c>
      <c r="U14" s="38" t="s">
        <v>369</v>
      </c>
    </row>
    <row r="15" spans="1:21" ht="17.100000000000001" customHeight="1" thickBot="1" x14ac:dyDescent="0.25">
      <c r="A15" s="345">
        <f t="shared" si="0"/>
        <v>15</v>
      </c>
      <c r="B15" s="441"/>
      <c r="C15" s="670" t="s">
        <v>370</v>
      </c>
      <c r="D15" s="670"/>
      <c r="E15" s="670"/>
      <c r="F15" s="670"/>
      <c r="G15" s="405"/>
      <c r="H15" s="825"/>
      <c r="I15" s="645"/>
      <c r="J15" s="826"/>
      <c r="K15" s="793"/>
      <c r="L15" s="793"/>
      <c r="M15" s="798"/>
      <c r="N15" s="793"/>
      <c r="O15" s="793"/>
      <c r="P15" s="798"/>
      <c r="Q15" s="59"/>
      <c r="S15" s="60" t="s">
        <v>371</v>
      </c>
      <c r="U15" s="38" t="s">
        <v>21</v>
      </c>
    </row>
    <row r="16" spans="1:21" ht="17.100000000000001" customHeight="1" thickBot="1" x14ac:dyDescent="0.3">
      <c r="A16" s="345">
        <f t="shared" si="0"/>
        <v>16</v>
      </c>
      <c r="B16" s="441"/>
      <c r="C16" s="820" t="s">
        <v>372</v>
      </c>
      <c r="D16" s="820"/>
      <c r="E16" s="820"/>
      <c r="F16" s="820"/>
      <c r="G16" s="458"/>
      <c r="H16" s="892" t="s">
        <v>139</v>
      </c>
      <c r="I16" s="893"/>
      <c r="J16" s="894"/>
      <c r="K16" s="645"/>
      <c r="L16" s="645"/>
      <c r="M16" s="826"/>
      <c r="N16" s="895"/>
      <c r="O16" s="896"/>
      <c r="P16" s="897"/>
      <c r="Q16" s="59"/>
      <c r="U16" s="54" t="s">
        <v>118</v>
      </c>
    </row>
    <row r="17" spans="1:21" ht="17.100000000000001" customHeight="1" thickBot="1" x14ac:dyDescent="0.25">
      <c r="A17" s="345">
        <f t="shared" si="0"/>
        <v>17</v>
      </c>
      <c r="B17" s="457"/>
      <c r="C17" s="621" t="s">
        <v>373</v>
      </c>
      <c r="D17" s="621"/>
      <c r="E17" s="621"/>
      <c r="F17" s="621"/>
      <c r="G17" s="622"/>
      <c r="H17" s="898" t="s">
        <v>246</v>
      </c>
      <c r="I17" s="899"/>
      <c r="J17" s="900"/>
      <c r="K17" s="700"/>
      <c r="L17" s="701"/>
      <c r="M17" s="702"/>
      <c r="N17" s="700"/>
      <c r="O17" s="701"/>
      <c r="P17" s="702"/>
      <c r="Q17" s="59"/>
      <c r="S17" s="38" t="s">
        <v>374</v>
      </c>
      <c r="U17" s="78" t="s">
        <v>375</v>
      </c>
    </row>
    <row r="18" spans="1:21" ht="17.100000000000001" customHeight="1" thickBot="1" x14ac:dyDescent="0.3">
      <c r="A18" s="345">
        <f t="shared" si="0"/>
        <v>18</v>
      </c>
      <c r="B18" s="441"/>
      <c r="C18" s="907" t="s">
        <v>376</v>
      </c>
      <c r="D18" s="907"/>
      <c r="E18" s="907"/>
      <c r="F18" s="907"/>
      <c r="G18" s="410"/>
      <c r="H18" s="805" t="s">
        <v>377</v>
      </c>
      <c r="I18" s="806"/>
      <c r="J18" s="807"/>
      <c r="K18" s="908"/>
      <c r="L18" s="908"/>
      <c r="M18" s="909"/>
      <c r="N18" s="908"/>
      <c r="O18" s="908"/>
      <c r="P18" s="909"/>
      <c r="Q18" s="59"/>
      <c r="S18" s="38" t="s">
        <v>21</v>
      </c>
      <c r="U18" s="60" t="s">
        <v>378</v>
      </c>
    </row>
    <row r="19" spans="1:21" ht="17.100000000000001" customHeight="1" thickBot="1" x14ac:dyDescent="0.25">
      <c r="A19" s="345">
        <f t="shared" si="0"/>
        <v>19</v>
      </c>
      <c r="B19" s="441"/>
      <c r="C19" s="824" t="s">
        <v>379</v>
      </c>
      <c r="D19" s="824"/>
      <c r="E19" s="824"/>
      <c r="F19" s="824"/>
      <c r="G19" s="910"/>
      <c r="H19" s="400"/>
      <c r="I19" s="384" t="s">
        <v>256</v>
      </c>
      <c r="J19" s="461"/>
      <c r="K19" s="400"/>
      <c r="L19" s="384" t="s">
        <v>256</v>
      </c>
      <c r="M19" s="461"/>
      <c r="N19" s="400"/>
      <c r="O19" s="384" t="s">
        <v>256</v>
      </c>
      <c r="P19" s="402"/>
      <c r="Q19" s="59"/>
      <c r="S19" s="54" t="s">
        <v>380</v>
      </c>
    </row>
    <row r="20" spans="1:21" ht="17.100000000000001" customHeight="1" thickBot="1" x14ac:dyDescent="0.25">
      <c r="A20" s="345">
        <f t="shared" si="0"/>
        <v>20</v>
      </c>
      <c r="B20" s="441"/>
      <c r="C20" s="670" t="s">
        <v>381</v>
      </c>
      <c r="D20" s="670"/>
      <c r="E20" s="670"/>
      <c r="F20" s="670"/>
      <c r="G20" s="462"/>
      <c r="H20" s="805" t="str">
        <f>IF(OR(K18=S20,N18=S20),"by vendor",IF(OR(K18="?",N18="?"),"","Not applicable"))</f>
        <v>Not applicable</v>
      </c>
      <c r="I20" s="806"/>
      <c r="J20" s="807"/>
      <c r="K20" s="413"/>
      <c r="L20" s="384" t="s">
        <v>256</v>
      </c>
      <c r="M20" s="461"/>
      <c r="N20" s="413"/>
      <c r="O20" s="384" t="s">
        <v>256</v>
      </c>
      <c r="P20" s="402"/>
      <c r="Q20" s="59"/>
      <c r="S20" s="60" t="s">
        <v>382</v>
      </c>
      <c r="U20" s="38" t="s">
        <v>383</v>
      </c>
    </row>
    <row r="21" spans="1:21" ht="17.100000000000001" customHeight="1" thickBot="1" x14ac:dyDescent="0.25">
      <c r="A21" s="345">
        <f t="shared" si="0"/>
        <v>21</v>
      </c>
      <c r="B21" s="441"/>
      <c r="C21" s="904" t="s">
        <v>384</v>
      </c>
      <c r="D21" s="904"/>
      <c r="E21" s="904"/>
      <c r="F21" s="904"/>
      <c r="G21" s="63" t="str">
        <f>IF('FWM1'!$F$3='FWM1'!$O$69,Qsi,IF('FWM1'!$F$3='FWM1'!$O$70,Qus,""))</f>
        <v>m3/h</v>
      </c>
      <c r="H21" s="805" t="str">
        <f>H20</f>
        <v>Not applicable</v>
      </c>
      <c r="I21" s="806"/>
      <c r="J21" s="807"/>
      <c r="K21" s="905"/>
      <c r="L21" s="905"/>
      <c r="M21" s="906"/>
      <c r="N21" s="905"/>
      <c r="O21" s="905"/>
      <c r="P21" s="906"/>
      <c r="Q21" s="59"/>
      <c r="U21" s="38" t="s">
        <v>21</v>
      </c>
    </row>
    <row r="22" spans="1:21" ht="17.100000000000001" customHeight="1" thickBot="1" x14ac:dyDescent="0.25">
      <c r="A22" s="463">
        <f t="shared" si="0"/>
        <v>22</v>
      </c>
      <c r="B22" s="457"/>
      <c r="C22" s="621" t="s">
        <v>385</v>
      </c>
      <c r="D22" s="621"/>
      <c r="E22" s="621"/>
      <c r="F22" s="621"/>
      <c r="G22" s="622"/>
      <c r="H22" s="700" t="s">
        <v>253</v>
      </c>
      <c r="I22" s="621"/>
      <c r="J22" s="622"/>
      <c r="K22" s="700"/>
      <c r="L22" s="701"/>
      <c r="M22" s="702"/>
      <c r="N22" s="700"/>
      <c r="O22" s="701"/>
      <c r="P22" s="702"/>
      <c r="Q22" s="59"/>
      <c r="S22" s="38" t="s">
        <v>386</v>
      </c>
      <c r="U22" s="54" t="s">
        <v>387</v>
      </c>
    </row>
    <row r="23" spans="1:21" ht="17.100000000000001" customHeight="1" thickBot="1" x14ac:dyDescent="0.25">
      <c r="A23" s="345">
        <f t="shared" si="0"/>
        <v>23</v>
      </c>
      <c r="B23" s="441"/>
      <c r="C23" s="49" t="s">
        <v>388</v>
      </c>
      <c r="D23" s="374" t="s">
        <v>389</v>
      </c>
      <c r="E23" s="49"/>
      <c r="F23" s="375"/>
      <c r="G23" s="464"/>
      <c r="H23" s="400">
        <v>300</v>
      </c>
      <c r="I23" s="384" t="s">
        <v>256</v>
      </c>
      <c r="J23" s="465" t="s">
        <v>390</v>
      </c>
      <c r="K23" s="466"/>
      <c r="L23" s="384" t="s">
        <v>256</v>
      </c>
      <c r="M23" s="461"/>
      <c r="N23" s="467"/>
      <c r="O23" s="384" t="s">
        <v>256</v>
      </c>
      <c r="P23" s="461"/>
      <c r="Q23" s="59"/>
      <c r="S23" s="47" t="s">
        <v>21</v>
      </c>
      <c r="U23" s="78" t="s">
        <v>391</v>
      </c>
    </row>
    <row r="24" spans="1:21" ht="17.100000000000001" customHeight="1" x14ac:dyDescent="0.25">
      <c r="A24" s="345">
        <f t="shared" si="0"/>
        <v>24</v>
      </c>
      <c r="B24" s="441"/>
      <c r="C24" s="374"/>
      <c r="D24" s="824" t="s">
        <v>392</v>
      </c>
      <c r="E24" s="824"/>
      <c r="F24" s="824"/>
      <c r="G24" s="410"/>
      <c r="H24" s="805" t="s">
        <v>394</v>
      </c>
      <c r="I24" s="806"/>
      <c r="J24" s="807"/>
      <c r="K24" s="806"/>
      <c r="L24" s="806"/>
      <c r="M24" s="807"/>
      <c r="N24" s="806"/>
      <c r="O24" s="806"/>
      <c r="P24" s="807"/>
      <c r="Q24" s="59"/>
      <c r="S24" s="54" t="s">
        <v>394</v>
      </c>
      <c r="U24" s="78" t="s">
        <v>276</v>
      </c>
    </row>
    <row r="25" spans="1:21" ht="17.100000000000001" customHeight="1" thickBot="1" x14ac:dyDescent="0.25">
      <c r="A25" s="345">
        <f t="shared" si="0"/>
        <v>25</v>
      </c>
      <c r="B25" s="441"/>
      <c r="C25" s="49" t="s">
        <v>395</v>
      </c>
      <c r="D25" s="391" t="s">
        <v>396</v>
      </c>
      <c r="E25" s="468"/>
      <c r="F25" s="469"/>
      <c r="G25" s="464"/>
      <c r="H25" s="400">
        <v>150</v>
      </c>
      <c r="I25" s="384" t="s">
        <v>256</v>
      </c>
      <c r="J25" s="465" t="s">
        <v>390</v>
      </c>
      <c r="K25" s="413"/>
      <c r="L25" s="384" t="s">
        <v>256</v>
      </c>
      <c r="M25" s="461"/>
      <c r="N25" s="413"/>
      <c r="O25" s="384" t="s">
        <v>256</v>
      </c>
      <c r="P25" s="470"/>
      <c r="Q25" s="59"/>
      <c r="S25" s="78" t="s">
        <v>397</v>
      </c>
      <c r="U25" s="60" t="s">
        <v>398</v>
      </c>
    </row>
    <row r="26" spans="1:21" ht="17.100000000000001" customHeight="1" thickBot="1" x14ac:dyDescent="0.3">
      <c r="A26" s="345">
        <f t="shared" si="0"/>
        <v>26</v>
      </c>
      <c r="B26" s="471"/>
      <c r="C26" s="374"/>
      <c r="D26" s="820" t="s">
        <v>392</v>
      </c>
      <c r="E26" s="820"/>
      <c r="F26" s="820"/>
      <c r="G26" s="410"/>
      <c r="H26" s="805" t="s">
        <v>397</v>
      </c>
      <c r="I26" s="806"/>
      <c r="J26" s="807"/>
      <c r="K26" s="806"/>
      <c r="L26" s="806"/>
      <c r="M26" s="807"/>
      <c r="N26" s="806"/>
      <c r="O26" s="806"/>
      <c r="P26" s="807"/>
      <c r="Q26" s="59"/>
      <c r="S26" s="78" t="s">
        <v>399</v>
      </c>
    </row>
    <row r="27" spans="1:21" ht="17.100000000000001" customHeight="1" thickBot="1" x14ac:dyDescent="0.25">
      <c r="A27" s="345">
        <f t="shared" si="0"/>
        <v>27</v>
      </c>
      <c r="B27" s="457"/>
      <c r="C27" s="621" t="s">
        <v>400</v>
      </c>
      <c r="D27" s="621"/>
      <c r="E27" s="621"/>
      <c r="F27" s="621"/>
      <c r="G27" s="622"/>
      <c r="H27" s="700" t="s">
        <v>246</v>
      </c>
      <c r="I27" s="621"/>
      <c r="J27" s="622"/>
      <c r="K27" s="700"/>
      <c r="L27" s="701"/>
      <c r="M27" s="702"/>
      <c r="N27" s="700"/>
      <c r="O27" s="701"/>
      <c r="P27" s="702"/>
      <c r="Q27" s="59"/>
      <c r="S27" s="78" t="s">
        <v>401</v>
      </c>
      <c r="U27" s="472" t="s">
        <v>402</v>
      </c>
    </row>
    <row r="28" spans="1:21" ht="17.100000000000001" customHeight="1" thickBot="1" x14ac:dyDescent="0.3">
      <c r="A28" s="345">
        <f t="shared" si="0"/>
        <v>28</v>
      </c>
      <c r="B28" s="419"/>
      <c r="C28" s="692" t="s">
        <v>403</v>
      </c>
      <c r="D28" s="692"/>
      <c r="E28" s="692"/>
      <c r="F28" s="473"/>
      <c r="G28" s="410"/>
      <c r="H28" s="805" t="s">
        <v>387</v>
      </c>
      <c r="I28" s="806"/>
      <c r="J28" s="807"/>
      <c r="K28" s="911"/>
      <c r="L28" s="911"/>
      <c r="M28" s="912"/>
      <c r="N28" s="911"/>
      <c r="O28" s="911"/>
      <c r="P28" s="912"/>
      <c r="Q28" s="59"/>
      <c r="S28" s="474" t="s">
        <v>393</v>
      </c>
      <c r="U28" s="38" t="s">
        <v>21</v>
      </c>
    </row>
    <row r="29" spans="1:21" ht="17.100000000000001" customHeight="1" thickBot="1" x14ac:dyDescent="0.3">
      <c r="A29" s="345">
        <f t="shared" si="0"/>
        <v>29</v>
      </c>
      <c r="B29" s="419"/>
      <c r="C29" s="652" t="s">
        <v>404</v>
      </c>
      <c r="D29" s="652"/>
      <c r="E29" s="652"/>
      <c r="F29" s="473"/>
      <c r="G29" s="410"/>
      <c r="H29" s="805" t="s">
        <v>405</v>
      </c>
      <c r="I29" s="806"/>
      <c r="J29" s="807"/>
      <c r="K29" s="793"/>
      <c r="L29" s="793"/>
      <c r="M29" s="798"/>
      <c r="N29" s="793"/>
      <c r="O29" s="793"/>
      <c r="P29" s="798"/>
      <c r="Q29" s="59"/>
      <c r="U29" s="54" t="s">
        <v>405</v>
      </c>
    </row>
    <row r="30" spans="1:21" ht="17.100000000000001" customHeight="1" thickBot="1" x14ac:dyDescent="0.3">
      <c r="A30" s="345">
        <f t="shared" si="0"/>
        <v>30</v>
      </c>
      <c r="B30" s="419"/>
      <c r="C30" s="652" t="s">
        <v>406</v>
      </c>
      <c r="D30" s="652"/>
      <c r="E30" s="652"/>
      <c r="F30" s="473"/>
      <c r="G30" s="410"/>
      <c r="H30" s="805" t="s">
        <v>407</v>
      </c>
      <c r="I30" s="806"/>
      <c r="J30" s="807"/>
      <c r="K30" s="793"/>
      <c r="L30" s="793"/>
      <c r="M30" s="798"/>
      <c r="N30" s="793"/>
      <c r="O30" s="793"/>
      <c r="P30" s="798"/>
      <c r="Q30" s="59"/>
      <c r="S30" s="38" t="s">
        <v>338</v>
      </c>
      <c r="U30" s="60" t="s">
        <v>398</v>
      </c>
    </row>
    <row r="31" spans="1:21" ht="17.100000000000001" customHeight="1" thickBot="1" x14ac:dyDescent="0.3">
      <c r="A31" s="345">
        <f t="shared" si="0"/>
        <v>31</v>
      </c>
      <c r="B31" s="419"/>
      <c r="C31" s="652" t="s">
        <v>408</v>
      </c>
      <c r="D31" s="652"/>
      <c r="E31" s="652"/>
      <c r="F31" s="473"/>
      <c r="G31" s="410"/>
      <c r="H31" s="805" t="s">
        <v>407</v>
      </c>
      <c r="I31" s="806"/>
      <c r="J31" s="807"/>
      <c r="K31" s="793"/>
      <c r="L31" s="793"/>
      <c r="M31" s="798"/>
      <c r="N31" s="793"/>
      <c r="O31" s="793"/>
      <c r="P31" s="798"/>
      <c r="Q31" s="59"/>
      <c r="S31" s="38" t="s">
        <v>21</v>
      </c>
    </row>
    <row r="32" spans="1:21" ht="17.100000000000001" customHeight="1" thickBot="1" x14ac:dyDescent="0.3">
      <c r="A32" s="345">
        <f t="shared" si="0"/>
        <v>32</v>
      </c>
      <c r="B32" s="475"/>
      <c r="C32" s="695" t="s">
        <v>409</v>
      </c>
      <c r="D32" s="695"/>
      <c r="E32" s="695"/>
      <c r="F32" s="695"/>
      <c r="G32" s="410"/>
      <c r="H32" s="895" t="s">
        <v>118</v>
      </c>
      <c r="I32" s="896"/>
      <c r="J32" s="897"/>
      <c r="K32" s="913"/>
      <c r="L32" s="913"/>
      <c r="M32" s="914"/>
      <c r="N32" s="913"/>
      <c r="O32" s="913"/>
      <c r="P32" s="914"/>
      <c r="Q32" s="59"/>
      <c r="S32" s="54" t="s">
        <v>410</v>
      </c>
      <c r="U32" s="38" t="s">
        <v>411</v>
      </c>
    </row>
    <row r="33" spans="1:21" ht="17.100000000000001" customHeight="1" thickBot="1" x14ac:dyDescent="0.25">
      <c r="A33" s="345">
        <f t="shared" si="0"/>
        <v>33</v>
      </c>
      <c r="B33" s="457"/>
      <c r="C33" s="621" t="s">
        <v>412</v>
      </c>
      <c r="D33" s="621"/>
      <c r="E33" s="621"/>
      <c r="F33" s="621"/>
      <c r="G33" s="622"/>
      <c r="H33" s="700" t="s">
        <v>246</v>
      </c>
      <c r="I33" s="621"/>
      <c r="J33" s="622"/>
      <c r="K33" s="700"/>
      <c r="L33" s="701"/>
      <c r="M33" s="702"/>
      <c r="N33" s="700"/>
      <c r="O33" s="701"/>
      <c r="P33" s="702"/>
      <c r="Q33" s="59"/>
      <c r="S33" s="60" t="s">
        <v>398</v>
      </c>
      <c r="U33" s="38" t="s">
        <v>21</v>
      </c>
    </row>
    <row r="34" spans="1:21" ht="17.100000000000001" customHeight="1" thickBot="1" x14ac:dyDescent="0.3">
      <c r="A34" s="345">
        <f t="shared" si="0"/>
        <v>34</v>
      </c>
      <c r="B34" s="419"/>
      <c r="C34" s="57" t="s">
        <v>413</v>
      </c>
      <c r="D34" s="57"/>
      <c r="E34" s="473"/>
      <c r="F34" s="473"/>
      <c r="G34" s="410"/>
      <c r="H34" s="805"/>
      <c r="I34" s="806"/>
      <c r="J34" s="807"/>
      <c r="K34" s="806"/>
      <c r="L34" s="806"/>
      <c r="M34" s="807"/>
      <c r="N34" s="806"/>
      <c r="O34" s="806"/>
      <c r="P34" s="807"/>
      <c r="Q34" s="59"/>
      <c r="U34" s="54" t="s">
        <v>414</v>
      </c>
    </row>
    <row r="35" spans="1:21" ht="17.100000000000001" customHeight="1" thickBot="1" x14ac:dyDescent="0.3">
      <c r="A35" s="345">
        <f t="shared" si="0"/>
        <v>35</v>
      </c>
      <c r="B35" s="419"/>
      <c r="C35" s="65" t="s">
        <v>415</v>
      </c>
      <c r="D35" s="57"/>
      <c r="E35" s="473"/>
      <c r="F35" s="473"/>
      <c r="G35" s="410"/>
      <c r="H35" s="805" t="s">
        <v>416</v>
      </c>
      <c r="I35" s="806"/>
      <c r="J35" s="807"/>
      <c r="K35" s="915"/>
      <c r="L35" s="915"/>
      <c r="M35" s="916"/>
      <c r="N35" s="915"/>
      <c r="O35" s="915"/>
      <c r="P35" s="916"/>
      <c r="Q35" s="59"/>
      <c r="S35" s="38" t="s">
        <v>417</v>
      </c>
      <c r="U35" s="78" t="s">
        <v>418</v>
      </c>
    </row>
    <row r="36" spans="1:21" ht="17.100000000000001" customHeight="1" thickBot="1" x14ac:dyDescent="0.3">
      <c r="A36" s="345">
        <f t="shared" si="0"/>
        <v>36</v>
      </c>
      <c r="B36" s="419"/>
      <c r="C36" s="65" t="s">
        <v>419</v>
      </c>
      <c r="D36" s="57"/>
      <c r="E36" s="473"/>
      <c r="F36" s="473"/>
      <c r="G36" s="410"/>
      <c r="H36" s="805" t="s">
        <v>416</v>
      </c>
      <c r="I36" s="806"/>
      <c r="J36" s="807"/>
      <c r="K36" s="917"/>
      <c r="L36" s="917"/>
      <c r="M36" s="918"/>
      <c r="N36" s="919"/>
      <c r="O36" s="919"/>
      <c r="P36" s="920"/>
      <c r="Q36" s="59"/>
      <c r="S36" s="38" t="s">
        <v>21</v>
      </c>
      <c r="U36" s="60" t="s">
        <v>118</v>
      </c>
    </row>
    <row r="37" spans="1:21" ht="17.100000000000001" customHeight="1" thickBot="1" x14ac:dyDescent="0.3">
      <c r="A37" s="345">
        <f t="shared" si="0"/>
        <v>37</v>
      </c>
      <c r="B37" s="441"/>
      <c r="C37" s="670" t="s">
        <v>420</v>
      </c>
      <c r="D37" s="670"/>
      <c r="E37" s="670"/>
      <c r="F37" s="670"/>
      <c r="G37" s="410"/>
      <c r="H37" s="805" t="s">
        <v>416</v>
      </c>
      <c r="I37" s="806"/>
      <c r="J37" s="807"/>
      <c r="K37" s="806"/>
      <c r="L37" s="806"/>
      <c r="M37" s="807"/>
      <c r="N37" s="806"/>
      <c r="O37" s="806"/>
      <c r="P37" s="807"/>
      <c r="Q37" s="59"/>
      <c r="S37" s="54" t="s">
        <v>410</v>
      </c>
    </row>
    <row r="38" spans="1:21" ht="17.100000000000001" customHeight="1" thickBot="1" x14ac:dyDescent="0.3">
      <c r="A38" s="345">
        <f t="shared" si="0"/>
        <v>38</v>
      </c>
      <c r="B38" s="441"/>
      <c r="C38" s="670" t="s">
        <v>421</v>
      </c>
      <c r="D38" s="670"/>
      <c r="E38" s="670"/>
      <c r="F38" s="670"/>
      <c r="G38" s="410"/>
      <c r="H38" s="805" t="s">
        <v>416</v>
      </c>
      <c r="I38" s="806"/>
      <c r="J38" s="807"/>
      <c r="K38" s="806"/>
      <c r="L38" s="806"/>
      <c r="M38" s="807"/>
      <c r="N38" s="806"/>
      <c r="O38" s="806"/>
      <c r="P38" s="807"/>
      <c r="Q38" s="59"/>
      <c r="S38" s="60" t="s">
        <v>398</v>
      </c>
      <c r="U38" s="38" t="s">
        <v>413</v>
      </c>
    </row>
    <row r="39" spans="1:21" ht="17.100000000000001" customHeight="1" thickBot="1" x14ac:dyDescent="0.3">
      <c r="A39" s="345">
        <f t="shared" si="0"/>
        <v>39</v>
      </c>
      <c r="B39" s="419"/>
      <c r="C39" s="652" t="s">
        <v>422</v>
      </c>
      <c r="D39" s="652"/>
      <c r="E39" s="652"/>
      <c r="F39" s="652"/>
      <c r="G39" s="410"/>
      <c r="H39" s="805" t="s">
        <v>416</v>
      </c>
      <c r="I39" s="806"/>
      <c r="J39" s="807"/>
      <c r="K39" s="917"/>
      <c r="L39" s="917"/>
      <c r="M39" s="918"/>
      <c r="N39" s="919"/>
      <c r="O39" s="919"/>
      <c r="P39" s="920"/>
      <c r="Q39" s="129"/>
      <c r="U39" s="38" t="s">
        <v>21</v>
      </c>
    </row>
    <row r="40" spans="1:21" ht="17.100000000000001" customHeight="1" thickBot="1" x14ac:dyDescent="0.3">
      <c r="A40" s="345">
        <f t="shared" si="0"/>
        <v>40</v>
      </c>
      <c r="B40" s="419"/>
      <c r="C40" s="629" t="s">
        <v>423</v>
      </c>
      <c r="D40" s="652"/>
      <c r="E40" s="652"/>
      <c r="F40" s="652"/>
      <c r="G40" s="410"/>
      <c r="H40" s="805" t="s">
        <v>118</v>
      </c>
      <c r="I40" s="806"/>
      <c r="J40" s="807"/>
      <c r="K40" s="917"/>
      <c r="L40" s="917"/>
      <c r="M40" s="918"/>
      <c r="N40" s="919"/>
      <c r="O40" s="919"/>
      <c r="P40" s="920"/>
      <c r="Q40" s="59"/>
      <c r="S40" s="38" t="s">
        <v>424</v>
      </c>
      <c r="U40" s="54" t="s">
        <v>425</v>
      </c>
    </row>
    <row r="41" spans="1:21" ht="17.100000000000001" customHeight="1" thickBot="1" x14ac:dyDescent="0.25">
      <c r="A41" s="345">
        <f t="shared" si="0"/>
        <v>41</v>
      </c>
      <c r="B41" s="419"/>
      <c r="C41" s="57" t="s">
        <v>426</v>
      </c>
      <c r="D41" s="57"/>
      <c r="E41" s="57"/>
      <c r="F41" s="57"/>
      <c r="G41" s="476" t="s">
        <v>255</v>
      </c>
      <c r="H41" s="926" t="s">
        <v>427</v>
      </c>
      <c r="I41" s="927"/>
      <c r="J41" s="928"/>
      <c r="K41" s="837"/>
      <c r="L41" s="837"/>
      <c r="M41" s="838"/>
      <c r="N41" s="837"/>
      <c r="O41" s="837"/>
      <c r="P41" s="838"/>
      <c r="Q41" s="59"/>
      <c r="S41" s="47" t="s">
        <v>21</v>
      </c>
      <c r="U41" s="60" t="s">
        <v>428</v>
      </c>
    </row>
    <row r="42" spans="1:21" ht="17.100000000000001" customHeight="1" thickBot="1" x14ac:dyDescent="0.25">
      <c r="A42" s="345">
        <f t="shared" si="0"/>
        <v>42</v>
      </c>
      <c r="B42" s="419"/>
      <c r="C42" s="629" t="s">
        <v>429</v>
      </c>
      <c r="D42" s="629"/>
      <c r="E42" s="629"/>
      <c r="F42" s="629"/>
      <c r="G42" s="63" t="str">
        <f>IF('FWM1'!$F$3='FWM1'!$O$69,Qsi,IF('FWM1'!$F$3='FWM1'!$O$70,Qus,""))</f>
        <v>m3/h</v>
      </c>
      <c r="H42" s="921" t="s">
        <v>260</v>
      </c>
      <c r="I42" s="922"/>
      <c r="J42" s="923"/>
      <c r="K42" s="924"/>
      <c r="L42" s="924"/>
      <c r="M42" s="925"/>
      <c r="N42" s="837"/>
      <c r="O42" s="837"/>
      <c r="P42" s="838"/>
      <c r="Q42" s="59"/>
      <c r="S42" s="54" t="str">
        <f>IF('FWM3'!H7='FWM3'!Z4,"","Certified")</f>
        <v>Certified</v>
      </c>
    </row>
    <row r="43" spans="1:21" ht="17.100000000000001" customHeight="1" thickBot="1" x14ac:dyDescent="0.25">
      <c r="A43" s="345">
        <f t="shared" si="0"/>
        <v>43</v>
      </c>
      <c r="B43" s="419"/>
      <c r="C43" s="629" t="s">
        <v>430</v>
      </c>
      <c r="D43" s="629"/>
      <c r="E43" s="629"/>
      <c r="F43" s="629"/>
      <c r="G43" s="63" t="str">
        <f>IF('FWM1'!$F$3='FWM1'!$O$69,DHsi,IF('FWM1'!$F$3='FWM1'!$O$70,DHus,""))</f>
        <v>m liq.</v>
      </c>
      <c r="H43" s="921" t="s">
        <v>260</v>
      </c>
      <c r="I43" s="922"/>
      <c r="J43" s="923"/>
      <c r="K43" s="924"/>
      <c r="L43" s="924"/>
      <c r="M43" s="925"/>
      <c r="N43" s="837"/>
      <c r="O43" s="837"/>
      <c r="P43" s="838"/>
      <c r="Q43" s="59"/>
      <c r="S43" s="78" t="s">
        <v>431</v>
      </c>
      <c r="U43" s="38" t="s">
        <v>432</v>
      </c>
    </row>
    <row r="44" spans="1:21" ht="17.100000000000001" customHeight="1" thickBot="1" x14ac:dyDescent="0.25">
      <c r="A44" s="345">
        <f t="shared" si="0"/>
        <v>44</v>
      </c>
      <c r="B44" s="419"/>
      <c r="C44" s="629" t="s">
        <v>433</v>
      </c>
      <c r="D44" s="629"/>
      <c r="E44" s="629"/>
      <c r="F44" s="629"/>
      <c r="G44" s="477" t="s">
        <v>268</v>
      </c>
      <c r="H44" s="921" t="s">
        <v>260</v>
      </c>
      <c r="I44" s="922"/>
      <c r="J44" s="923"/>
      <c r="K44" s="924"/>
      <c r="L44" s="924"/>
      <c r="M44" s="925"/>
      <c r="N44" s="837"/>
      <c r="O44" s="837"/>
      <c r="P44" s="838"/>
      <c r="Q44" s="59"/>
      <c r="S44" s="60" t="str">
        <f>IF('FWM3'!H7='FWM3'!Z4,"","Witnessed")</f>
        <v>Witnessed</v>
      </c>
      <c r="U44" s="47" t="s">
        <v>21</v>
      </c>
    </row>
    <row r="45" spans="1:21" ht="17.100000000000001" customHeight="1" thickBot="1" x14ac:dyDescent="0.25">
      <c r="A45" s="345">
        <f t="shared" si="0"/>
        <v>45</v>
      </c>
      <c r="B45" s="419"/>
      <c r="C45" s="629" t="s">
        <v>434</v>
      </c>
      <c r="D45" s="629"/>
      <c r="E45" s="629"/>
      <c r="F45" s="629"/>
      <c r="G45" s="63" t="str">
        <f>IF('FWM1'!$F$3='FWM1'!$O$69,Psi,IF('FWM1'!$F$3='FWM1'!$O$70,Pus,""))</f>
        <v>kW</v>
      </c>
      <c r="H45" s="921" t="s">
        <v>260</v>
      </c>
      <c r="I45" s="922"/>
      <c r="J45" s="923"/>
      <c r="K45" s="932"/>
      <c r="L45" s="932"/>
      <c r="M45" s="933"/>
      <c r="N45" s="837"/>
      <c r="O45" s="837"/>
      <c r="P45" s="838"/>
      <c r="Q45" s="59"/>
      <c r="U45" s="54" t="str">
        <f>IF('FWM3'!H7='FWM3'!Z4,"","Certified")</f>
        <v>Certified</v>
      </c>
    </row>
    <row r="46" spans="1:21" ht="17.100000000000001" customHeight="1" thickBot="1" x14ac:dyDescent="0.3">
      <c r="A46" s="345">
        <f t="shared" si="0"/>
        <v>46</v>
      </c>
      <c r="B46" s="419"/>
      <c r="C46" s="57" t="s">
        <v>435</v>
      </c>
      <c r="D46" s="57"/>
      <c r="E46" s="57"/>
      <c r="F46" s="473"/>
      <c r="G46" s="410"/>
      <c r="H46" s="805" t="s">
        <v>436</v>
      </c>
      <c r="I46" s="806"/>
      <c r="J46" s="807"/>
      <c r="K46" s="793"/>
      <c r="L46" s="793"/>
      <c r="M46" s="798"/>
      <c r="N46" s="837"/>
      <c r="O46" s="837"/>
      <c r="P46" s="838"/>
      <c r="Q46" s="129"/>
      <c r="S46" s="38" t="s">
        <v>437</v>
      </c>
      <c r="U46" s="78" t="s">
        <v>431</v>
      </c>
    </row>
    <row r="47" spans="1:21" ht="17.100000000000001" customHeight="1" thickBot="1" x14ac:dyDescent="0.25">
      <c r="A47" s="345">
        <f t="shared" si="0"/>
        <v>47</v>
      </c>
      <c r="B47" s="419"/>
      <c r="C47" s="57" t="s">
        <v>438</v>
      </c>
      <c r="D47" s="57"/>
      <c r="E47" s="57"/>
      <c r="F47" s="57"/>
      <c r="G47" s="63" t="str">
        <f>IF('FWM1'!$F$3='FWM1'!$O$69,Prsi,IF('FWM1'!$F$3='FWM1'!$O$70,GPus,""))</f>
        <v>bara</v>
      </c>
      <c r="H47" s="805" t="s">
        <v>296</v>
      </c>
      <c r="I47" s="806"/>
      <c r="J47" s="807"/>
      <c r="K47" s="793"/>
      <c r="L47" s="793"/>
      <c r="M47" s="798"/>
      <c r="N47" s="793"/>
      <c r="O47" s="793"/>
      <c r="P47" s="798"/>
      <c r="Q47" s="129"/>
      <c r="S47" s="38" t="s">
        <v>21</v>
      </c>
      <c r="U47" s="78" t="str">
        <f>IF('FWM3'!H7='FWM3'!Z4,"","Witnessed")</f>
        <v>Witnessed</v>
      </c>
    </row>
    <row r="48" spans="1:21" ht="17.100000000000001" customHeight="1" thickBot="1" x14ac:dyDescent="0.25">
      <c r="A48" s="345">
        <f t="shared" si="0"/>
        <v>48</v>
      </c>
      <c r="B48" s="478"/>
      <c r="C48" s="695" t="s">
        <v>439</v>
      </c>
      <c r="D48" s="695"/>
      <c r="E48" s="695"/>
      <c r="F48" s="427"/>
      <c r="G48" s="428"/>
      <c r="H48" s="929"/>
      <c r="I48" s="930"/>
      <c r="J48" s="931"/>
      <c r="K48" s="930"/>
      <c r="L48" s="930"/>
      <c r="M48" s="931"/>
      <c r="N48" s="930"/>
      <c r="O48" s="930"/>
      <c r="P48" s="931"/>
      <c r="Q48" s="59"/>
      <c r="S48" s="54" t="s">
        <v>405</v>
      </c>
      <c r="U48" s="60" t="str">
        <f>IF('FWM3'!H7='FWM3'!Z4,"","Not required")</f>
        <v>Not required</v>
      </c>
    </row>
    <row r="49" spans="1:21" ht="17.100000000000001" customHeight="1" thickBot="1" x14ac:dyDescent="0.25">
      <c r="A49" s="345">
        <f t="shared" si="0"/>
        <v>49</v>
      </c>
      <c r="B49" s="457"/>
      <c r="C49" s="701" t="s">
        <v>440</v>
      </c>
      <c r="D49" s="701"/>
      <c r="E49" s="701"/>
      <c r="F49" s="701"/>
      <c r="G49" s="702"/>
      <c r="H49" s="700" t="s">
        <v>246</v>
      </c>
      <c r="I49" s="621"/>
      <c r="J49" s="622"/>
      <c r="K49" s="700"/>
      <c r="L49" s="701"/>
      <c r="M49" s="702"/>
      <c r="N49" s="700"/>
      <c r="O49" s="701"/>
      <c r="P49" s="702"/>
      <c r="Q49" s="59"/>
      <c r="S49" s="60" t="s">
        <v>118</v>
      </c>
    </row>
    <row r="50" spans="1:21" ht="17.100000000000001" customHeight="1" thickBot="1" x14ac:dyDescent="0.25">
      <c r="A50" s="345">
        <f t="shared" si="0"/>
        <v>50</v>
      </c>
      <c r="B50" s="479"/>
      <c r="C50" s="765" t="s">
        <v>441</v>
      </c>
      <c r="D50" s="765"/>
      <c r="E50" s="765"/>
      <c r="F50" s="765"/>
      <c r="G50" s="480"/>
      <c r="H50" s="805" t="s">
        <v>296</v>
      </c>
      <c r="I50" s="806"/>
      <c r="J50" s="807"/>
      <c r="K50" s="936"/>
      <c r="L50" s="936"/>
      <c r="M50" s="937"/>
      <c r="N50" s="936"/>
      <c r="O50" s="936"/>
      <c r="P50" s="937"/>
      <c r="Q50" s="59"/>
      <c r="U50" s="38" t="s">
        <v>442</v>
      </c>
    </row>
    <row r="51" spans="1:21" ht="17.100000000000001" customHeight="1" thickBot="1" x14ac:dyDescent="0.3">
      <c r="A51" s="345">
        <f t="shared" si="0"/>
        <v>51</v>
      </c>
      <c r="B51" s="481"/>
      <c r="C51" s="652" t="s">
        <v>443</v>
      </c>
      <c r="D51" s="652"/>
      <c r="E51" s="652"/>
      <c r="F51" s="652"/>
      <c r="G51" s="482"/>
      <c r="H51" s="800" t="s">
        <v>260</v>
      </c>
      <c r="I51" s="801"/>
      <c r="J51" s="802"/>
      <c r="K51" s="793"/>
      <c r="L51" s="793"/>
      <c r="M51" s="798"/>
      <c r="N51" s="837"/>
      <c r="O51" s="837"/>
      <c r="P51" s="838"/>
      <c r="Q51" s="59"/>
      <c r="S51" s="38" t="s">
        <v>444</v>
      </c>
      <c r="U51" s="47" t="s">
        <v>21</v>
      </c>
    </row>
    <row r="52" spans="1:21" ht="17.100000000000001" customHeight="1" thickBot="1" x14ac:dyDescent="0.3">
      <c r="A52" s="345">
        <f t="shared" si="0"/>
        <v>52</v>
      </c>
      <c r="B52" s="481"/>
      <c r="C52" s="652" t="s">
        <v>445</v>
      </c>
      <c r="D52" s="652"/>
      <c r="E52" s="652"/>
      <c r="F52" s="652"/>
      <c r="G52" s="410"/>
      <c r="H52" s="800" t="s">
        <v>260</v>
      </c>
      <c r="I52" s="801"/>
      <c r="J52" s="802"/>
      <c r="K52" s="934"/>
      <c r="L52" s="934"/>
      <c r="M52" s="935"/>
      <c r="N52" s="837"/>
      <c r="O52" s="837"/>
      <c r="P52" s="838"/>
      <c r="Q52" s="59"/>
      <c r="S52" s="38" t="s">
        <v>21</v>
      </c>
      <c r="U52" s="78" t="str">
        <f>IF('FWM3'!H7='FWM3'!Z4,"","Observed")</f>
        <v>Observed</v>
      </c>
    </row>
    <row r="53" spans="1:21" ht="17.100000000000001" customHeight="1" x14ac:dyDescent="0.25">
      <c r="A53" s="345">
        <f t="shared" si="0"/>
        <v>53</v>
      </c>
      <c r="B53" s="481" t="s">
        <v>163</v>
      </c>
      <c r="C53" s="652" t="s">
        <v>446</v>
      </c>
      <c r="D53" s="652"/>
      <c r="E53" s="652"/>
      <c r="F53" s="652"/>
      <c r="G53" s="410"/>
      <c r="H53" s="800" t="s">
        <v>260</v>
      </c>
      <c r="I53" s="801"/>
      <c r="J53" s="802"/>
      <c r="K53" s="941"/>
      <c r="L53" s="941"/>
      <c r="M53" s="942"/>
      <c r="N53" s="837"/>
      <c r="O53" s="837"/>
      <c r="P53" s="838"/>
      <c r="Q53" s="59"/>
      <c r="S53" s="54" t="s">
        <v>447</v>
      </c>
      <c r="U53" s="78" t="str">
        <f>IF('FWM3'!H7='FWM3'!Z4,"","Witnessed")</f>
        <v>Witnessed</v>
      </c>
    </row>
    <row r="54" spans="1:21" ht="17.100000000000001" customHeight="1" thickBot="1" x14ac:dyDescent="0.3">
      <c r="A54" s="345">
        <f t="shared" si="0"/>
        <v>54</v>
      </c>
      <c r="B54" s="483"/>
      <c r="C54" s="943" t="s">
        <v>448</v>
      </c>
      <c r="D54" s="943"/>
      <c r="E54" s="943"/>
      <c r="F54" s="943"/>
      <c r="G54" s="484"/>
      <c r="H54" s="944" t="s">
        <v>260</v>
      </c>
      <c r="I54" s="945"/>
      <c r="J54" s="946"/>
      <c r="K54" s="934"/>
      <c r="L54" s="934"/>
      <c r="M54" s="935"/>
      <c r="N54" s="947"/>
      <c r="O54" s="947"/>
      <c r="P54" s="948"/>
      <c r="Q54" s="59"/>
      <c r="S54" s="60" t="s">
        <v>436</v>
      </c>
      <c r="U54" s="60" t="s">
        <v>118</v>
      </c>
    </row>
    <row r="55" spans="1:21" ht="32.25" customHeight="1" thickBot="1" x14ac:dyDescent="0.3">
      <c r="A55" s="345">
        <f t="shared" si="0"/>
        <v>55</v>
      </c>
      <c r="B55" s="485"/>
      <c r="C55" s="867" t="s">
        <v>449</v>
      </c>
      <c r="D55" s="867"/>
      <c r="E55" s="867"/>
      <c r="F55" s="867"/>
      <c r="G55" s="486"/>
      <c r="H55" s="895" t="s">
        <v>405</v>
      </c>
      <c r="I55" s="896"/>
      <c r="J55" s="897"/>
      <c r="K55" s="905"/>
      <c r="L55" s="905"/>
      <c r="M55" s="906"/>
      <c r="N55" s="930"/>
      <c r="O55" s="930"/>
      <c r="P55" s="931"/>
      <c r="Q55" s="59"/>
    </row>
    <row r="56" spans="1:21" ht="17.100000000000001" customHeight="1" x14ac:dyDescent="0.2">
      <c r="A56" s="345">
        <f t="shared" si="0"/>
        <v>56</v>
      </c>
      <c r="B56" s="481"/>
      <c r="C56" s="938"/>
      <c r="D56" s="938"/>
      <c r="E56" s="938"/>
      <c r="F56" s="938"/>
      <c r="G56" s="939"/>
      <c r="H56" s="940"/>
      <c r="I56" s="938"/>
      <c r="J56" s="939"/>
      <c r="K56" s="938"/>
      <c r="L56" s="938"/>
      <c r="M56" s="939"/>
      <c r="N56" s="938"/>
      <c r="O56" s="938"/>
      <c r="P56" s="939"/>
      <c r="Q56" s="59"/>
    </row>
    <row r="57" spans="1:21" ht="17.100000000000001" customHeight="1" x14ac:dyDescent="0.2">
      <c r="A57" s="345">
        <f t="shared" si="0"/>
        <v>57</v>
      </c>
      <c r="B57" s="481"/>
      <c r="C57" s="837"/>
      <c r="D57" s="837"/>
      <c r="E57" s="837"/>
      <c r="F57" s="837"/>
      <c r="G57" s="838"/>
      <c r="H57" s="949"/>
      <c r="I57" s="837"/>
      <c r="J57" s="838"/>
      <c r="K57" s="837"/>
      <c r="L57" s="837"/>
      <c r="M57" s="838"/>
      <c r="N57" s="837"/>
      <c r="O57" s="837"/>
      <c r="P57" s="838"/>
      <c r="Q57" s="59"/>
    </row>
    <row r="58" spans="1:21" ht="17.100000000000001" customHeight="1" x14ac:dyDescent="0.2">
      <c r="A58" s="345">
        <f t="shared" si="0"/>
        <v>58</v>
      </c>
      <c r="B58" s="481"/>
      <c r="C58" s="837" t="s">
        <v>12</v>
      </c>
      <c r="D58" s="837"/>
      <c r="E58" s="837"/>
      <c r="F58" s="837"/>
      <c r="G58" s="838"/>
      <c r="H58" s="949"/>
      <c r="I58" s="837"/>
      <c r="J58" s="838"/>
      <c r="K58" s="837"/>
      <c r="L58" s="837"/>
      <c r="M58" s="838"/>
      <c r="N58" s="837"/>
      <c r="O58" s="837"/>
      <c r="P58" s="838"/>
      <c r="Q58" s="59"/>
    </row>
    <row r="59" spans="1:21" ht="17.100000000000001" customHeight="1" x14ac:dyDescent="0.2">
      <c r="A59" s="345">
        <f t="shared" si="0"/>
        <v>59</v>
      </c>
      <c r="B59" s="481"/>
      <c r="C59" s="837" t="s">
        <v>12</v>
      </c>
      <c r="D59" s="837"/>
      <c r="E59" s="837"/>
      <c r="F59" s="837"/>
      <c r="G59" s="838"/>
      <c r="H59" s="949"/>
      <c r="I59" s="837"/>
      <c r="J59" s="838"/>
      <c r="K59" s="837"/>
      <c r="L59" s="837"/>
      <c r="M59" s="838"/>
      <c r="N59" s="837"/>
      <c r="O59" s="837"/>
      <c r="P59" s="838"/>
      <c r="Q59" s="59"/>
    </row>
    <row r="60" spans="1:21" ht="17.100000000000001" customHeight="1" thickBot="1" x14ac:dyDescent="0.25">
      <c r="A60" s="345">
        <f t="shared" si="0"/>
        <v>60</v>
      </c>
      <c r="B60" s="481"/>
      <c r="C60" s="950"/>
      <c r="D60" s="950"/>
      <c r="E60" s="950"/>
      <c r="F60" s="950"/>
      <c r="G60" s="951"/>
      <c r="H60" s="949" t="s">
        <v>12</v>
      </c>
      <c r="I60" s="837"/>
      <c r="J60" s="838"/>
      <c r="K60" s="930"/>
      <c r="L60" s="930"/>
      <c r="M60" s="931"/>
      <c r="N60" s="930"/>
      <c r="O60" s="930"/>
      <c r="P60" s="931"/>
      <c r="Q60" s="59"/>
    </row>
    <row r="61" spans="1:21" ht="17.100000000000001" customHeight="1" thickBot="1" x14ac:dyDescent="0.25">
      <c r="A61" s="345">
        <f t="shared" si="0"/>
        <v>61</v>
      </c>
      <c r="B61" s="487"/>
      <c r="C61" s="954"/>
      <c r="D61" s="954"/>
      <c r="E61" s="954"/>
      <c r="F61" s="954"/>
      <c r="G61" s="953"/>
      <c r="H61" s="949" t="s">
        <v>12</v>
      </c>
      <c r="I61" s="837"/>
      <c r="J61" s="838"/>
      <c r="K61" s="488"/>
      <c r="L61" s="488"/>
      <c r="M61" s="488"/>
      <c r="N61" s="488"/>
      <c r="O61" s="488"/>
      <c r="P61" s="489"/>
      <c r="Q61" s="59"/>
    </row>
    <row r="62" spans="1:21" ht="17.100000000000001" customHeight="1" x14ac:dyDescent="0.2">
      <c r="A62" s="345">
        <f t="shared" si="0"/>
        <v>62</v>
      </c>
      <c r="B62" s="490"/>
      <c r="C62" s="188" t="s">
        <v>171</v>
      </c>
      <c r="D62" s="491"/>
      <c r="E62" s="955" t="str">
        <f>IF('FWM1'!E62=0,"",'FWM1'!E62)</f>
        <v>KGIS</v>
      </c>
      <c r="F62" s="955"/>
      <c r="G62" s="955"/>
      <c r="H62" s="955"/>
      <c r="I62" s="492"/>
      <c r="J62" s="852" t="s">
        <v>346</v>
      </c>
      <c r="K62" s="853"/>
      <c r="L62" s="493"/>
      <c r="M62" s="956" t="str">
        <f>IF(G2="","",G2)</f>
        <v>PBA - 905A/B</v>
      </c>
      <c r="N62" s="855"/>
      <c r="O62" s="855"/>
      <c r="P62" s="856"/>
      <c r="Q62" s="59"/>
      <c r="R62" s="494"/>
    </row>
    <row r="63" spans="1:21" ht="17.100000000000001" customHeight="1" thickBot="1" x14ac:dyDescent="0.25">
      <c r="A63" s="345">
        <f t="shared" si="0"/>
        <v>63</v>
      </c>
      <c r="B63" s="358"/>
      <c r="C63" s="191" t="s">
        <v>173</v>
      </c>
      <c r="D63" s="495"/>
      <c r="E63" s="957" t="str">
        <f>IF('FWM1'!E63=0,"",'FWM1'!E63)</f>
        <v>NPDC</v>
      </c>
      <c r="F63" s="957"/>
      <c r="G63" s="957"/>
      <c r="H63" s="957"/>
      <c r="I63" s="496"/>
      <c r="J63" s="747" t="s">
        <v>347</v>
      </c>
      <c r="K63" s="958"/>
      <c r="L63" s="496"/>
      <c r="M63" s="959" t="str">
        <f>IF('FWM1'!O63=0,"",'FWM1'!O63)</f>
        <v>N/A</v>
      </c>
      <c r="N63" s="960"/>
      <c r="O63" s="960"/>
      <c r="P63" s="961"/>
      <c r="Q63" s="448"/>
      <c r="R63" s="497"/>
    </row>
    <row r="64" spans="1:21" ht="17.100000000000001" customHeight="1" thickBot="1" x14ac:dyDescent="0.3">
      <c r="A64" s="498"/>
      <c r="B64" s="499"/>
      <c r="C64" s="199"/>
      <c r="D64" s="199"/>
      <c r="E64" s="199"/>
      <c r="F64" s="199"/>
      <c r="G64" s="199"/>
      <c r="H64" s="952"/>
      <c r="I64" s="953"/>
      <c r="J64" s="500" t="s">
        <v>450</v>
      </c>
      <c r="K64" s="199"/>
      <c r="L64" s="199"/>
      <c r="M64" s="199"/>
      <c r="N64" s="501"/>
      <c r="O64" s="501"/>
      <c r="P64" s="501"/>
      <c r="Q64" s="502"/>
    </row>
    <row r="65" spans="8:17" x14ac:dyDescent="0.2">
      <c r="H65" s="76"/>
      <c r="I65" s="503"/>
      <c r="J65" s="76"/>
      <c r="Q65" s="209"/>
    </row>
    <row r="66" spans="8:17" ht="13.5" thickBot="1" x14ac:dyDescent="0.25">
      <c r="H66" s="197"/>
      <c r="I66" s="201"/>
      <c r="J66" s="197"/>
      <c r="Q66" s="209"/>
    </row>
    <row r="67" spans="8:17" ht="16.5" thickBot="1" x14ac:dyDescent="0.25">
      <c r="H67" s="199"/>
      <c r="I67" s="199"/>
      <c r="J67" s="500" t="s">
        <v>451</v>
      </c>
      <c r="Q67" s="209"/>
    </row>
    <row r="68" spans="8:17" x14ac:dyDescent="0.2">
      <c r="Q68" s="209"/>
    </row>
    <row r="69" spans="8:17" x14ac:dyDescent="0.2">
      <c r="Q69" s="209"/>
    </row>
    <row r="70" spans="8:17" x14ac:dyDescent="0.2">
      <c r="Q70" s="209"/>
    </row>
    <row r="71" spans="8:17" x14ac:dyDescent="0.2">
      <c r="Q71" s="209"/>
    </row>
    <row r="72" spans="8:17" x14ac:dyDescent="0.2">
      <c r="Q72" s="209"/>
    </row>
    <row r="73" spans="8:17" x14ac:dyDescent="0.2">
      <c r="Q73" s="209"/>
    </row>
    <row r="74" spans="8:17" x14ac:dyDescent="0.2">
      <c r="Q74" s="209"/>
    </row>
    <row r="75" spans="8:17" x14ac:dyDescent="0.2">
      <c r="Q75" s="209"/>
    </row>
    <row r="76" spans="8:17" x14ac:dyDescent="0.2">
      <c r="Q76" s="209"/>
    </row>
    <row r="77" spans="8:17" x14ac:dyDescent="0.2">
      <c r="Q77" s="209"/>
    </row>
    <row r="78" spans="8:17" x14ac:dyDescent="0.2">
      <c r="Q78" s="209"/>
    </row>
    <row r="79" spans="8:17" x14ac:dyDescent="0.2">
      <c r="Q79" s="209"/>
    </row>
    <row r="80" spans="8:17" x14ac:dyDescent="0.2">
      <c r="Q80" s="209"/>
    </row>
    <row r="81" spans="17:17" x14ac:dyDescent="0.2">
      <c r="Q81" s="209"/>
    </row>
    <row r="82" spans="17:17" x14ac:dyDescent="0.2">
      <c r="Q82" s="209"/>
    </row>
    <row r="83" spans="17:17" x14ac:dyDescent="0.2">
      <c r="Q83" s="209"/>
    </row>
    <row r="84" spans="17:17" x14ac:dyDescent="0.2">
      <c r="Q84" s="209"/>
    </row>
    <row r="85" spans="17:17" x14ac:dyDescent="0.2">
      <c r="Q85" s="209"/>
    </row>
    <row r="86" spans="17:17" x14ac:dyDescent="0.2">
      <c r="Q86" s="209"/>
    </row>
    <row r="87" spans="17:17" x14ac:dyDescent="0.2">
      <c r="Q87" s="209"/>
    </row>
    <row r="88" spans="17:17" x14ac:dyDescent="0.2">
      <c r="Q88" s="209"/>
    </row>
    <row r="89" spans="17:17" x14ac:dyDescent="0.2">
      <c r="Q89" s="209"/>
    </row>
    <row r="90" spans="17:17" x14ac:dyDescent="0.2">
      <c r="Q90" s="209"/>
    </row>
    <row r="91" spans="17:17" x14ac:dyDescent="0.2">
      <c r="Q91" s="209"/>
    </row>
    <row r="92" spans="17:17" x14ac:dyDescent="0.2">
      <c r="Q92" s="209"/>
    </row>
    <row r="93" spans="17:17" x14ac:dyDescent="0.2">
      <c r="Q93" s="209"/>
    </row>
    <row r="94" spans="17:17" x14ac:dyDescent="0.2">
      <c r="Q94" s="209"/>
    </row>
    <row r="95" spans="17:17" x14ac:dyDescent="0.2">
      <c r="Q95" s="209"/>
    </row>
    <row r="96" spans="17:17" x14ac:dyDescent="0.2">
      <c r="Q96" s="209"/>
    </row>
    <row r="97" spans="17:17" x14ac:dyDescent="0.2">
      <c r="Q97" s="209"/>
    </row>
    <row r="98" spans="17:17" x14ac:dyDescent="0.2">
      <c r="Q98" s="209"/>
    </row>
    <row r="99" spans="17:17" x14ac:dyDescent="0.2">
      <c r="Q99" s="209"/>
    </row>
    <row r="100" spans="17:17" x14ac:dyDescent="0.2">
      <c r="Q100" s="209"/>
    </row>
    <row r="101" spans="17:17" x14ac:dyDescent="0.2">
      <c r="Q101" s="209"/>
    </row>
    <row r="102" spans="17:17" x14ac:dyDescent="0.2">
      <c r="Q102" s="209"/>
    </row>
    <row r="103" spans="17:17" x14ac:dyDescent="0.2">
      <c r="Q103" s="209"/>
    </row>
    <row r="104" spans="17:17" x14ac:dyDescent="0.2">
      <c r="Q104" s="209"/>
    </row>
    <row r="105" spans="17:17" x14ac:dyDescent="0.2">
      <c r="Q105" s="209"/>
    </row>
    <row r="106" spans="17:17" x14ac:dyDescent="0.2">
      <c r="Q106" s="209"/>
    </row>
    <row r="107" spans="17:17" x14ac:dyDescent="0.2">
      <c r="Q107" s="209"/>
    </row>
    <row r="108" spans="17:17" x14ac:dyDescent="0.2">
      <c r="Q108" s="209"/>
    </row>
    <row r="109" spans="17:17" x14ac:dyDescent="0.2">
      <c r="Q109" s="209"/>
    </row>
    <row r="110" spans="17:17" x14ac:dyDescent="0.2">
      <c r="Q110" s="209"/>
    </row>
    <row r="111" spans="17:17" x14ac:dyDescent="0.2">
      <c r="Q111" s="209"/>
    </row>
    <row r="112" spans="17:17" x14ac:dyDescent="0.2">
      <c r="Q112" s="209"/>
    </row>
    <row r="113" spans="17:17" x14ac:dyDescent="0.2">
      <c r="Q113" s="209"/>
    </row>
    <row r="114" spans="17:17" x14ac:dyDescent="0.2">
      <c r="Q114" s="209"/>
    </row>
    <row r="115" spans="17:17" x14ac:dyDescent="0.2">
      <c r="Q115" s="209"/>
    </row>
    <row r="116" spans="17:17" x14ac:dyDescent="0.2">
      <c r="Q116" s="209"/>
    </row>
    <row r="117" spans="17:17" x14ac:dyDescent="0.2">
      <c r="Q117" s="209"/>
    </row>
    <row r="118" spans="17:17" x14ac:dyDescent="0.2">
      <c r="Q118" s="209"/>
    </row>
    <row r="119" spans="17:17" x14ac:dyDescent="0.2">
      <c r="Q119" s="204"/>
    </row>
    <row r="120" spans="17:17" x14ac:dyDescent="0.2">
      <c r="Q120" s="204"/>
    </row>
    <row r="121" spans="17:17" x14ac:dyDescent="0.2">
      <c r="Q121" s="204"/>
    </row>
    <row r="122" spans="17:17" x14ac:dyDescent="0.2">
      <c r="Q122" s="204"/>
    </row>
    <row r="123" spans="17:17" x14ac:dyDescent="0.2">
      <c r="Q123" s="204"/>
    </row>
    <row r="124" spans="17:17" x14ac:dyDescent="0.2">
      <c r="Q124" s="204"/>
    </row>
    <row r="125" spans="17:17" x14ac:dyDescent="0.2">
      <c r="Q125" s="204"/>
    </row>
    <row r="126" spans="17:17" x14ac:dyDescent="0.2">
      <c r="Q126" s="204"/>
    </row>
    <row r="127" spans="17:17" x14ac:dyDescent="0.2">
      <c r="Q127" s="204"/>
    </row>
    <row r="128" spans="17:17" x14ac:dyDescent="0.2">
      <c r="Q128" s="204"/>
    </row>
    <row r="129" spans="17:17" x14ac:dyDescent="0.2">
      <c r="Q129" s="204"/>
    </row>
    <row r="130" spans="17:17" x14ac:dyDescent="0.2">
      <c r="Q130" s="204"/>
    </row>
    <row r="131" spans="17:17" x14ac:dyDescent="0.2">
      <c r="Q131" s="204"/>
    </row>
    <row r="132" spans="17:17" x14ac:dyDescent="0.2">
      <c r="Q132" s="204"/>
    </row>
    <row r="133" spans="17:17" x14ac:dyDescent="0.2">
      <c r="Q133" s="209"/>
    </row>
    <row r="134" spans="17:17" x14ac:dyDescent="0.2">
      <c r="Q134" s="209"/>
    </row>
    <row r="135" spans="17:17" x14ac:dyDescent="0.2">
      <c r="Q135" s="209"/>
    </row>
    <row r="136" spans="17:17" x14ac:dyDescent="0.2">
      <c r="Q136" s="209"/>
    </row>
    <row r="137" spans="17:17" x14ac:dyDescent="0.2">
      <c r="Q137" s="209"/>
    </row>
    <row r="138" spans="17:17" x14ac:dyDescent="0.2">
      <c r="Q138" s="209"/>
    </row>
    <row r="139" spans="17:17" x14ac:dyDescent="0.2">
      <c r="Q139" s="209"/>
    </row>
    <row r="140" spans="17:17" x14ac:dyDescent="0.2">
      <c r="Q140" s="209"/>
    </row>
    <row r="141" spans="17:17" x14ac:dyDescent="0.2">
      <c r="Q141" s="209"/>
    </row>
    <row r="142" spans="17:17" x14ac:dyDescent="0.2">
      <c r="Q142" s="209"/>
    </row>
    <row r="143" spans="17:17" x14ac:dyDescent="0.2">
      <c r="Q143" s="209"/>
    </row>
    <row r="144" spans="17:17" x14ac:dyDescent="0.2">
      <c r="Q144" s="209"/>
    </row>
    <row r="145" spans="17:17" x14ac:dyDescent="0.2">
      <c r="Q145" s="209"/>
    </row>
    <row r="146" spans="17:17" x14ac:dyDescent="0.2">
      <c r="Q146" s="209"/>
    </row>
    <row r="147" spans="17:17" x14ac:dyDescent="0.2">
      <c r="Q147" s="209"/>
    </row>
    <row r="148" spans="17:17" x14ac:dyDescent="0.2">
      <c r="Q148" s="209"/>
    </row>
    <row r="149" spans="17:17" x14ac:dyDescent="0.2">
      <c r="Q149" s="209"/>
    </row>
    <row r="150" spans="17:17" x14ac:dyDescent="0.2">
      <c r="Q150" s="209"/>
    </row>
    <row r="151" spans="17:17" x14ac:dyDescent="0.2">
      <c r="Q151" s="209"/>
    </row>
    <row r="152" spans="17:17" x14ac:dyDescent="0.2">
      <c r="Q152" s="209"/>
    </row>
    <row r="153" spans="17:17" x14ac:dyDescent="0.2">
      <c r="Q153" s="209"/>
    </row>
    <row r="154" spans="17:17" x14ac:dyDescent="0.2">
      <c r="Q154" s="209"/>
    </row>
    <row r="155" spans="17:17" x14ac:dyDescent="0.2">
      <c r="Q155" s="209"/>
    </row>
    <row r="156" spans="17:17" x14ac:dyDescent="0.2">
      <c r="Q156" s="209"/>
    </row>
    <row r="157" spans="17:17" x14ac:dyDescent="0.2">
      <c r="Q157" s="209"/>
    </row>
    <row r="158" spans="17:17" x14ac:dyDescent="0.2">
      <c r="Q158" s="209"/>
    </row>
    <row r="159" spans="17:17" x14ac:dyDescent="0.2">
      <c r="Q159" s="209"/>
    </row>
    <row r="160" spans="17:17" x14ac:dyDescent="0.2">
      <c r="Q160" s="209"/>
    </row>
    <row r="161" spans="17:17" x14ac:dyDescent="0.2">
      <c r="Q161" s="209"/>
    </row>
    <row r="162" spans="17:17" x14ac:dyDescent="0.2">
      <c r="Q162" s="209"/>
    </row>
    <row r="163" spans="17:17" x14ac:dyDescent="0.2">
      <c r="Q163" s="209"/>
    </row>
    <row r="164" spans="17:17" x14ac:dyDescent="0.2">
      <c r="Q164" s="209"/>
    </row>
    <row r="165" spans="17:17" x14ac:dyDescent="0.2">
      <c r="Q165" s="209"/>
    </row>
    <row r="166" spans="17:17" x14ac:dyDescent="0.2">
      <c r="Q166" s="209"/>
    </row>
    <row r="167" spans="17:17" x14ac:dyDescent="0.2">
      <c r="Q167" s="209"/>
    </row>
    <row r="168" spans="17:17" x14ac:dyDescent="0.2">
      <c r="Q168" s="209"/>
    </row>
    <row r="169" spans="17:17" x14ac:dyDescent="0.2">
      <c r="Q169" s="209"/>
    </row>
    <row r="170" spans="17:17" x14ac:dyDescent="0.2">
      <c r="Q170" s="209"/>
    </row>
    <row r="171" spans="17:17" x14ac:dyDescent="0.2">
      <c r="Q171" s="209"/>
    </row>
    <row r="172" spans="17:17" x14ac:dyDescent="0.2">
      <c r="Q172" s="209"/>
    </row>
    <row r="173" spans="17:17" x14ac:dyDescent="0.2">
      <c r="Q173" s="209"/>
    </row>
    <row r="174" spans="17:17" x14ac:dyDescent="0.2">
      <c r="Q174" s="209"/>
    </row>
    <row r="175" spans="17:17" x14ac:dyDescent="0.2">
      <c r="Q175" s="209"/>
    </row>
    <row r="176" spans="17:17" x14ac:dyDescent="0.2">
      <c r="Q176" s="209"/>
    </row>
    <row r="177" spans="17:17" x14ac:dyDescent="0.2">
      <c r="Q177" s="209"/>
    </row>
    <row r="178" spans="17:17" x14ac:dyDescent="0.2">
      <c r="Q178" s="209"/>
    </row>
    <row r="179" spans="17:17" x14ac:dyDescent="0.2">
      <c r="Q179" s="209"/>
    </row>
    <row r="180" spans="17:17" x14ac:dyDescent="0.2">
      <c r="Q180" s="209"/>
    </row>
    <row r="181" spans="17:17" x14ac:dyDescent="0.2">
      <c r="Q181" s="209"/>
    </row>
    <row r="182" spans="17:17" x14ac:dyDescent="0.2">
      <c r="Q182" s="209"/>
    </row>
    <row r="183" spans="17:17" x14ac:dyDescent="0.2">
      <c r="Q183" s="209"/>
    </row>
    <row r="184" spans="17:17" x14ac:dyDescent="0.2">
      <c r="Q184" s="209"/>
    </row>
    <row r="185" spans="17:17" x14ac:dyDescent="0.2">
      <c r="Q185" s="209"/>
    </row>
    <row r="186" spans="17:17" x14ac:dyDescent="0.2">
      <c r="Q186" s="209"/>
    </row>
    <row r="187" spans="17:17" x14ac:dyDescent="0.2">
      <c r="Q187" s="209"/>
    </row>
    <row r="188" spans="17:17" x14ac:dyDescent="0.2">
      <c r="Q188" s="209"/>
    </row>
    <row r="189" spans="17:17" x14ac:dyDescent="0.2">
      <c r="Q189" s="209"/>
    </row>
    <row r="190" spans="17:17" x14ac:dyDescent="0.2">
      <c r="Q190" s="209"/>
    </row>
    <row r="191" spans="17:17" x14ac:dyDescent="0.2">
      <c r="Q191" s="209"/>
    </row>
    <row r="192" spans="17:17" x14ac:dyDescent="0.2">
      <c r="Q192" s="209"/>
    </row>
    <row r="193" spans="17:17" x14ac:dyDescent="0.2">
      <c r="Q193" s="209"/>
    </row>
    <row r="194" spans="17:17" x14ac:dyDescent="0.2">
      <c r="Q194" s="209"/>
    </row>
    <row r="195" spans="17:17" x14ac:dyDescent="0.2">
      <c r="Q195" s="209"/>
    </row>
    <row r="196" spans="17:17" x14ac:dyDescent="0.2">
      <c r="Q196" s="209"/>
    </row>
    <row r="197" spans="17:17" x14ac:dyDescent="0.2">
      <c r="Q197" s="209"/>
    </row>
    <row r="198" spans="17:17" x14ac:dyDescent="0.2">
      <c r="Q198" s="209"/>
    </row>
    <row r="199" spans="17:17" x14ac:dyDescent="0.2">
      <c r="Q199" s="209"/>
    </row>
    <row r="200" spans="17:17" x14ac:dyDescent="0.2">
      <c r="Q200" s="209"/>
    </row>
    <row r="201" spans="17:17" x14ac:dyDescent="0.2">
      <c r="Q201" s="209"/>
    </row>
    <row r="202" spans="17:17" x14ac:dyDescent="0.2">
      <c r="Q202" s="209"/>
    </row>
    <row r="203" spans="17:17" x14ac:dyDescent="0.2">
      <c r="Q203" s="209"/>
    </row>
    <row r="204" spans="17:17" x14ac:dyDescent="0.2">
      <c r="Q204" s="209"/>
    </row>
    <row r="205" spans="17:17" x14ac:dyDescent="0.2">
      <c r="Q205" s="209"/>
    </row>
    <row r="206" spans="17:17" x14ac:dyDescent="0.2">
      <c r="Q206" s="209"/>
    </row>
    <row r="207" spans="17:17" x14ac:dyDescent="0.2">
      <c r="Q207" s="209"/>
    </row>
    <row r="208" spans="17:17" x14ac:dyDescent="0.2">
      <c r="Q208" s="209"/>
    </row>
    <row r="209" spans="17:17" x14ac:dyDescent="0.2">
      <c r="Q209" s="209"/>
    </row>
    <row r="210" spans="17:17" x14ac:dyDescent="0.2">
      <c r="Q210" s="209"/>
    </row>
    <row r="211" spans="17:17" x14ac:dyDescent="0.2">
      <c r="Q211" s="209"/>
    </row>
    <row r="212" spans="17:17" x14ac:dyDescent="0.2">
      <c r="Q212" s="209"/>
    </row>
    <row r="213" spans="17:17" x14ac:dyDescent="0.2">
      <c r="Q213" s="209"/>
    </row>
    <row r="214" spans="17:17" x14ac:dyDescent="0.2">
      <c r="Q214" s="209"/>
    </row>
    <row r="215" spans="17:17" x14ac:dyDescent="0.2">
      <c r="Q215" s="209"/>
    </row>
    <row r="216" spans="17:17" x14ac:dyDescent="0.2">
      <c r="Q216" s="209"/>
    </row>
    <row r="217" spans="17:17" x14ac:dyDescent="0.2">
      <c r="Q217" s="209"/>
    </row>
    <row r="218" spans="17:17" x14ac:dyDescent="0.2">
      <c r="Q218" s="209"/>
    </row>
    <row r="219" spans="17:17" x14ac:dyDescent="0.2">
      <c r="Q219" s="209"/>
    </row>
    <row r="220" spans="17:17" x14ac:dyDescent="0.2">
      <c r="Q220" s="209"/>
    </row>
    <row r="221" spans="17:17" x14ac:dyDescent="0.2">
      <c r="Q221" s="209"/>
    </row>
    <row r="222" spans="17:17" x14ac:dyDescent="0.2">
      <c r="Q222" s="209"/>
    </row>
    <row r="223" spans="17:17" x14ac:dyDescent="0.2">
      <c r="Q223" s="209"/>
    </row>
    <row r="224" spans="17:17" x14ac:dyDescent="0.2">
      <c r="Q224" s="209"/>
    </row>
    <row r="225" spans="17:17" x14ac:dyDescent="0.2">
      <c r="Q225" s="209"/>
    </row>
    <row r="226" spans="17:17" x14ac:dyDescent="0.2">
      <c r="Q226" s="209"/>
    </row>
    <row r="227" spans="17:17" x14ac:dyDescent="0.2">
      <c r="Q227" s="209"/>
    </row>
    <row r="228" spans="17:17" x14ac:dyDescent="0.2">
      <c r="Q228" s="209"/>
    </row>
    <row r="229" spans="17:17" x14ac:dyDescent="0.2">
      <c r="Q229" s="209"/>
    </row>
    <row r="230" spans="17:17" x14ac:dyDescent="0.2">
      <c r="Q230" s="209"/>
    </row>
    <row r="231" spans="17:17" x14ac:dyDescent="0.2">
      <c r="Q231" s="209"/>
    </row>
    <row r="232" spans="17:17" x14ac:dyDescent="0.2">
      <c r="Q232" s="209"/>
    </row>
    <row r="233" spans="17:17" x14ac:dyDescent="0.2">
      <c r="Q233" s="209"/>
    </row>
    <row r="234" spans="17:17" x14ac:dyDescent="0.2">
      <c r="Q234" s="209"/>
    </row>
    <row r="235" spans="17:17" x14ac:dyDescent="0.2">
      <c r="Q235" s="209"/>
    </row>
    <row r="236" spans="17:17" x14ac:dyDescent="0.2">
      <c r="Q236" s="209"/>
    </row>
    <row r="237" spans="17:17" x14ac:dyDescent="0.2">
      <c r="Q237" s="209"/>
    </row>
    <row r="238" spans="17:17" x14ac:dyDescent="0.2">
      <c r="Q238" s="209"/>
    </row>
    <row r="239" spans="17:17" x14ac:dyDescent="0.2">
      <c r="Q239" s="209"/>
    </row>
    <row r="240" spans="17:17" x14ac:dyDescent="0.2">
      <c r="Q240" s="209"/>
    </row>
    <row r="241" spans="17:17" x14ac:dyDescent="0.2">
      <c r="Q241" s="209"/>
    </row>
    <row r="242" spans="17:17" x14ac:dyDescent="0.2">
      <c r="Q242" s="209"/>
    </row>
    <row r="243" spans="17:17" x14ac:dyDescent="0.2">
      <c r="Q243" s="209"/>
    </row>
    <row r="244" spans="17:17" x14ac:dyDescent="0.2">
      <c r="Q244" s="209"/>
    </row>
    <row r="245" spans="17:17" x14ac:dyDescent="0.2">
      <c r="Q245" s="209"/>
    </row>
    <row r="246" spans="17:17" x14ac:dyDescent="0.2">
      <c r="Q246" s="209"/>
    </row>
    <row r="247" spans="17:17" x14ac:dyDescent="0.2">
      <c r="Q247" s="209"/>
    </row>
    <row r="248" spans="17:17" x14ac:dyDescent="0.2">
      <c r="Q248" s="209"/>
    </row>
    <row r="249" spans="17:17" x14ac:dyDescent="0.2">
      <c r="Q249" s="209"/>
    </row>
    <row r="250" spans="17:17" x14ac:dyDescent="0.2">
      <c r="Q250" s="209"/>
    </row>
    <row r="251" spans="17:17" x14ac:dyDescent="0.2">
      <c r="Q251" s="209"/>
    </row>
    <row r="252" spans="17:17" x14ac:dyDescent="0.2">
      <c r="Q252" s="209"/>
    </row>
    <row r="253" spans="17:17" x14ac:dyDescent="0.2">
      <c r="Q253" s="209"/>
    </row>
    <row r="254" spans="17:17" x14ac:dyDescent="0.2">
      <c r="Q254" s="209"/>
    </row>
    <row r="255" spans="17:17" x14ac:dyDescent="0.2">
      <c r="Q255" s="209"/>
    </row>
    <row r="256" spans="17:17" x14ac:dyDescent="0.2">
      <c r="Q256" s="209"/>
    </row>
    <row r="257" spans="17:17" x14ac:dyDescent="0.2">
      <c r="Q257" s="209"/>
    </row>
    <row r="258" spans="17:17" x14ac:dyDescent="0.2">
      <c r="Q258" s="209"/>
    </row>
    <row r="259" spans="17:17" x14ac:dyDescent="0.2">
      <c r="Q259" s="209"/>
    </row>
    <row r="260" spans="17:17" x14ac:dyDescent="0.2">
      <c r="Q260" s="209"/>
    </row>
    <row r="261" spans="17:17" x14ac:dyDescent="0.2">
      <c r="Q261" s="209"/>
    </row>
    <row r="262" spans="17:17" x14ac:dyDescent="0.2">
      <c r="Q262" s="209"/>
    </row>
    <row r="263" spans="17:17" x14ac:dyDescent="0.2">
      <c r="Q263" s="209"/>
    </row>
    <row r="264" spans="17:17" x14ac:dyDescent="0.2">
      <c r="Q264" s="209"/>
    </row>
    <row r="265" spans="17:17" x14ac:dyDescent="0.2">
      <c r="Q265" s="209"/>
    </row>
    <row r="266" spans="17:17" x14ac:dyDescent="0.2">
      <c r="Q266" s="209"/>
    </row>
    <row r="267" spans="17:17" x14ac:dyDescent="0.2">
      <c r="Q267" s="209"/>
    </row>
    <row r="268" spans="17:17" x14ac:dyDescent="0.2">
      <c r="Q268" s="209"/>
    </row>
    <row r="269" spans="17:17" x14ac:dyDescent="0.2">
      <c r="Q269" s="209"/>
    </row>
    <row r="270" spans="17:17" x14ac:dyDescent="0.2">
      <c r="Q270" s="209"/>
    </row>
    <row r="271" spans="17:17" x14ac:dyDescent="0.2">
      <c r="Q271" s="209"/>
    </row>
    <row r="272" spans="17:17" x14ac:dyDescent="0.2">
      <c r="Q272" s="209"/>
    </row>
    <row r="273" spans="17:17" x14ac:dyDescent="0.2">
      <c r="Q273" s="209"/>
    </row>
    <row r="274" spans="17:17" x14ac:dyDescent="0.2">
      <c r="Q274" s="209"/>
    </row>
    <row r="275" spans="17:17" x14ac:dyDescent="0.2">
      <c r="Q275" s="209"/>
    </row>
    <row r="276" spans="17:17" x14ac:dyDescent="0.2">
      <c r="Q276" s="209"/>
    </row>
    <row r="277" spans="17:17" x14ac:dyDescent="0.2">
      <c r="Q277" s="209"/>
    </row>
    <row r="278" spans="17:17" x14ac:dyDescent="0.2">
      <c r="Q278" s="209"/>
    </row>
    <row r="279" spans="17:17" x14ac:dyDescent="0.2">
      <c r="Q279" s="209"/>
    </row>
    <row r="280" spans="17:17" x14ac:dyDescent="0.2">
      <c r="Q280" s="209"/>
    </row>
    <row r="281" spans="17:17" x14ac:dyDescent="0.2">
      <c r="Q281" s="209"/>
    </row>
    <row r="282" spans="17:17" x14ac:dyDescent="0.2">
      <c r="Q282" s="209"/>
    </row>
    <row r="283" spans="17:17" x14ac:dyDescent="0.2">
      <c r="Q283" s="209"/>
    </row>
    <row r="284" spans="17:17" x14ac:dyDescent="0.2">
      <c r="Q284" s="209"/>
    </row>
    <row r="285" spans="17:17" x14ac:dyDescent="0.2">
      <c r="Q285" s="209"/>
    </row>
    <row r="286" spans="17:17" x14ac:dyDescent="0.2">
      <c r="Q286" s="209"/>
    </row>
    <row r="287" spans="17:17" x14ac:dyDescent="0.2">
      <c r="Q287" s="209"/>
    </row>
    <row r="288" spans="17:17" x14ac:dyDescent="0.2">
      <c r="Q288" s="209"/>
    </row>
    <row r="289" spans="17:17" x14ac:dyDescent="0.2">
      <c r="Q289" s="209"/>
    </row>
    <row r="290" spans="17:17" x14ac:dyDescent="0.2">
      <c r="Q290" s="209"/>
    </row>
    <row r="291" spans="17:17" x14ac:dyDescent="0.2">
      <c r="Q291" s="209"/>
    </row>
    <row r="292" spans="17:17" x14ac:dyDescent="0.2">
      <c r="Q292" s="209"/>
    </row>
    <row r="293" spans="17:17" x14ac:dyDescent="0.2">
      <c r="Q293" s="209"/>
    </row>
    <row r="294" spans="17:17" x14ac:dyDescent="0.2">
      <c r="Q294" s="209"/>
    </row>
    <row r="295" spans="17:17" x14ac:dyDescent="0.2">
      <c r="Q295" s="209"/>
    </row>
    <row r="296" spans="17:17" x14ac:dyDescent="0.2">
      <c r="Q296" s="209"/>
    </row>
    <row r="297" spans="17:17" x14ac:dyDescent="0.2">
      <c r="Q297" s="209"/>
    </row>
    <row r="298" spans="17:17" x14ac:dyDescent="0.2">
      <c r="Q298" s="209"/>
    </row>
    <row r="299" spans="17:17" x14ac:dyDescent="0.2">
      <c r="Q299" s="209"/>
    </row>
    <row r="300" spans="17:17" x14ac:dyDescent="0.2">
      <c r="Q300" s="209"/>
    </row>
    <row r="301" spans="17:17" x14ac:dyDescent="0.2">
      <c r="Q301" s="209"/>
    </row>
    <row r="302" spans="17:17" x14ac:dyDescent="0.2">
      <c r="Q302" s="209"/>
    </row>
    <row r="303" spans="17:17" x14ac:dyDescent="0.2">
      <c r="Q303" s="209"/>
    </row>
    <row r="304" spans="17:17" x14ac:dyDescent="0.2">
      <c r="Q304" s="209"/>
    </row>
    <row r="305" spans="17:17" x14ac:dyDescent="0.2">
      <c r="Q305" s="209"/>
    </row>
    <row r="306" spans="17:17" x14ac:dyDescent="0.2">
      <c r="Q306" s="209"/>
    </row>
    <row r="307" spans="17:17" x14ac:dyDescent="0.2">
      <c r="Q307" s="209"/>
    </row>
    <row r="308" spans="17:17" x14ac:dyDescent="0.2">
      <c r="Q308" s="209"/>
    </row>
    <row r="309" spans="17:17" x14ac:dyDescent="0.2">
      <c r="Q309" s="209"/>
    </row>
    <row r="310" spans="17:17" x14ac:dyDescent="0.2">
      <c r="Q310" s="209"/>
    </row>
    <row r="311" spans="17:17" x14ac:dyDescent="0.2">
      <c r="Q311" s="209"/>
    </row>
    <row r="312" spans="17:17" x14ac:dyDescent="0.2">
      <c r="Q312" s="209"/>
    </row>
    <row r="313" spans="17:17" x14ac:dyDescent="0.2">
      <c r="Q313" s="209"/>
    </row>
    <row r="314" spans="17:17" x14ac:dyDescent="0.2">
      <c r="Q314" s="209"/>
    </row>
    <row r="315" spans="17:17" x14ac:dyDescent="0.2">
      <c r="Q315" s="209"/>
    </row>
    <row r="316" spans="17:17" x14ac:dyDescent="0.2">
      <c r="Q316" s="209"/>
    </row>
    <row r="317" spans="17:17" x14ac:dyDescent="0.2">
      <c r="Q317" s="209"/>
    </row>
    <row r="318" spans="17:17" x14ac:dyDescent="0.2">
      <c r="Q318" s="209"/>
    </row>
    <row r="319" spans="17:17" x14ac:dyDescent="0.2">
      <c r="Q319" s="209"/>
    </row>
    <row r="320" spans="17:17" x14ac:dyDescent="0.2">
      <c r="Q320" s="209"/>
    </row>
    <row r="321" spans="17:17" x14ac:dyDescent="0.2">
      <c r="Q321" s="209"/>
    </row>
    <row r="322" spans="17:17" x14ac:dyDescent="0.2">
      <c r="Q322" s="209"/>
    </row>
    <row r="323" spans="17:17" x14ac:dyDescent="0.2">
      <c r="Q323" s="209"/>
    </row>
    <row r="324" spans="17:17" x14ac:dyDescent="0.2">
      <c r="Q324" s="209"/>
    </row>
    <row r="325" spans="17:17" x14ac:dyDescent="0.2">
      <c r="Q325" s="209"/>
    </row>
    <row r="326" spans="17:17" x14ac:dyDescent="0.2">
      <c r="Q326" s="209"/>
    </row>
    <row r="327" spans="17:17" x14ac:dyDescent="0.2">
      <c r="Q327" s="209"/>
    </row>
    <row r="328" spans="17:17" x14ac:dyDescent="0.2">
      <c r="Q328" s="209"/>
    </row>
    <row r="329" spans="17:17" x14ac:dyDescent="0.2">
      <c r="Q329" s="209"/>
    </row>
    <row r="330" spans="17:17" x14ac:dyDescent="0.2">
      <c r="Q330" s="209"/>
    </row>
    <row r="331" spans="17:17" x14ac:dyDescent="0.2">
      <c r="Q331" s="209"/>
    </row>
    <row r="332" spans="17:17" x14ac:dyDescent="0.2">
      <c r="Q332" s="209"/>
    </row>
    <row r="333" spans="17:17" x14ac:dyDescent="0.2">
      <c r="Q333" s="209"/>
    </row>
    <row r="334" spans="17:17" x14ac:dyDescent="0.2">
      <c r="Q334" s="209"/>
    </row>
    <row r="335" spans="17:17" x14ac:dyDescent="0.2">
      <c r="Q335" s="209"/>
    </row>
    <row r="336" spans="17:17" x14ac:dyDescent="0.2">
      <c r="Q336" s="209"/>
    </row>
    <row r="337" spans="17:17" x14ac:dyDescent="0.2">
      <c r="Q337" s="209"/>
    </row>
    <row r="338" spans="17:17" x14ac:dyDescent="0.2">
      <c r="Q338" s="209"/>
    </row>
    <row r="339" spans="17:17" x14ac:dyDescent="0.2">
      <c r="Q339" s="209"/>
    </row>
    <row r="340" spans="17:17" x14ac:dyDescent="0.2">
      <c r="Q340" s="209"/>
    </row>
    <row r="341" spans="17:17" x14ac:dyDescent="0.2">
      <c r="Q341" s="209"/>
    </row>
    <row r="342" spans="17:17" x14ac:dyDescent="0.2">
      <c r="Q342" s="209"/>
    </row>
    <row r="343" spans="17:17" x14ac:dyDescent="0.2">
      <c r="Q343" s="209"/>
    </row>
    <row r="344" spans="17:17" x14ac:dyDescent="0.2">
      <c r="Q344" s="209"/>
    </row>
    <row r="345" spans="17:17" x14ac:dyDescent="0.2">
      <c r="Q345" s="209"/>
    </row>
    <row r="346" spans="17:17" x14ac:dyDescent="0.2">
      <c r="Q346" s="209"/>
    </row>
    <row r="347" spans="17:17" x14ac:dyDescent="0.2">
      <c r="Q347" s="209"/>
    </row>
    <row r="348" spans="17:17" x14ac:dyDescent="0.2">
      <c r="Q348" s="209"/>
    </row>
    <row r="349" spans="17:17" x14ac:dyDescent="0.2">
      <c r="Q349" s="209"/>
    </row>
    <row r="350" spans="17:17" x14ac:dyDescent="0.2">
      <c r="Q350" s="209"/>
    </row>
    <row r="351" spans="17:17" x14ac:dyDescent="0.2">
      <c r="Q351" s="209"/>
    </row>
    <row r="352" spans="17:17" x14ac:dyDescent="0.2">
      <c r="Q352" s="209"/>
    </row>
    <row r="353" spans="17:17" x14ac:dyDescent="0.2">
      <c r="Q353" s="209"/>
    </row>
    <row r="354" spans="17:17" x14ac:dyDescent="0.2">
      <c r="Q354" s="209"/>
    </row>
    <row r="355" spans="17:17" x14ac:dyDescent="0.2">
      <c r="Q355" s="209"/>
    </row>
    <row r="356" spans="17:17" x14ac:dyDescent="0.2">
      <c r="Q356" s="209"/>
    </row>
    <row r="357" spans="17:17" x14ac:dyDescent="0.2">
      <c r="Q357" s="209"/>
    </row>
    <row r="358" spans="17:17" x14ac:dyDescent="0.2">
      <c r="Q358" s="209"/>
    </row>
    <row r="359" spans="17:17" x14ac:dyDescent="0.2">
      <c r="Q359" s="209"/>
    </row>
    <row r="360" spans="17:17" x14ac:dyDescent="0.2">
      <c r="Q360" s="209"/>
    </row>
    <row r="361" spans="17:17" x14ac:dyDescent="0.2">
      <c r="Q361" s="209"/>
    </row>
    <row r="362" spans="17:17" x14ac:dyDescent="0.2">
      <c r="Q362" s="209"/>
    </row>
    <row r="363" spans="17:17" x14ac:dyDescent="0.2">
      <c r="Q363" s="209"/>
    </row>
    <row r="364" spans="17:17" x14ac:dyDescent="0.2">
      <c r="Q364" s="209"/>
    </row>
    <row r="365" spans="17:17" x14ac:dyDescent="0.2">
      <c r="Q365" s="209"/>
    </row>
    <row r="366" spans="17:17" x14ac:dyDescent="0.2">
      <c r="Q366" s="209"/>
    </row>
    <row r="367" spans="17:17" x14ac:dyDescent="0.2">
      <c r="Q367" s="209"/>
    </row>
    <row r="368" spans="17:17" x14ac:dyDescent="0.2">
      <c r="Q368" s="209"/>
    </row>
    <row r="369" spans="17:17" x14ac:dyDescent="0.2">
      <c r="Q369" s="209"/>
    </row>
    <row r="370" spans="17:17" x14ac:dyDescent="0.2">
      <c r="Q370" s="209"/>
    </row>
    <row r="371" spans="17:17" x14ac:dyDescent="0.2">
      <c r="Q371" s="209"/>
    </row>
    <row r="372" spans="17:17" x14ac:dyDescent="0.2">
      <c r="Q372" s="209"/>
    </row>
    <row r="373" spans="17:17" x14ac:dyDescent="0.2">
      <c r="Q373" s="209"/>
    </row>
    <row r="374" spans="17:17" x14ac:dyDescent="0.2">
      <c r="Q374" s="209"/>
    </row>
    <row r="375" spans="17:17" x14ac:dyDescent="0.2">
      <c r="Q375" s="209"/>
    </row>
    <row r="376" spans="17:17" x14ac:dyDescent="0.2">
      <c r="Q376" s="209"/>
    </row>
    <row r="377" spans="17:17" x14ac:dyDescent="0.2">
      <c r="Q377" s="209"/>
    </row>
    <row r="378" spans="17:17" x14ac:dyDescent="0.2">
      <c r="Q378" s="209"/>
    </row>
    <row r="379" spans="17:17" x14ac:dyDescent="0.2">
      <c r="Q379" s="209"/>
    </row>
    <row r="380" spans="17:17" x14ac:dyDescent="0.2">
      <c r="Q380" s="209"/>
    </row>
    <row r="381" spans="17:17" x14ac:dyDescent="0.2">
      <c r="Q381" s="209"/>
    </row>
    <row r="382" spans="17:17" x14ac:dyDescent="0.2">
      <c r="Q382" s="209"/>
    </row>
    <row r="383" spans="17:17" x14ac:dyDescent="0.2">
      <c r="Q383" s="209"/>
    </row>
    <row r="384" spans="17:17" x14ac:dyDescent="0.2">
      <c r="Q384" s="209"/>
    </row>
    <row r="385" spans="17:17" x14ac:dyDescent="0.2">
      <c r="Q385" s="209"/>
    </row>
    <row r="386" spans="17:17" x14ac:dyDescent="0.2">
      <c r="Q386" s="209"/>
    </row>
    <row r="387" spans="17:17" x14ac:dyDescent="0.2">
      <c r="Q387" s="209"/>
    </row>
    <row r="388" spans="17:17" x14ac:dyDescent="0.2">
      <c r="Q388" s="209"/>
    </row>
    <row r="389" spans="17:17" x14ac:dyDescent="0.2">
      <c r="Q389" s="209"/>
    </row>
    <row r="390" spans="17:17" x14ac:dyDescent="0.2">
      <c r="Q390" s="209"/>
    </row>
    <row r="391" spans="17:17" x14ac:dyDescent="0.2">
      <c r="Q391" s="209"/>
    </row>
    <row r="392" spans="17:17" x14ac:dyDescent="0.2">
      <c r="Q392" s="209"/>
    </row>
    <row r="393" spans="17:17" x14ac:dyDescent="0.2">
      <c r="Q393" s="209"/>
    </row>
    <row r="394" spans="17:17" x14ac:dyDescent="0.2">
      <c r="Q394" s="209"/>
    </row>
    <row r="395" spans="17:17" x14ac:dyDescent="0.2">
      <c r="Q395" s="209"/>
    </row>
    <row r="396" spans="17:17" x14ac:dyDescent="0.2">
      <c r="Q396" s="209"/>
    </row>
    <row r="397" spans="17:17" x14ac:dyDescent="0.2">
      <c r="Q397" s="209"/>
    </row>
    <row r="398" spans="17:17" x14ac:dyDescent="0.2">
      <c r="Q398" s="209"/>
    </row>
    <row r="399" spans="17:17" x14ac:dyDescent="0.2">
      <c r="Q399" s="209"/>
    </row>
    <row r="400" spans="17:17" x14ac:dyDescent="0.2">
      <c r="Q400" s="209"/>
    </row>
    <row r="401" spans="17:17" x14ac:dyDescent="0.2">
      <c r="Q401" s="209"/>
    </row>
    <row r="402" spans="17:17" x14ac:dyDescent="0.2">
      <c r="Q402" s="209"/>
    </row>
    <row r="403" spans="17:17" x14ac:dyDescent="0.2">
      <c r="Q403" s="209"/>
    </row>
    <row r="404" spans="17:17" x14ac:dyDescent="0.2">
      <c r="Q404" s="209"/>
    </row>
    <row r="405" spans="17:17" x14ac:dyDescent="0.2">
      <c r="Q405" s="209"/>
    </row>
    <row r="406" spans="17:17" x14ac:dyDescent="0.2">
      <c r="Q406" s="209"/>
    </row>
    <row r="407" spans="17:17" x14ac:dyDescent="0.2">
      <c r="Q407" s="209"/>
    </row>
    <row r="408" spans="17:17" x14ac:dyDescent="0.2">
      <c r="Q408" s="209"/>
    </row>
    <row r="409" spans="17:17" x14ac:dyDescent="0.2">
      <c r="Q409" s="209"/>
    </row>
    <row r="410" spans="17:17" x14ac:dyDescent="0.2">
      <c r="Q410" s="209"/>
    </row>
    <row r="411" spans="17:17" x14ac:dyDescent="0.2">
      <c r="Q411" s="209"/>
    </row>
    <row r="412" spans="17:17" x14ac:dyDescent="0.2">
      <c r="Q412" s="209"/>
    </row>
    <row r="413" spans="17:17" x14ac:dyDescent="0.2">
      <c r="Q413" s="209"/>
    </row>
    <row r="414" spans="17:17" x14ac:dyDescent="0.2">
      <c r="Q414" s="209"/>
    </row>
    <row r="415" spans="17:17" x14ac:dyDescent="0.2">
      <c r="Q415" s="209"/>
    </row>
    <row r="416" spans="17:17" x14ac:dyDescent="0.2">
      <c r="Q416" s="209"/>
    </row>
    <row r="417" spans="17:17" x14ac:dyDescent="0.2">
      <c r="Q417" s="209"/>
    </row>
    <row r="418" spans="17:17" x14ac:dyDescent="0.2">
      <c r="Q418" s="209"/>
    </row>
    <row r="419" spans="17:17" x14ac:dyDescent="0.2">
      <c r="Q419" s="209"/>
    </row>
    <row r="420" spans="17:17" x14ac:dyDescent="0.2">
      <c r="Q420" s="209"/>
    </row>
    <row r="421" spans="17:17" x14ac:dyDescent="0.2">
      <c r="Q421" s="209"/>
    </row>
    <row r="422" spans="17:17" x14ac:dyDescent="0.2">
      <c r="Q422" s="209"/>
    </row>
    <row r="423" spans="17:17" x14ac:dyDescent="0.2">
      <c r="Q423" s="209"/>
    </row>
    <row r="424" spans="17:17" x14ac:dyDescent="0.2">
      <c r="Q424" s="209"/>
    </row>
    <row r="425" spans="17:17" x14ac:dyDescent="0.2">
      <c r="Q425" s="209"/>
    </row>
    <row r="426" spans="17:17" x14ac:dyDescent="0.2">
      <c r="Q426" s="209"/>
    </row>
    <row r="427" spans="17:17" x14ac:dyDescent="0.2">
      <c r="Q427" s="209"/>
    </row>
    <row r="428" spans="17:17" x14ac:dyDescent="0.2">
      <c r="Q428" s="209"/>
    </row>
    <row r="429" spans="17:17" x14ac:dyDescent="0.2">
      <c r="Q429" s="209"/>
    </row>
    <row r="430" spans="17:17" x14ac:dyDescent="0.2">
      <c r="Q430" s="209"/>
    </row>
    <row r="431" spans="17:17" x14ac:dyDescent="0.2">
      <c r="Q431" s="209"/>
    </row>
    <row r="432" spans="17:17" x14ac:dyDescent="0.2">
      <c r="Q432" s="209"/>
    </row>
    <row r="433" spans="17:17" x14ac:dyDescent="0.2">
      <c r="Q433" s="209"/>
    </row>
    <row r="434" spans="17:17" x14ac:dyDescent="0.2">
      <c r="Q434" s="209"/>
    </row>
    <row r="435" spans="17:17" x14ac:dyDescent="0.2">
      <c r="Q435" s="209"/>
    </row>
    <row r="436" spans="17:17" x14ac:dyDescent="0.2">
      <c r="Q436" s="209"/>
    </row>
    <row r="437" spans="17:17" x14ac:dyDescent="0.2">
      <c r="Q437" s="209"/>
    </row>
    <row r="438" spans="17:17" x14ac:dyDescent="0.2">
      <c r="Q438" s="209"/>
    </row>
    <row r="439" spans="17:17" x14ac:dyDescent="0.2">
      <c r="Q439" s="209"/>
    </row>
    <row r="440" spans="17:17" x14ac:dyDescent="0.2">
      <c r="Q440" s="209"/>
    </row>
    <row r="441" spans="17:17" x14ac:dyDescent="0.2">
      <c r="Q441" s="209"/>
    </row>
    <row r="442" spans="17:17" x14ac:dyDescent="0.2">
      <c r="Q442" s="209"/>
    </row>
    <row r="443" spans="17:17" x14ac:dyDescent="0.2">
      <c r="Q443" s="209"/>
    </row>
    <row r="444" spans="17:17" x14ac:dyDescent="0.2">
      <c r="Q444" s="209"/>
    </row>
    <row r="445" spans="17:17" x14ac:dyDescent="0.2">
      <c r="Q445" s="209"/>
    </row>
    <row r="446" spans="17:17" x14ac:dyDescent="0.2">
      <c r="Q446" s="209"/>
    </row>
    <row r="447" spans="17:17" x14ac:dyDescent="0.2">
      <c r="Q447" s="209"/>
    </row>
    <row r="448" spans="17:17" x14ac:dyDescent="0.2">
      <c r="Q448" s="209"/>
    </row>
    <row r="449" spans="17:17" x14ac:dyDescent="0.2">
      <c r="Q449" s="209"/>
    </row>
    <row r="450" spans="17:17" x14ac:dyDescent="0.2">
      <c r="Q450" s="209"/>
    </row>
    <row r="451" spans="17:17" x14ac:dyDescent="0.2">
      <c r="Q451" s="209"/>
    </row>
    <row r="452" spans="17:17" x14ac:dyDescent="0.2">
      <c r="Q452" s="209"/>
    </row>
    <row r="453" spans="17:17" x14ac:dyDescent="0.2">
      <c r="Q453" s="209"/>
    </row>
    <row r="454" spans="17:17" x14ac:dyDescent="0.2">
      <c r="Q454" s="209"/>
    </row>
    <row r="455" spans="17:17" x14ac:dyDescent="0.2">
      <c r="Q455" s="209"/>
    </row>
    <row r="456" spans="17:17" x14ac:dyDescent="0.2">
      <c r="Q456" s="209"/>
    </row>
    <row r="457" spans="17:17" x14ac:dyDescent="0.2">
      <c r="Q457" s="209"/>
    </row>
    <row r="458" spans="17:17" x14ac:dyDescent="0.2">
      <c r="Q458" s="209"/>
    </row>
    <row r="459" spans="17:17" x14ac:dyDescent="0.2">
      <c r="Q459" s="209"/>
    </row>
    <row r="460" spans="17:17" x14ac:dyDescent="0.2">
      <c r="Q460" s="209"/>
    </row>
    <row r="461" spans="17:17" x14ac:dyDescent="0.2">
      <c r="Q461" s="209"/>
    </row>
    <row r="462" spans="17:17" x14ac:dyDescent="0.2">
      <c r="Q462" s="209"/>
    </row>
    <row r="463" spans="17:17" x14ac:dyDescent="0.2">
      <c r="Q463" s="209"/>
    </row>
    <row r="464" spans="17:17" x14ac:dyDescent="0.2">
      <c r="Q464" s="209"/>
    </row>
    <row r="465" spans="17:17" x14ac:dyDescent="0.2">
      <c r="Q465" s="209"/>
    </row>
    <row r="466" spans="17:17" x14ac:dyDescent="0.2">
      <c r="Q466" s="209"/>
    </row>
    <row r="467" spans="17:17" x14ac:dyDescent="0.2">
      <c r="Q467" s="209"/>
    </row>
    <row r="468" spans="17:17" x14ac:dyDescent="0.2">
      <c r="Q468" s="209"/>
    </row>
    <row r="469" spans="17:17" x14ac:dyDescent="0.2">
      <c r="Q469" s="209"/>
    </row>
    <row r="470" spans="17:17" x14ac:dyDescent="0.2">
      <c r="Q470" s="209"/>
    </row>
    <row r="471" spans="17:17" x14ac:dyDescent="0.2">
      <c r="Q471" s="209"/>
    </row>
    <row r="472" spans="17:17" x14ac:dyDescent="0.2">
      <c r="Q472" s="209"/>
    </row>
    <row r="473" spans="17:17" x14ac:dyDescent="0.2">
      <c r="Q473" s="209"/>
    </row>
    <row r="474" spans="17:17" x14ac:dyDescent="0.2">
      <c r="Q474" s="209"/>
    </row>
    <row r="475" spans="17:17" x14ac:dyDescent="0.2">
      <c r="Q475" s="209"/>
    </row>
    <row r="476" spans="17:17" x14ac:dyDescent="0.2">
      <c r="Q476" s="209"/>
    </row>
    <row r="477" spans="17:17" x14ac:dyDescent="0.2">
      <c r="Q477" s="209"/>
    </row>
    <row r="478" spans="17:17" x14ac:dyDescent="0.2">
      <c r="Q478" s="209"/>
    </row>
    <row r="479" spans="17:17" x14ac:dyDescent="0.2">
      <c r="Q479" s="209"/>
    </row>
    <row r="480" spans="17:17" x14ac:dyDescent="0.2">
      <c r="Q480" s="209"/>
    </row>
    <row r="481" spans="17:17" x14ac:dyDescent="0.2">
      <c r="Q481" s="209"/>
    </row>
    <row r="482" spans="17:17" x14ac:dyDescent="0.2">
      <c r="Q482" s="209"/>
    </row>
    <row r="483" spans="17:17" x14ac:dyDescent="0.2">
      <c r="Q483" s="209"/>
    </row>
    <row r="484" spans="17:17" x14ac:dyDescent="0.2">
      <c r="Q484" s="209"/>
    </row>
    <row r="485" spans="17:17" x14ac:dyDescent="0.2">
      <c r="Q485" s="209"/>
    </row>
    <row r="486" spans="17:17" x14ac:dyDescent="0.2">
      <c r="Q486" s="209"/>
    </row>
    <row r="487" spans="17:17" x14ac:dyDescent="0.2">
      <c r="Q487" s="209"/>
    </row>
    <row r="488" spans="17:17" x14ac:dyDescent="0.2">
      <c r="Q488" s="209"/>
    </row>
    <row r="489" spans="17:17" x14ac:dyDescent="0.2">
      <c r="Q489" s="209"/>
    </row>
    <row r="490" spans="17:17" x14ac:dyDescent="0.2">
      <c r="Q490" s="209"/>
    </row>
    <row r="491" spans="17:17" x14ac:dyDescent="0.2">
      <c r="Q491" s="209"/>
    </row>
    <row r="492" spans="17:17" x14ac:dyDescent="0.2">
      <c r="Q492" s="209"/>
    </row>
    <row r="493" spans="17:17" x14ac:dyDescent="0.2">
      <c r="Q493" s="209"/>
    </row>
    <row r="494" spans="17:17" x14ac:dyDescent="0.2">
      <c r="Q494" s="209"/>
    </row>
    <row r="495" spans="17:17" x14ac:dyDescent="0.2">
      <c r="Q495" s="209"/>
    </row>
    <row r="496" spans="17:17" x14ac:dyDescent="0.2">
      <c r="Q496" s="209"/>
    </row>
    <row r="497" spans="17:17" x14ac:dyDescent="0.2">
      <c r="Q497" s="209"/>
    </row>
    <row r="498" spans="17:17" x14ac:dyDescent="0.2">
      <c r="Q498" s="209"/>
    </row>
    <row r="499" spans="17:17" x14ac:dyDescent="0.2">
      <c r="Q499" s="209"/>
    </row>
    <row r="500" spans="17:17" x14ac:dyDescent="0.2">
      <c r="Q500" s="209"/>
    </row>
    <row r="501" spans="17:17" x14ac:dyDescent="0.2">
      <c r="Q501" s="209"/>
    </row>
    <row r="502" spans="17:17" x14ac:dyDescent="0.2">
      <c r="Q502" s="209"/>
    </row>
    <row r="503" spans="17:17" x14ac:dyDescent="0.2">
      <c r="Q503" s="209"/>
    </row>
    <row r="504" spans="17:17" x14ac:dyDescent="0.2">
      <c r="Q504" s="209"/>
    </row>
    <row r="505" spans="17:17" x14ac:dyDescent="0.2">
      <c r="Q505" s="209"/>
    </row>
    <row r="506" spans="17:17" x14ac:dyDescent="0.2">
      <c r="Q506" s="209"/>
    </row>
    <row r="507" spans="17:17" x14ac:dyDescent="0.2">
      <c r="Q507" s="209"/>
    </row>
    <row r="508" spans="17:17" x14ac:dyDescent="0.2">
      <c r="Q508" s="209"/>
    </row>
    <row r="509" spans="17:17" x14ac:dyDescent="0.2">
      <c r="Q509" s="209"/>
    </row>
    <row r="510" spans="17:17" x14ac:dyDescent="0.2">
      <c r="Q510" s="209"/>
    </row>
    <row r="511" spans="17:17" x14ac:dyDescent="0.2">
      <c r="Q511" s="209"/>
    </row>
    <row r="512" spans="17:17" x14ac:dyDescent="0.2">
      <c r="Q512" s="209"/>
    </row>
    <row r="513" spans="17:17" x14ac:dyDescent="0.2">
      <c r="Q513" s="209"/>
    </row>
    <row r="514" spans="17:17" x14ac:dyDescent="0.2">
      <c r="Q514" s="209"/>
    </row>
    <row r="515" spans="17:17" x14ac:dyDescent="0.2">
      <c r="Q515" s="209"/>
    </row>
    <row r="516" spans="17:17" x14ac:dyDescent="0.2">
      <c r="Q516" s="209"/>
    </row>
  </sheetData>
  <mergeCells count="216">
    <mergeCell ref="H64:I64"/>
    <mergeCell ref="C61:G61"/>
    <mergeCell ref="H61:J61"/>
    <mergeCell ref="E62:H62"/>
    <mergeCell ref="J62:K62"/>
    <mergeCell ref="M62:P62"/>
    <mergeCell ref="E63:H63"/>
    <mergeCell ref="J63:K63"/>
    <mergeCell ref="M63:P63"/>
    <mergeCell ref="C59:G59"/>
    <mergeCell ref="H59:J59"/>
    <mergeCell ref="K59:M59"/>
    <mergeCell ref="N59:P59"/>
    <mergeCell ref="C60:G60"/>
    <mergeCell ref="H60:J60"/>
    <mergeCell ref="K60:M60"/>
    <mergeCell ref="N60:P60"/>
    <mergeCell ref="C57:G57"/>
    <mergeCell ref="H57:J57"/>
    <mergeCell ref="K57:M57"/>
    <mergeCell ref="N57:P57"/>
    <mergeCell ref="C58:G58"/>
    <mergeCell ref="H58:J58"/>
    <mergeCell ref="K58:M58"/>
    <mergeCell ref="N58:P58"/>
    <mergeCell ref="C55:F55"/>
    <mergeCell ref="H55:J55"/>
    <mergeCell ref="K55:M55"/>
    <mergeCell ref="N55:P55"/>
    <mergeCell ref="C56:G56"/>
    <mergeCell ref="H56:J56"/>
    <mergeCell ref="K56:M56"/>
    <mergeCell ref="N56:P56"/>
    <mergeCell ref="C53:F53"/>
    <mergeCell ref="H53:J53"/>
    <mergeCell ref="K53:M53"/>
    <mergeCell ref="N53:P53"/>
    <mergeCell ref="C54:F54"/>
    <mergeCell ref="H54:J54"/>
    <mergeCell ref="K54:M54"/>
    <mergeCell ref="N54:P54"/>
    <mergeCell ref="C51:F51"/>
    <mergeCell ref="H51:J51"/>
    <mergeCell ref="K51:M51"/>
    <mergeCell ref="N51:P51"/>
    <mergeCell ref="C52:F52"/>
    <mergeCell ref="H52:J52"/>
    <mergeCell ref="K52:M52"/>
    <mergeCell ref="N52:P52"/>
    <mergeCell ref="C49:G49"/>
    <mergeCell ref="H49:J49"/>
    <mergeCell ref="K49:M49"/>
    <mergeCell ref="N49:P49"/>
    <mergeCell ref="C50:F50"/>
    <mergeCell ref="H50:J50"/>
    <mergeCell ref="K50:M50"/>
    <mergeCell ref="N50:P50"/>
    <mergeCell ref="H47:J47"/>
    <mergeCell ref="K47:M47"/>
    <mergeCell ref="N47:P47"/>
    <mergeCell ref="C48:E48"/>
    <mergeCell ref="H48:J48"/>
    <mergeCell ref="K48:M48"/>
    <mergeCell ref="N48:P48"/>
    <mergeCell ref="C45:F45"/>
    <mergeCell ref="H45:J45"/>
    <mergeCell ref="K45:M45"/>
    <mergeCell ref="N45:P45"/>
    <mergeCell ref="H46:J46"/>
    <mergeCell ref="K46:M46"/>
    <mergeCell ref="N46:P46"/>
    <mergeCell ref="C43:F43"/>
    <mergeCell ref="H43:J43"/>
    <mergeCell ref="K43:M43"/>
    <mergeCell ref="N43:P43"/>
    <mergeCell ref="C44:F44"/>
    <mergeCell ref="H44:J44"/>
    <mergeCell ref="K44:M44"/>
    <mergeCell ref="N44:P44"/>
    <mergeCell ref="H41:J41"/>
    <mergeCell ref="K41:M41"/>
    <mergeCell ref="N41:P41"/>
    <mergeCell ref="C42:F42"/>
    <mergeCell ref="H42:J42"/>
    <mergeCell ref="K42:M42"/>
    <mergeCell ref="N42:P42"/>
    <mergeCell ref="C39:F39"/>
    <mergeCell ref="H39:J39"/>
    <mergeCell ref="K39:M39"/>
    <mergeCell ref="N39:P39"/>
    <mergeCell ref="C40:F40"/>
    <mergeCell ref="H40:J40"/>
    <mergeCell ref="K40:M40"/>
    <mergeCell ref="N40:P40"/>
    <mergeCell ref="C37:F37"/>
    <mergeCell ref="H37:J37"/>
    <mergeCell ref="K37:M37"/>
    <mergeCell ref="N37:P37"/>
    <mergeCell ref="C38:F38"/>
    <mergeCell ref="H38:J38"/>
    <mergeCell ref="K38:M38"/>
    <mergeCell ref="N38:P38"/>
    <mergeCell ref="H35:J35"/>
    <mergeCell ref="K35:M35"/>
    <mergeCell ref="N35:P35"/>
    <mergeCell ref="H36:J36"/>
    <mergeCell ref="K36:M36"/>
    <mergeCell ref="N36:P36"/>
    <mergeCell ref="C33:G33"/>
    <mergeCell ref="H33:J33"/>
    <mergeCell ref="K33:M33"/>
    <mergeCell ref="N33:P33"/>
    <mergeCell ref="H34:J34"/>
    <mergeCell ref="K34:M34"/>
    <mergeCell ref="N34:P34"/>
    <mergeCell ref="C31:E31"/>
    <mergeCell ref="H31:J31"/>
    <mergeCell ref="K31:M31"/>
    <mergeCell ref="N31:P31"/>
    <mergeCell ref="C32:F32"/>
    <mergeCell ref="H32:J32"/>
    <mergeCell ref="K32:M32"/>
    <mergeCell ref="N32:P32"/>
    <mergeCell ref="C29:E29"/>
    <mergeCell ref="H29:J29"/>
    <mergeCell ref="K29:M29"/>
    <mergeCell ref="N29:P29"/>
    <mergeCell ref="C30:E30"/>
    <mergeCell ref="H30:J30"/>
    <mergeCell ref="K30:M30"/>
    <mergeCell ref="N30:P30"/>
    <mergeCell ref="C27:G27"/>
    <mergeCell ref="H27:J27"/>
    <mergeCell ref="K27:M27"/>
    <mergeCell ref="N27:P27"/>
    <mergeCell ref="C28:E28"/>
    <mergeCell ref="H28:J28"/>
    <mergeCell ref="K28:M28"/>
    <mergeCell ref="N28:P28"/>
    <mergeCell ref="D24:F24"/>
    <mergeCell ref="H24:J24"/>
    <mergeCell ref="K24:M24"/>
    <mergeCell ref="N24:P24"/>
    <mergeCell ref="D26:F26"/>
    <mergeCell ref="H26:J26"/>
    <mergeCell ref="K26:M26"/>
    <mergeCell ref="N26:P26"/>
    <mergeCell ref="C21:F21"/>
    <mergeCell ref="H21:J21"/>
    <mergeCell ref="K21:M21"/>
    <mergeCell ref="N21:P21"/>
    <mergeCell ref="C22:G22"/>
    <mergeCell ref="H22:J22"/>
    <mergeCell ref="K22:M22"/>
    <mergeCell ref="N22:P22"/>
    <mergeCell ref="C18:F18"/>
    <mergeCell ref="H18:J18"/>
    <mergeCell ref="K18:M18"/>
    <mergeCell ref="N18:P18"/>
    <mergeCell ref="C19:G19"/>
    <mergeCell ref="C20:F20"/>
    <mergeCell ref="H20:J20"/>
    <mergeCell ref="C16:F16"/>
    <mergeCell ref="H16:J16"/>
    <mergeCell ref="K16:M16"/>
    <mergeCell ref="N16:P16"/>
    <mergeCell ref="C17:G17"/>
    <mergeCell ref="H17:J17"/>
    <mergeCell ref="K17:M17"/>
    <mergeCell ref="N17:P17"/>
    <mergeCell ref="C14:F14"/>
    <mergeCell ref="H14:J14"/>
    <mergeCell ref="K14:M14"/>
    <mergeCell ref="N14:P14"/>
    <mergeCell ref="C15:F15"/>
    <mergeCell ref="H15:J15"/>
    <mergeCell ref="K15:M15"/>
    <mergeCell ref="N15:P15"/>
    <mergeCell ref="C12:F12"/>
    <mergeCell ref="H12:J12"/>
    <mergeCell ref="K12:M12"/>
    <mergeCell ref="N12:P12"/>
    <mergeCell ref="C13:F13"/>
    <mergeCell ref="H13:J13"/>
    <mergeCell ref="K13:M13"/>
    <mergeCell ref="N13:P13"/>
    <mergeCell ref="C10:G10"/>
    <mergeCell ref="H10:J10"/>
    <mergeCell ref="K10:M10"/>
    <mergeCell ref="N10:P10"/>
    <mergeCell ref="C11:F11"/>
    <mergeCell ref="H11:J11"/>
    <mergeCell ref="K11:M11"/>
    <mergeCell ref="N11:P11"/>
    <mergeCell ref="C9:F9"/>
    <mergeCell ref="H9:J9"/>
    <mergeCell ref="K9:M9"/>
    <mergeCell ref="N9:P9"/>
    <mergeCell ref="B6:G6"/>
    <mergeCell ref="H6:J6"/>
    <mergeCell ref="K6:M6"/>
    <mergeCell ref="N6:P6"/>
    <mergeCell ref="C7:F7"/>
    <mergeCell ref="H7:J7"/>
    <mergeCell ref="K7:M7"/>
    <mergeCell ref="N7:P7"/>
    <mergeCell ref="Q1:Q3"/>
    <mergeCell ref="G2:H3"/>
    <mergeCell ref="J2:P2"/>
    <mergeCell ref="J3:P3"/>
    <mergeCell ref="E4:H4"/>
    <mergeCell ref="E5:H5"/>
    <mergeCell ref="C8:F8"/>
    <mergeCell ref="H8:J8"/>
    <mergeCell ref="K8:M8"/>
    <mergeCell ref="N8:P8"/>
  </mergeCells>
  <phoneticPr fontId="44" type="noConversion"/>
  <conditionalFormatting sqref="M62:P63 E62:H63 J2:P3 H50:J50 G2:H2 E4:H5 H42:J45">
    <cfRule type="cellIs" dxfId="40" priority="4" stopIfTrue="1" operator="equal">
      <formula>""</formula>
    </cfRule>
  </conditionalFormatting>
  <conditionalFormatting sqref="G16 G51:G55 G18 G24 G34:G40 G46 G11:G13 G26 G28:G32">
    <cfRule type="cellIs" dxfId="39" priority="5" stopIfTrue="1" operator="equal">
      <formula>"?"</formula>
    </cfRule>
  </conditionalFormatting>
  <conditionalFormatting sqref="G14">
    <cfRule type="cellIs" dxfId="38" priority="6" stopIfTrue="1" operator="equal">
      <formula>"."</formula>
    </cfRule>
  </conditionalFormatting>
  <conditionalFormatting sqref="C15:F15">
    <cfRule type="cellIs" dxfId="37" priority="7" stopIfTrue="1" operator="equal">
      <formula>"Oiler details"</formula>
    </cfRule>
  </conditionalFormatting>
  <conditionalFormatting sqref="C20:E20">
    <cfRule type="cellIs" dxfId="36" priority="8" stopIfTrue="1" operator="equal">
      <formula>"CW piping details"</formula>
    </cfRule>
  </conditionalFormatting>
  <conditionalFormatting sqref="C21:E21">
    <cfRule type="cellIs" dxfId="35" priority="9" stopIfTrue="1" operator="equal">
      <formula>"CW flow"</formula>
    </cfRule>
  </conditionalFormatting>
  <conditionalFormatting sqref="H20:J21">
    <cfRule type="cellIs" dxfId="34" priority="10" stopIfTrue="1" operator="equal">
      <formula>""</formula>
    </cfRule>
  </conditionalFormatting>
  <conditionalFormatting sqref="H11:J11 K11:P13 H46:J46 K18:P18 H24:P24 H26:P26 H28:J32 K34:P34 H35:J40 K16:N16">
    <cfRule type="cellIs" dxfId="33" priority="11" stopIfTrue="1" operator="equal">
      <formula>"?"</formula>
    </cfRule>
  </conditionalFormatting>
  <conditionalFormatting sqref="K37:P38 H55:J55">
    <cfRule type="cellIs" dxfId="32" priority="12" stopIfTrue="1" operator="equal">
      <formula>"?"</formula>
    </cfRule>
  </conditionalFormatting>
  <conditionalFormatting sqref="H20:J21">
    <cfRule type="cellIs" dxfId="31" priority="3" stopIfTrue="1" operator="equal">
      <formula>""</formula>
    </cfRule>
  </conditionalFormatting>
  <conditionalFormatting sqref="H11:J11 H46:J46 H24:J24 H26:J26 H35:J40 H28:J29 H32:J32">
    <cfRule type="cellIs" dxfId="30" priority="2" stopIfTrue="1" operator="equal">
      <formula>"?"</formula>
    </cfRule>
  </conditionalFormatting>
  <conditionalFormatting sqref="H55:J55">
    <cfRule type="cellIs" dxfId="29" priority="1" stopIfTrue="1" operator="equal">
      <formula>"?"</formula>
    </cfRule>
  </conditionalFormatting>
  <dataValidations count="16">
    <dataValidation type="list" allowBlank="1" sqref="K37:P38 JG37:JL38 TC37:TH38 ACY37:ADD38 AMU37:AMZ38 AWQ37:AWV38 BGM37:BGR38 BQI37:BQN38 CAE37:CAJ38 CKA37:CKF38 CTW37:CUB38 DDS37:DDX38 DNO37:DNT38 DXK37:DXP38 EHG37:EHL38 ERC37:ERH38 FAY37:FBD38 FKU37:FKZ38 FUQ37:FUV38 GEM37:GER38 GOI37:GON38 GYE37:GYJ38 HIA37:HIF38 HRW37:HSB38 IBS37:IBX38 ILO37:ILT38 IVK37:IVP38 JFG37:JFL38 JPC37:JPH38 JYY37:JZD38 KIU37:KIZ38 KSQ37:KSV38 LCM37:LCR38 LMI37:LMN38 LWE37:LWJ38 MGA37:MGF38 MPW37:MQB38 MZS37:MZX38 NJO37:NJT38 NTK37:NTP38 ODG37:ODL38 ONC37:ONH38 OWY37:OXD38 PGU37:PGZ38 PQQ37:PQV38 QAM37:QAR38 QKI37:QKN38 QUE37:QUJ38 REA37:REF38 RNW37:ROB38 RXS37:RXX38 SHO37:SHT38 SRK37:SRP38 TBG37:TBL38 TLC37:TLH38 TUY37:TVD38 UEU37:UEZ38 UOQ37:UOV38 UYM37:UYR38 VII37:VIN38 VSE37:VSJ38 WCA37:WCF38 WLW37:WMB38 WVS37:WVX38 K65573:P65574 JG65573:JL65574 TC65573:TH65574 ACY65573:ADD65574 AMU65573:AMZ65574 AWQ65573:AWV65574 BGM65573:BGR65574 BQI65573:BQN65574 CAE65573:CAJ65574 CKA65573:CKF65574 CTW65573:CUB65574 DDS65573:DDX65574 DNO65573:DNT65574 DXK65573:DXP65574 EHG65573:EHL65574 ERC65573:ERH65574 FAY65573:FBD65574 FKU65573:FKZ65574 FUQ65573:FUV65574 GEM65573:GER65574 GOI65573:GON65574 GYE65573:GYJ65574 HIA65573:HIF65574 HRW65573:HSB65574 IBS65573:IBX65574 ILO65573:ILT65574 IVK65573:IVP65574 JFG65573:JFL65574 JPC65573:JPH65574 JYY65573:JZD65574 KIU65573:KIZ65574 KSQ65573:KSV65574 LCM65573:LCR65574 LMI65573:LMN65574 LWE65573:LWJ65574 MGA65573:MGF65574 MPW65573:MQB65574 MZS65573:MZX65574 NJO65573:NJT65574 NTK65573:NTP65574 ODG65573:ODL65574 ONC65573:ONH65574 OWY65573:OXD65574 PGU65573:PGZ65574 PQQ65573:PQV65574 QAM65573:QAR65574 QKI65573:QKN65574 QUE65573:QUJ65574 REA65573:REF65574 RNW65573:ROB65574 RXS65573:RXX65574 SHO65573:SHT65574 SRK65573:SRP65574 TBG65573:TBL65574 TLC65573:TLH65574 TUY65573:TVD65574 UEU65573:UEZ65574 UOQ65573:UOV65574 UYM65573:UYR65574 VII65573:VIN65574 VSE65573:VSJ65574 WCA65573:WCF65574 WLW65573:WMB65574 WVS65573:WVX65574 K131109:P131110 JG131109:JL131110 TC131109:TH131110 ACY131109:ADD131110 AMU131109:AMZ131110 AWQ131109:AWV131110 BGM131109:BGR131110 BQI131109:BQN131110 CAE131109:CAJ131110 CKA131109:CKF131110 CTW131109:CUB131110 DDS131109:DDX131110 DNO131109:DNT131110 DXK131109:DXP131110 EHG131109:EHL131110 ERC131109:ERH131110 FAY131109:FBD131110 FKU131109:FKZ131110 FUQ131109:FUV131110 GEM131109:GER131110 GOI131109:GON131110 GYE131109:GYJ131110 HIA131109:HIF131110 HRW131109:HSB131110 IBS131109:IBX131110 ILO131109:ILT131110 IVK131109:IVP131110 JFG131109:JFL131110 JPC131109:JPH131110 JYY131109:JZD131110 KIU131109:KIZ131110 KSQ131109:KSV131110 LCM131109:LCR131110 LMI131109:LMN131110 LWE131109:LWJ131110 MGA131109:MGF131110 MPW131109:MQB131110 MZS131109:MZX131110 NJO131109:NJT131110 NTK131109:NTP131110 ODG131109:ODL131110 ONC131109:ONH131110 OWY131109:OXD131110 PGU131109:PGZ131110 PQQ131109:PQV131110 QAM131109:QAR131110 QKI131109:QKN131110 QUE131109:QUJ131110 REA131109:REF131110 RNW131109:ROB131110 RXS131109:RXX131110 SHO131109:SHT131110 SRK131109:SRP131110 TBG131109:TBL131110 TLC131109:TLH131110 TUY131109:TVD131110 UEU131109:UEZ131110 UOQ131109:UOV131110 UYM131109:UYR131110 VII131109:VIN131110 VSE131109:VSJ131110 WCA131109:WCF131110 WLW131109:WMB131110 WVS131109:WVX131110 K196645:P196646 JG196645:JL196646 TC196645:TH196646 ACY196645:ADD196646 AMU196645:AMZ196646 AWQ196645:AWV196646 BGM196645:BGR196646 BQI196645:BQN196646 CAE196645:CAJ196646 CKA196645:CKF196646 CTW196645:CUB196646 DDS196645:DDX196646 DNO196645:DNT196646 DXK196645:DXP196646 EHG196645:EHL196646 ERC196645:ERH196646 FAY196645:FBD196646 FKU196645:FKZ196646 FUQ196645:FUV196646 GEM196645:GER196646 GOI196645:GON196646 GYE196645:GYJ196646 HIA196645:HIF196646 HRW196645:HSB196646 IBS196645:IBX196646 ILO196645:ILT196646 IVK196645:IVP196646 JFG196645:JFL196646 JPC196645:JPH196646 JYY196645:JZD196646 KIU196645:KIZ196646 KSQ196645:KSV196646 LCM196645:LCR196646 LMI196645:LMN196646 LWE196645:LWJ196646 MGA196645:MGF196646 MPW196645:MQB196646 MZS196645:MZX196646 NJO196645:NJT196646 NTK196645:NTP196646 ODG196645:ODL196646 ONC196645:ONH196646 OWY196645:OXD196646 PGU196645:PGZ196646 PQQ196645:PQV196646 QAM196645:QAR196646 QKI196645:QKN196646 QUE196645:QUJ196646 REA196645:REF196646 RNW196645:ROB196646 RXS196645:RXX196646 SHO196645:SHT196646 SRK196645:SRP196646 TBG196645:TBL196646 TLC196645:TLH196646 TUY196645:TVD196646 UEU196645:UEZ196646 UOQ196645:UOV196646 UYM196645:UYR196646 VII196645:VIN196646 VSE196645:VSJ196646 WCA196645:WCF196646 WLW196645:WMB196646 WVS196645:WVX196646 K262181:P262182 JG262181:JL262182 TC262181:TH262182 ACY262181:ADD262182 AMU262181:AMZ262182 AWQ262181:AWV262182 BGM262181:BGR262182 BQI262181:BQN262182 CAE262181:CAJ262182 CKA262181:CKF262182 CTW262181:CUB262182 DDS262181:DDX262182 DNO262181:DNT262182 DXK262181:DXP262182 EHG262181:EHL262182 ERC262181:ERH262182 FAY262181:FBD262182 FKU262181:FKZ262182 FUQ262181:FUV262182 GEM262181:GER262182 GOI262181:GON262182 GYE262181:GYJ262182 HIA262181:HIF262182 HRW262181:HSB262182 IBS262181:IBX262182 ILO262181:ILT262182 IVK262181:IVP262182 JFG262181:JFL262182 JPC262181:JPH262182 JYY262181:JZD262182 KIU262181:KIZ262182 KSQ262181:KSV262182 LCM262181:LCR262182 LMI262181:LMN262182 LWE262181:LWJ262182 MGA262181:MGF262182 MPW262181:MQB262182 MZS262181:MZX262182 NJO262181:NJT262182 NTK262181:NTP262182 ODG262181:ODL262182 ONC262181:ONH262182 OWY262181:OXD262182 PGU262181:PGZ262182 PQQ262181:PQV262182 QAM262181:QAR262182 QKI262181:QKN262182 QUE262181:QUJ262182 REA262181:REF262182 RNW262181:ROB262182 RXS262181:RXX262182 SHO262181:SHT262182 SRK262181:SRP262182 TBG262181:TBL262182 TLC262181:TLH262182 TUY262181:TVD262182 UEU262181:UEZ262182 UOQ262181:UOV262182 UYM262181:UYR262182 VII262181:VIN262182 VSE262181:VSJ262182 WCA262181:WCF262182 WLW262181:WMB262182 WVS262181:WVX262182 K327717:P327718 JG327717:JL327718 TC327717:TH327718 ACY327717:ADD327718 AMU327717:AMZ327718 AWQ327717:AWV327718 BGM327717:BGR327718 BQI327717:BQN327718 CAE327717:CAJ327718 CKA327717:CKF327718 CTW327717:CUB327718 DDS327717:DDX327718 DNO327717:DNT327718 DXK327717:DXP327718 EHG327717:EHL327718 ERC327717:ERH327718 FAY327717:FBD327718 FKU327717:FKZ327718 FUQ327717:FUV327718 GEM327717:GER327718 GOI327717:GON327718 GYE327717:GYJ327718 HIA327717:HIF327718 HRW327717:HSB327718 IBS327717:IBX327718 ILO327717:ILT327718 IVK327717:IVP327718 JFG327717:JFL327718 JPC327717:JPH327718 JYY327717:JZD327718 KIU327717:KIZ327718 KSQ327717:KSV327718 LCM327717:LCR327718 LMI327717:LMN327718 LWE327717:LWJ327718 MGA327717:MGF327718 MPW327717:MQB327718 MZS327717:MZX327718 NJO327717:NJT327718 NTK327717:NTP327718 ODG327717:ODL327718 ONC327717:ONH327718 OWY327717:OXD327718 PGU327717:PGZ327718 PQQ327717:PQV327718 QAM327717:QAR327718 QKI327717:QKN327718 QUE327717:QUJ327718 REA327717:REF327718 RNW327717:ROB327718 RXS327717:RXX327718 SHO327717:SHT327718 SRK327717:SRP327718 TBG327717:TBL327718 TLC327717:TLH327718 TUY327717:TVD327718 UEU327717:UEZ327718 UOQ327717:UOV327718 UYM327717:UYR327718 VII327717:VIN327718 VSE327717:VSJ327718 WCA327717:WCF327718 WLW327717:WMB327718 WVS327717:WVX327718 K393253:P393254 JG393253:JL393254 TC393253:TH393254 ACY393253:ADD393254 AMU393253:AMZ393254 AWQ393253:AWV393254 BGM393253:BGR393254 BQI393253:BQN393254 CAE393253:CAJ393254 CKA393253:CKF393254 CTW393253:CUB393254 DDS393253:DDX393254 DNO393253:DNT393254 DXK393253:DXP393254 EHG393253:EHL393254 ERC393253:ERH393254 FAY393253:FBD393254 FKU393253:FKZ393254 FUQ393253:FUV393254 GEM393253:GER393254 GOI393253:GON393254 GYE393253:GYJ393254 HIA393253:HIF393254 HRW393253:HSB393254 IBS393253:IBX393254 ILO393253:ILT393254 IVK393253:IVP393254 JFG393253:JFL393254 JPC393253:JPH393254 JYY393253:JZD393254 KIU393253:KIZ393254 KSQ393253:KSV393254 LCM393253:LCR393254 LMI393253:LMN393254 LWE393253:LWJ393254 MGA393253:MGF393254 MPW393253:MQB393254 MZS393253:MZX393254 NJO393253:NJT393254 NTK393253:NTP393254 ODG393253:ODL393254 ONC393253:ONH393254 OWY393253:OXD393254 PGU393253:PGZ393254 PQQ393253:PQV393254 QAM393253:QAR393254 QKI393253:QKN393254 QUE393253:QUJ393254 REA393253:REF393254 RNW393253:ROB393254 RXS393253:RXX393254 SHO393253:SHT393254 SRK393253:SRP393254 TBG393253:TBL393254 TLC393253:TLH393254 TUY393253:TVD393254 UEU393253:UEZ393254 UOQ393253:UOV393254 UYM393253:UYR393254 VII393253:VIN393254 VSE393253:VSJ393254 WCA393253:WCF393254 WLW393253:WMB393254 WVS393253:WVX393254 K458789:P458790 JG458789:JL458790 TC458789:TH458790 ACY458789:ADD458790 AMU458789:AMZ458790 AWQ458789:AWV458790 BGM458789:BGR458790 BQI458789:BQN458790 CAE458789:CAJ458790 CKA458789:CKF458790 CTW458789:CUB458790 DDS458789:DDX458790 DNO458789:DNT458790 DXK458789:DXP458790 EHG458789:EHL458790 ERC458789:ERH458790 FAY458789:FBD458790 FKU458789:FKZ458790 FUQ458789:FUV458790 GEM458789:GER458790 GOI458789:GON458790 GYE458789:GYJ458790 HIA458789:HIF458790 HRW458789:HSB458790 IBS458789:IBX458790 ILO458789:ILT458790 IVK458789:IVP458790 JFG458789:JFL458790 JPC458789:JPH458790 JYY458789:JZD458790 KIU458789:KIZ458790 KSQ458789:KSV458790 LCM458789:LCR458790 LMI458789:LMN458790 LWE458789:LWJ458790 MGA458789:MGF458790 MPW458789:MQB458790 MZS458789:MZX458790 NJO458789:NJT458790 NTK458789:NTP458790 ODG458789:ODL458790 ONC458789:ONH458790 OWY458789:OXD458790 PGU458789:PGZ458790 PQQ458789:PQV458790 QAM458789:QAR458790 QKI458789:QKN458790 QUE458789:QUJ458790 REA458789:REF458790 RNW458789:ROB458790 RXS458789:RXX458790 SHO458789:SHT458790 SRK458789:SRP458790 TBG458789:TBL458790 TLC458789:TLH458790 TUY458789:TVD458790 UEU458789:UEZ458790 UOQ458789:UOV458790 UYM458789:UYR458790 VII458789:VIN458790 VSE458789:VSJ458790 WCA458789:WCF458790 WLW458789:WMB458790 WVS458789:WVX458790 K524325:P524326 JG524325:JL524326 TC524325:TH524326 ACY524325:ADD524326 AMU524325:AMZ524326 AWQ524325:AWV524326 BGM524325:BGR524326 BQI524325:BQN524326 CAE524325:CAJ524326 CKA524325:CKF524326 CTW524325:CUB524326 DDS524325:DDX524326 DNO524325:DNT524326 DXK524325:DXP524326 EHG524325:EHL524326 ERC524325:ERH524326 FAY524325:FBD524326 FKU524325:FKZ524326 FUQ524325:FUV524326 GEM524325:GER524326 GOI524325:GON524326 GYE524325:GYJ524326 HIA524325:HIF524326 HRW524325:HSB524326 IBS524325:IBX524326 ILO524325:ILT524326 IVK524325:IVP524326 JFG524325:JFL524326 JPC524325:JPH524326 JYY524325:JZD524326 KIU524325:KIZ524326 KSQ524325:KSV524326 LCM524325:LCR524326 LMI524325:LMN524326 LWE524325:LWJ524326 MGA524325:MGF524326 MPW524325:MQB524326 MZS524325:MZX524326 NJO524325:NJT524326 NTK524325:NTP524326 ODG524325:ODL524326 ONC524325:ONH524326 OWY524325:OXD524326 PGU524325:PGZ524326 PQQ524325:PQV524326 QAM524325:QAR524326 QKI524325:QKN524326 QUE524325:QUJ524326 REA524325:REF524326 RNW524325:ROB524326 RXS524325:RXX524326 SHO524325:SHT524326 SRK524325:SRP524326 TBG524325:TBL524326 TLC524325:TLH524326 TUY524325:TVD524326 UEU524325:UEZ524326 UOQ524325:UOV524326 UYM524325:UYR524326 VII524325:VIN524326 VSE524325:VSJ524326 WCA524325:WCF524326 WLW524325:WMB524326 WVS524325:WVX524326 K589861:P589862 JG589861:JL589862 TC589861:TH589862 ACY589861:ADD589862 AMU589861:AMZ589862 AWQ589861:AWV589862 BGM589861:BGR589862 BQI589861:BQN589862 CAE589861:CAJ589862 CKA589861:CKF589862 CTW589861:CUB589862 DDS589861:DDX589862 DNO589861:DNT589862 DXK589861:DXP589862 EHG589861:EHL589862 ERC589861:ERH589862 FAY589861:FBD589862 FKU589861:FKZ589862 FUQ589861:FUV589862 GEM589861:GER589862 GOI589861:GON589862 GYE589861:GYJ589862 HIA589861:HIF589862 HRW589861:HSB589862 IBS589861:IBX589862 ILO589861:ILT589862 IVK589861:IVP589862 JFG589861:JFL589862 JPC589861:JPH589862 JYY589861:JZD589862 KIU589861:KIZ589862 KSQ589861:KSV589862 LCM589861:LCR589862 LMI589861:LMN589862 LWE589861:LWJ589862 MGA589861:MGF589862 MPW589861:MQB589862 MZS589861:MZX589862 NJO589861:NJT589862 NTK589861:NTP589862 ODG589861:ODL589862 ONC589861:ONH589862 OWY589861:OXD589862 PGU589861:PGZ589862 PQQ589861:PQV589862 QAM589861:QAR589862 QKI589861:QKN589862 QUE589861:QUJ589862 REA589861:REF589862 RNW589861:ROB589862 RXS589861:RXX589862 SHO589861:SHT589862 SRK589861:SRP589862 TBG589861:TBL589862 TLC589861:TLH589862 TUY589861:TVD589862 UEU589861:UEZ589862 UOQ589861:UOV589862 UYM589861:UYR589862 VII589861:VIN589862 VSE589861:VSJ589862 WCA589861:WCF589862 WLW589861:WMB589862 WVS589861:WVX589862 K655397:P655398 JG655397:JL655398 TC655397:TH655398 ACY655397:ADD655398 AMU655397:AMZ655398 AWQ655397:AWV655398 BGM655397:BGR655398 BQI655397:BQN655398 CAE655397:CAJ655398 CKA655397:CKF655398 CTW655397:CUB655398 DDS655397:DDX655398 DNO655397:DNT655398 DXK655397:DXP655398 EHG655397:EHL655398 ERC655397:ERH655398 FAY655397:FBD655398 FKU655397:FKZ655398 FUQ655397:FUV655398 GEM655397:GER655398 GOI655397:GON655398 GYE655397:GYJ655398 HIA655397:HIF655398 HRW655397:HSB655398 IBS655397:IBX655398 ILO655397:ILT655398 IVK655397:IVP655398 JFG655397:JFL655398 JPC655397:JPH655398 JYY655397:JZD655398 KIU655397:KIZ655398 KSQ655397:KSV655398 LCM655397:LCR655398 LMI655397:LMN655398 LWE655397:LWJ655398 MGA655397:MGF655398 MPW655397:MQB655398 MZS655397:MZX655398 NJO655397:NJT655398 NTK655397:NTP655398 ODG655397:ODL655398 ONC655397:ONH655398 OWY655397:OXD655398 PGU655397:PGZ655398 PQQ655397:PQV655398 QAM655397:QAR655398 QKI655397:QKN655398 QUE655397:QUJ655398 REA655397:REF655398 RNW655397:ROB655398 RXS655397:RXX655398 SHO655397:SHT655398 SRK655397:SRP655398 TBG655397:TBL655398 TLC655397:TLH655398 TUY655397:TVD655398 UEU655397:UEZ655398 UOQ655397:UOV655398 UYM655397:UYR655398 VII655397:VIN655398 VSE655397:VSJ655398 WCA655397:WCF655398 WLW655397:WMB655398 WVS655397:WVX655398 K720933:P720934 JG720933:JL720934 TC720933:TH720934 ACY720933:ADD720934 AMU720933:AMZ720934 AWQ720933:AWV720934 BGM720933:BGR720934 BQI720933:BQN720934 CAE720933:CAJ720934 CKA720933:CKF720934 CTW720933:CUB720934 DDS720933:DDX720934 DNO720933:DNT720934 DXK720933:DXP720934 EHG720933:EHL720934 ERC720933:ERH720934 FAY720933:FBD720934 FKU720933:FKZ720934 FUQ720933:FUV720934 GEM720933:GER720934 GOI720933:GON720934 GYE720933:GYJ720934 HIA720933:HIF720934 HRW720933:HSB720934 IBS720933:IBX720934 ILO720933:ILT720934 IVK720933:IVP720934 JFG720933:JFL720934 JPC720933:JPH720934 JYY720933:JZD720934 KIU720933:KIZ720934 KSQ720933:KSV720934 LCM720933:LCR720934 LMI720933:LMN720934 LWE720933:LWJ720934 MGA720933:MGF720934 MPW720933:MQB720934 MZS720933:MZX720934 NJO720933:NJT720934 NTK720933:NTP720934 ODG720933:ODL720934 ONC720933:ONH720934 OWY720933:OXD720934 PGU720933:PGZ720934 PQQ720933:PQV720934 QAM720933:QAR720934 QKI720933:QKN720934 QUE720933:QUJ720934 REA720933:REF720934 RNW720933:ROB720934 RXS720933:RXX720934 SHO720933:SHT720934 SRK720933:SRP720934 TBG720933:TBL720934 TLC720933:TLH720934 TUY720933:TVD720934 UEU720933:UEZ720934 UOQ720933:UOV720934 UYM720933:UYR720934 VII720933:VIN720934 VSE720933:VSJ720934 WCA720933:WCF720934 WLW720933:WMB720934 WVS720933:WVX720934 K786469:P786470 JG786469:JL786470 TC786469:TH786470 ACY786469:ADD786470 AMU786469:AMZ786470 AWQ786469:AWV786470 BGM786469:BGR786470 BQI786469:BQN786470 CAE786469:CAJ786470 CKA786469:CKF786470 CTW786469:CUB786470 DDS786469:DDX786470 DNO786469:DNT786470 DXK786469:DXP786470 EHG786469:EHL786470 ERC786469:ERH786470 FAY786469:FBD786470 FKU786469:FKZ786470 FUQ786469:FUV786470 GEM786469:GER786470 GOI786469:GON786470 GYE786469:GYJ786470 HIA786469:HIF786470 HRW786469:HSB786470 IBS786469:IBX786470 ILO786469:ILT786470 IVK786469:IVP786470 JFG786469:JFL786470 JPC786469:JPH786470 JYY786469:JZD786470 KIU786469:KIZ786470 KSQ786469:KSV786470 LCM786469:LCR786470 LMI786469:LMN786470 LWE786469:LWJ786470 MGA786469:MGF786470 MPW786469:MQB786470 MZS786469:MZX786470 NJO786469:NJT786470 NTK786469:NTP786470 ODG786469:ODL786470 ONC786469:ONH786470 OWY786469:OXD786470 PGU786469:PGZ786470 PQQ786469:PQV786470 QAM786469:QAR786470 QKI786469:QKN786470 QUE786469:QUJ786470 REA786469:REF786470 RNW786469:ROB786470 RXS786469:RXX786470 SHO786469:SHT786470 SRK786469:SRP786470 TBG786469:TBL786470 TLC786469:TLH786470 TUY786469:TVD786470 UEU786469:UEZ786470 UOQ786469:UOV786470 UYM786469:UYR786470 VII786469:VIN786470 VSE786469:VSJ786470 WCA786469:WCF786470 WLW786469:WMB786470 WVS786469:WVX786470 K852005:P852006 JG852005:JL852006 TC852005:TH852006 ACY852005:ADD852006 AMU852005:AMZ852006 AWQ852005:AWV852006 BGM852005:BGR852006 BQI852005:BQN852006 CAE852005:CAJ852006 CKA852005:CKF852006 CTW852005:CUB852006 DDS852005:DDX852006 DNO852005:DNT852006 DXK852005:DXP852006 EHG852005:EHL852006 ERC852005:ERH852006 FAY852005:FBD852006 FKU852005:FKZ852006 FUQ852005:FUV852006 GEM852005:GER852006 GOI852005:GON852006 GYE852005:GYJ852006 HIA852005:HIF852006 HRW852005:HSB852006 IBS852005:IBX852006 ILO852005:ILT852006 IVK852005:IVP852006 JFG852005:JFL852006 JPC852005:JPH852006 JYY852005:JZD852006 KIU852005:KIZ852006 KSQ852005:KSV852006 LCM852005:LCR852006 LMI852005:LMN852006 LWE852005:LWJ852006 MGA852005:MGF852006 MPW852005:MQB852006 MZS852005:MZX852006 NJO852005:NJT852006 NTK852005:NTP852006 ODG852005:ODL852006 ONC852005:ONH852006 OWY852005:OXD852006 PGU852005:PGZ852006 PQQ852005:PQV852006 QAM852005:QAR852006 QKI852005:QKN852006 QUE852005:QUJ852006 REA852005:REF852006 RNW852005:ROB852006 RXS852005:RXX852006 SHO852005:SHT852006 SRK852005:SRP852006 TBG852005:TBL852006 TLC852005:TLH852006 TUY852005:TVD852006 UEU852005:UEZ852006 UOQ852005:UOV852006 UYM852005:UYR852006 VII852005:VIN852006 VSE852005:VSJ852006 WCA852005:WCF852006 WLW852005:WMB852006 WVS852005:WVX852006 K917541:P917542 JG917541:JL917542 TC917541:TH917542 ACY917541:ADD917542 AMU917541:AMZ917542 AWQ917541:AWV917542 BGM917541:BGR917542 BQI917541:BQN917542 CAE917541:CAJ917542 CKA917541:CKF917542 CTW917541:CUB917542 DDS917541:DDX917542 DNO917541:DNT917542 DXK917541:DXP917542 EHG917541:EHL917542 ERC917541:ERH917542 FAY917541:FBD917542 FKU917541:FKZ917542 FUQ917541:FUV917542 GEM917541:GER917542 GOI917541:GON917542 GYE917541:GYJ917542 HIA917541:HIF917542 HRW917541:HSB917542 IBS917541:IBX917542 ILO917541:ILT917542 IVK917541:IVP917542 JFG917541:JFL917542 JPC917541:JPH917542 JYY917541:JZD917542 KIU917541:KIZ917542 KSQ917541:KSV917542 LCM917541:LCR917542 LMI917541:LMN917542 LWE917541:LWJ917542 MGA917541:MGF917542 MPW917541:MQB917542 MZS917541:MZX917542 NJO917541:NJT917542 NTK917541:NTP917542 ODG917541:ODL917542 ONC917541:ONH917542 OWY917541:OXD917542 PGU917541:PGZ917542 PQQ917541:PQV917542 QAM917541:QAR917542 QKI917541:QKN917542 QUE917541:QUJ917542 REA917541:REF917542 RNW917541:ROB917542 RXS917541:RXX917542 SHO917541:SHT917542 SRK917541:SRP917542 TBG917541:TBL917542 TLC917541:TLH917542 TUY917541:TVD917542 UEU917541:UEZ917542 UOQ917541:UOV917542 UYM917541:UYR917542 VII917541:VIN917542 VSE917541:VSJ917542 WCA917541:WCF917542 WLW917541:WMB917542 WVS917541:WVX917542 K983077:P983078 JG983077:JL983078 TC983077:TH983078 ACY983077:ADD983078 AMU983077:AMZ983078 AWQ983077:AWV983078 BGM983077:BGR983078 BQI983077:BQN983078 CAE983077:CAJ983078 CKA983077:CKF983078 CTW983077:CUB983078 DDS983077:DDX983078 DNO983077:DNT983078 DXK983077:DXP983078 EHG983077:EHL983078 ERC983077:ERH983078 FAY983077:FBD983078 FKU983077:FKZ983078 FUQ983077:FUV983078 GEM983077:GER983078 GOI983077:GON983078 GYE983077:GYJ983078 HIA983077:HIF983078 HRW983077:HSB983078 IBS983077:IBX983078 ILO983077:ILT983078 IVK983077:IVP983078 JFG983077:JFL983078 JPC983077:JPH983078 JYY983077:JZD983078 KIU983077:KIZ983078 KSQ983077:KSV983078 LCM983077:LCR983078 LMI983077:LMN983078 LWE983077:LWJ983078 MGA983077:MGF983078 MPW983077:MQB983078 MZS983077:MZX983078 NJO983077:NJT983078 NTK983077:NTP983078 ODG983077:ODL983078 ONC983077:ONH983078 OWY983077:OXD983078 PGU983077:PGZ983078 PQQ983077:PQV983078 QAM983077:QAR983078 QKI983077:QKN983078 QUE983077:QUJ983078 REA983077:REF983078 RNW983077:ROB983078 RXS983077:RXX983078 SHO983077:SHT983078 SRK983077:SRP983078 TBG983077:TBL983078 TLC983077:TLH983078 TUY983077:TVD983078 UEU983077:UEZ983078 UOQ983077:UOV983078 UYM983077:UYR983078 VII983077:VIN983078 VSE983077:VSJ983078 WCA983077:WCF983078 WLW983077:WMB983078 WVS983077:WVX983078 H55:J55 JD55:JF55 SZ55:TB55 ACV55:ACX55 AMR55:AMT55 AWN55:AWP55 BGJ55:BGL55 BQF55:BQH55 CAB55:CAD55 CJX55:CJZ55 CTT55:CTV55 DDP55:DDR55 DNL55:DNN55 DXH55:DXJ55 EHD55:EHF55 EQZ55:ERB55 FAV55:FAX55 FKR55:FKT55 FUN55:FUP55 GEJ55:GEL55 GOF55:GOH55 GYB55:GYD55 HHX55:HHZ55 HRT55:HRV55 IBP55:IBR55 ILL55:ILN55 IVH55:IVJ55 JFD55:JFF55 JOZ55:JPB55 JYV55:JYX55 KIR55:KIT55 KSN55:KSP55 LCJ55:LCL55 LMF55:LMH55 LWB55:LWD55 MFX55:MFZ55 MPT55:MPV55 MZP55:MZR55 NJL55:NJN55 NTH55:NTJ55 ODD55:ODF55 OMZ55:ONB55 OWV55:OWX55 PGR55:PGT55 PQN55:PQP55 QAJ55:QAL55 QKF55:QKH55 QUB55:QUD55 RDX55:RDZ55 RNT55:RNV55 RXP55:RXR55 SHL55:SHN55 SRH55:SRJ55 TBD55:TBF55 TKZ55:TLB55 TUV55:TUX55 UER55:UET55 UON55:UOP55 UYJ55:UYL55 VIF55:VIH55 VSB55:VSD55 WBX55:WBZ55 WLT55:WLV55 WVP55:WVR55 H65591:J65591 JD65591:JF65591 SZ65591:TB65591 ACV65591:ACX65591 AMR65591:AMT65591 AWN65591:AWP65591 BGJ65591:BGL65591 BQF65591:BQH65591 CAB65591:CAD65591 CJX65591:CJZ65591 CTT65591:CTV65591 DDP65591:DDR65591 DNL65591:DNN65591 DXH65591:DXJ65591 EHD65591:EHF65591 EQZ65591:ERB65591 FAV65591:FAX65591 FKR65591:FKT65591 FUN65591:FUP65591 GEJ65591:GEL65591 GOF65591:GOH65591 GYB65591:GYD65591 HHX65591:HHZ65591 HRT65591:HRV65591 IBP65591:IBR65591 ILL65591:ILN65591 IVH65591:IVJ65591 JFD65591:JFF65591 JOZ65591:JPB65591 JYV65591:JYX65591 KIR65591:KIT65591 KSN65591:KSP65591 LCJ65591:LCL65591 LMF65591:LMH65591 LWB65591:LWD65591 MFX65591:MFZ65591 MPT65591:MPV65591 MZP65591:MZR65591 NJL65591:NJN65591 NTH65591:NTJ65591 ODD65591:ODF65591 OMZ65591:ONB65591 OWV65591:OWX65591 PGR65591:PGT65591 PQN65591:PQP65591 QAJ65591:QAL65591 QKF65591:QKH65591 QUB65591:QUD65591 RDX65591:RDZ65591 RNT65591:RNV65591 RXP65591:RXR65591 SHL65591:SHN65591 SRH65591:SRJ65591 TBD65591:TBF65591 TKZ65591:TLB65591 TUV65591:TUX65591 UER65591:UET65591 UON65591:UOP65591 UYJ65591:UYL65591 VIF65591:VIH65591 VSB65591:VSD65591 WBX65591:WBZ65591 WLT65591:WLV65591 WVP65591:WVR65591 H131127:J131127 JD131127:JF131127 SZ131127:TB131127 ACV131127:ACX131127 AMR131127:AMT131127 AWN131127:AWP131127 BGJ131127:BGL131127 BQF131127:BQH131127 CAB131127:CAD131127 CJX131127:CJZ131127 CTT131127:CTV131127 DDP131127:DDR131127 DNL131127:DNN131127 DXH131127:DXJ131127 EHD131127:EHF131127 EQZ131127:ERB131127 FAV131127:FAX131127 FKR131127:FKT131127 FUN131127:FUP131127 GEJ131127:GEL131127 GOF131127:GOH131127 GYB131127:GYD131127 HHX131127:HHZ131127 HRT131127:HRV131127 IBP131127:IBR131127 ILL131127:ILN131127 IVH131127:IVJ131127 JFD131127:JFF131127 JOZ131127:JPB131127 JYV131127:JYX131127 KIR131127:KIT131127 KSN131127:KSP131127 LCJ131127:LCL131127 LMF131127:LMH131127 LWB131127:LWD131127 MFX131127:MFZ131127 MPT131127:MPV131127 MZP131127:MZR131127 NJL131127:NJN131127 NTH131127:NTJ131127 ODD131127:ODF131127 OMZ131127:ONB131127 OWV131127:OWX131127 PGR131127:PGT131127 PQN131127:PQP131127 QAJ131127:QAL131127 QKF131127:QKH131127 QUB131127:QUD131127 RDX131127:RDZ131127 RNT131127:RNV131127 RXP131127:RXR131127 SHL131127:SHN131127 SRH131127:SRJ131127 TBD131127:TBF131127 TKZ131127:TLB131127 TUV131127:TUX131127 UER131127:UET131127 UON131127:UOP131127 UYJ131127:UYL131127 VIF131127:VIH131127 VSB131127:VSD131127 WBX131127:WBZ131127 WLT131127:WLV131127 WVP131127:WVR131127 H196663:J196663 JD196663:JF196663 SZ196663:TB196663 ACV196663:ACX196663 AMR196663:AMT196663 AWN196663:AWP196663 BGJ196663:BGL196663 BQF196663:BQH196663 CAB196663:CAD196663 CJX196663:CJZ196663 CTT196663:CTV196663 DDP196663:DDR196663 DNL196663:DNN196663 DXH196663:DXJ196663 EHD196663:EHF196663 EQZ196663:ERB196663 FAV196663:FAX196663 FKR196663:FKT196663 FUN196663:FUP196663 GEJ196663:GEL196663 GOF196663:GOH196663 GYB196663:GYD196663 HHX196663:HHZ196663 HRT196663:HRV196663 IBP196663:IBR196663 ILL196663:ILN196663 IVH196663:IVJ196663 JFD196663:JFF196663 JOZ196663:JPB196663 JYV196663:JYX196663 KIR196663:KIT196663 KSN196663:KSP196663 LCJ196663:LCL196663 LMF196663:LMH196663 LWB196663:LWD196663 MFX196663:MFZ196663 MPT196663:MPV196663 MZP196663:MZR196663 NJL196663:NJN196663 NTH196663:NTJ196663 ODD196663:ODF196663 OMZ196663:ONB196663 OWV196663:OWX196663 PGR196663:PGT196663 PQN196663:PQP196663 QAJ196663:QAL196663 QKF196663:QKH196663 QUB196663:QUD196663 RDX196663:RDZ196663 RNT196663:RNV196663 RXP196663:RXR196663 SHL196663:SHN196663 SRH196663:SRJ196663 TBD196663:TBF196663 TKZ196663:TLB196663 TUV196663:TUX196663 UER196663:UET196663 UON196663:UOP196663 UYJ196663:UYL196663 VIF196663:VIH196663 VSB196663:VSD196663 WBX196663:WBZ196663 WLT196663:WLV196663 WVP196663:WVR196663 H262199:J262199 JD262199:JF262199 SZ262199:TB262199 ACV262199:ACX262199 AMR262199:AMT262199 AWN262199:AWP262199 BGJ262199:BGL262199 BQF262199:BQH262199 CAB262199:CAD262199 CJX262199:CJZ262199 CTT262199:CTV262199 DDP262199:DDR262199 DNL262199:DNN262199 DXH262199:DXJ262199 EHD262199:EHF262199 EQZ262199:ERB262199 FAV262199:FAX262199 FKR262199:FKT262199 FUN262199:FUP262199 GEJ262199:GEL262199 GOF262199:GOH262199 GYB262199:GYD262199 HHX262199:HHZ262199 HRT262199:HRV262199 IBP262199:IBR262199 ILL262199:ILN262199 IVH262199:IVJ262199 JFD262199:JFF262199 JOZ262199:JPB262199 JYV262199:JYX262199 KIR262199:KIT262199 KSN262199:KSP262199 LCJ262199:LCL262199 LMF262199:LMH262199 LWB262199:LWD262199 MFX262199:MFZ262199 MPT262199:MPV262199 MZP262199:MZR262199 NJL262199:NJN262199 NTH262199:NTJ262199 ODD262199:ODF262199 OMZ262199:ONB262199 OWV262199:OWX262199 PGR262199:PGT262199 PQN262199:PQP262199 QAJ262199:QAL262199 QKF262199:QKH262199 QUB262199:QUD262199 RDX262199:RDZ262199 RNT262199:RNV262199 RXP262199:RXR262199 SHL262199:SHN262199 SRH262199:SRJ262199 TBD262199:TBF262199 TKZ262199:TLB262199 TUV262199:TUX262199 UER262199:UET262199 UON262199:UOP262199 UYJ262199:UYL262199 VIF262199:VIH262199 VSB262199:VSD262199 WBX262199:WBZ262199 WLT262199:WLV262199 WVP262199:WVR262199 H327735:J327735 JD327735:JF327735 SZ327735:TB327735 ACV327735:ACX327735 AMR327735:AMT327735 AWN327735:AWP327735 BGJ327735:BGL327735 BQF327735:BQH327735 CAB327735:CAD327735 CJX327735:CJZ327735 CTT327735:CTV327735 DDP327735:DDR327735 DNL327735:DNN327735 DXH327735:DXJ327735 EHD327735:EHF327735 EQZ327735:ERB327735 FAV327735:FAX327735 FKR327735:FKT327735 FUN327735:FUP327735 GEJ327735:GEL327735 GOF327735:GOH327735 GYB327735:GYD327735 HHX327735:HHZ327735 HRT327735:HRV327735 IBP327735:IBR327735 ILL327735:ILN327735 IVH327735:IVJ327735 JFD327735:JFF327735 JOZ327735:JPB327735 JYV327735:JYX327735 KIR327735:KIT327735 KSN327735:KSP327735 LCJ327735:LCL327735 LMF327735:LMH327735 LWB327735:LWD327735 MFX327735:MFZ327735 MPT327735:MPV327735 MZP327735:MZR327735 NJL327735:NJN327735 NTH327735:NTJ327735 ODD327735:ODF327735 OMZ327735:ONB327735 OWV327735:OWX327735 PGR327735:PGT327735 PQN327735:PQP327735 QAJ327735:QAL327735 QKF327735:QKH327735 QUB327735:QUD327735 RDX327735:RDZ327735 RNT327735:RNV327735 RXP327735:RXR327735 SHL327735:SHN327735 SRH327735:SRJ327735 TBD327735:TBF327735 TKZ327735:TLB327735 TUV327735:TUX327735 UER327735:UET327735 UON327735:UOP327735 UYJ327735:UYL327735 VIF327735:VIH327735 VSB327735:VSD327735 WBX327735:WBZ327735 WLT327735:WLV327735 WVP327735:WVR327735 H393271:J393271 JD393271:JF393271 SZ393271:TB393271 ACV393271:ACX393271 AMR393271:AMT393271 AWN393271:AWP393271 BGJ393271:BGL393271 BQF393271:BQH393271 CAB393271:CAD393271 CJX393271:CJZ393271 CTT393271:CTV393271 DDP393271:DDR393271 DNL393271:DNN393271 DXH393271:DXJ393271 EHD393271:EHF393271 EQZ393271:ERB393271 FAV393271:FAX393271 FKR393271:FKT393271 FUN393271:FUP393271 GEJ393271:GEL393271 GOF393271:GOH393271 GYB393271:GYD393271 HHX393271:HHZ393271 HRT393271:HRV393271 IBP393271:IBR393271 ILL393271:ILN393271 IVH393271:IVJ393271 JFD393271:JFF393271 JOZ393271:JPB393271 JYV393271:JYX393271 KIR393271:KIT393271 KSN393271:KSP393271 LCJ393271:LCL393271 LMF393271:LMH393271 LWB393271:LWD393271 MFX393271:MFZ393271 MPT393271:MPV393271 MZP393271:MZR393271 NJL393271:NJN393271 NTH393271:NTJ393271 ODD393271:ODF393271 OMZ393271:ONB393271 OWV393271:OWX393271 PGR393271:PGT393271 PQN393271:PQP393271 QAJ393271:QAL393271 QKF393271:QKH393271 QUB393271:QUD393271 RDX393271:RDZ393271 RNT393271:RNV393271 RXP393271:RXR393271 SHL393271:SHN393271 SRH393271:SRJ393271 TBD393271:TBF393271 TKZ393271:TLB393271 TUV393271:TUX393271 UER393271:UET393271 UON393271:UOP393271 UYJ393271:UYL393271 VIF393271:VIH393271 VSB393271:VSD393271 WBX393271:WBZ393271 WLT393271:WLV393271 WVP393271:WVR393271 H458807:J458807 JD458807:JF458807 SZ458807:TB458807 ACV458807:ACX458807 AMR458807:AMT458807 AWN458807:AWP458807 BGJ458807:BGL458807 BQF458807:BQH458807 CAB458807:CAD458807 CJX458807:CJZ458807 CTT458807:CTV458807 DDP458807:DDR458807 DNL458807:DNN458807 DXH458807:DXJ458807 EHD458807:EHF458807 EQZ458807:ERB458807 FAV458807:FAX458807 FKR458807:FKT458807 FUN458807:FUP458807 GEJ458807:GEL458807 GOF458807:GOH458807 GYB458807:GYD458807 HHX458807:HHZ458807 HRT458807:HRV458807 IBP458807:IBR458807 ILL458807:ILN458807 IVH458807:IVJ458807 JFD458807:JFF458807 JOZ458807:JPB458807 JYV458807:JYX458807 KIR458807:KIT458807 KSN458807:KSP458807 LCJ458807:LCL458807 LMF458807:LMH458807 LWB458807:LWD458807 MFX458807:MFZ458807 MPT458807:MPV458807 MZP458807:MZR458807 NJL458807:NJN458807 NTH458807:NTJ458807 ODD458807:ODF458807 OMZ458807:ONB458807 OWV458807:OWX458807 PGR458807:PGT458807 PQN458807:PQP458807 QAJ458807:QAL458807 QKF458807:QKH458807 QUB458807:QUD458807 RDX458807:RDZ458807 RNT458807:RNV458807 RXP458807:RXR458807 SHL458807:SHN458807 SRH458807:SRJ458807 TBD458807:TBF458807 TKZ458807:TLB458807 TUV458807:TUX458807 UER458807:UET458807 UON458807:UOP458807 UYJ458807:UYL458807 VIF458807:VIH458807 VSB458807:VSD458807 WBX458807:WBZ458807 WLT458807:WLV458807 WVP458807:WVR458807 H524343:J524343 JD524343:JF524343 SZ524343:TB524343 ACV524343:ACX524343 AMR524343:AMT524343 AWN524343:AWP524343 BGJ524343:BGL524343 BQF524343:BQH524343 CAB524343:CAD524343 CJX524343:CJZ524343 CTT524343:CTV524343 DDP524343:DDR524343 DNL524343:DNN524343 DXH524343:DXJ524343 EHD524343:EHF524343 EQZ524343:ERB524343 FAV524343:FAX524343 FKR524343:FKT524343 FUN524343:FUP524343 GEJ524343:GEL524343 GOF524343:GOH524343 GYB524343:GYD524343 HHX524343:HHZ524343 HRT524343:HRV524343 IBP524343:IBR524343 ILL524343:ILN524343 IVH524343:IVJ524343 JFD524343:JFF524343 JOZ524343:JPB524343 JYV524343:JYX524343 KIR524343:KIT524343 KSN524343:KSP524343 LCJ524343:LCL524343 LMF524343:LMH524343 LWB524343:LWD524343 MFX524343:MFZ524343 MPT524343:MPV524343 MZP524343:MZR524343 NJL524343:NJN524343 NTH524343:NTJ524343 ODD524343:ODF524343 OMZ524343:ONB524343 OWV524343:OWX524343 PGR524343:PGT524343 PQN524343:PQP524343 QAJ524343:QAL524343 QKF524343:QKH524343 QUB524343:QUD524343 RDX524343:RDZ524343 RNT524343:RNV524343 RXP524343:RXR524343 SHL524343:SHN524343 SRH524343:SRJ524343 TBD524343:TBF524343 TKZ524343:TLB524343 TUV524343:TUX524343 UER524343:UET524343 UON524343:UOP524343 UYJ524343:UYL524343 VIF524343:VIH524343 VSB524343:VSD524343 WBX524343:WBZ524343 WLT524343:WLV524343 WVP524343:WVR524343 H589879:J589879 JD589879:JF589879 SZ589879:TB589879 ACV589879:ACX589879 AMR589879:AMT589879 AWN589879:AWP589879 BGJ589879:BGL589879 BQF589879:BQH589879 CAB589879:CAD589879 CJX589879:CJZ589879 CTT589879:CTV589879 DDP589879:DDR589879 DNL589879:DNN589879 DXH589879:DXJ589879 EHD589879:EHF589879 EQZ589879:ERB589879 FAV589879:FAX589879 FKR589879:FKT589879 FUN589879:FUP589879 GEJ589879:GEL589879 GOF589879:GOH589879 GYB589879:GYD589879 HHX589879:HHZ589879 HRT589879:HRV589879 IBP589879:IBR589879 ILL589879:ILN589879 IVH589879:IVJ589879 JFD589879:JFF589879 JOZ589879:JPB589879 JYV589879:JYX589879 KIR589879:KIT589879 KSN589879:KSP589879 LCJ589879:LCL589879 LMF589879:LMH589879 LWB589879:LWD589879 MFX589879:MFZ589879 MPT589879:MPV589879 MZP589879:MZR589879 NJL589879:NJN589879 NTH589879:NTJ589879 ODD589879:ODF589879 OMZ589879:ONB589879 OWV589879:OWX589879 PGR589879:PGT589879 PQN589879:PQP589879 QAJ589879:QAL589879 QKF589879:QKH589879 QUB589879:QUD589879 RDX589879:RDZ589879 RNT589879:RNV589879 RXP589879:RXR589879 SHL589879:SHN589879 SRH589879:SRJ589879 TBD589879:TBF589879 TKZ589879:TLB589879 TUV589879:TUX589879 UER589879:UET589879 UON589879:UOP589879 UYJ589879:UYL589879 VIF589879:VIH589879 VSB589879:VSD589879 WBX589879:WBZ589879 WLT589879:WLV589879 WVP589879:WVR589879 H655415:J655415 JD655415:JF655415 SZ655415:TB655415 ACV655415:ACX655415 AMR655415:AMT655415 AWN655415:AWP655415 BGJ655415:BGL655415 BQF655415:BQH655415 CAB655415:CAD655415 CJX655415:CJZ655415 CTT655415:CTV655415 DDP655415:DDR655415 DNL655415:DNN655415 DXH655415:DXJ655415 EHD655415:EHF655415 EQZ655415:ERB655415 FAV655415:FAX655415 FKR655415:FKT655415 FUN655415:FUP655415 GEJ655415:GEL655415 GOF655415:GOH655415 GYB655415:GYD655415 HHX655415:HHZ655415 HRT655415:HRV655415 IBP655415:IBR655415 ILL655415:ILN655415 IVH655415:IVJ655415 JFD655415:JFF655415 JOZ655415:JPB655415 JYV655415:JYX655415 KIR655415:KIT655415 KSN655415:KSP655415 LCJ655415:LCL655415 LMF655415:LMH655415 LWB655415:LWD655415 MFX655415:MFZ655415 MPT655415:MPV655415 MZP655415:MZR655415 NJL655415:NJN655415 NTH655415:NTJ655415 ODD655415:ODF655415 OMZ655415:ONB655415 OWV655415:OWX655415 PGR655415:PGT655415 PQN655415:PQP655415 QAJ655415:QAL655415 QKF655415:QKH655415 QUB655415:QUD655415 RDX655415:RDZ655415 RNT655415:RNV655415 RXP655415:RXR655415 SHL655415:SHN655415 SRH655415:SRJ655415 TBD655415:TBF655415 TKZ655415:TLB655415 TUV655415:TUX655415 UER655415:UET655415 UON655415:UOP655415 UYJ655415:UYL655415 VIF655415:VIH655415 VSB655415:VSD655415 WBX655415:WBZ655415 WLT655415:WLV655415 WVP655415:WVR655415 H720951:J720951 JD720951:JF720951 SZ720951:TB720951 ACV720951:ACX720951 AMR720951:AMT720951 AWN720951:AWP720951 BGJ720951:BGL720951 BQF720951:BQH720951 CAB720951:CAD720951 CJX720951:CJZ720951 CTT720951:CTV720951 DDP720951:DDR720951 DNL720951:DNN720951 DXH720951:DXJ720951 EHD720951:EHF720951 EQZ720951:ERB720951 FAV720951:FAX720951 FKR720951:FKT720951 FUN720951:FUP720951 GEJ720951:GEL720951 GOF720951:GOH720951 GYB720951:GYD720951 HHX720951:HHZ720951 HRT720951:HRV720951 IBP720951:IBR720951 ILL720951:ILN720951 IVH720951:IVJ720951 JFD720951:JFF720951 JOZ720951:JPB720951 JYV720951:JYX720951 KIR720951:KIT720951 KSN720951:KSP720951 LCJ720951:LCL720951 LMF720951:LMH720951 LWB720951:LWD720951 MFX720951:MFZ720951 MPT720951:MPV720951 MZP720951:MZR720951 NJL720951:NJN720951 NTH720951:NTJ720951 ODD720951:ODF720951 OMZ720951:ONB720951 OWV720951:OWX720951 PGR720951:PGT720951 PQN720951:PQP720951 QAJ720951:QAL720951 QKF720951:QKH720951 QUB720951:QUD720951 RDX720951:RDZ720951 RNT720951:RNV720951 RXP720951:RXR720951 SHL720951:SHN720951 SRH720951:SRJ720951 TBD720951:TBF720951 TKZ720951:TLB720951 TUV720951:TUX720951 UER720951:UET720951 UON720951:UOP720951 UYJ720951:UYL720951 VIF720951:VIH720951 VSB720951:VSD720951 WBX720951:WBZ720951 WLT720951:WLV720951 WVP720951:WVR720951 H786487:J786487 JD786487:JF786487 SZ786487:TB786487 ACV786487:ACX786487 AMR786487:AMT786487 AWN786487:AWP786487 BGJ786487:BGL786487 BQF786487:BQH786487 CAB786487:CAD786487 CJX786487:CJZ786487 CTT786487:CTV786487 DDP786487:DDR786487 DNL786487:DNN786487 DXH786487:DXJ786487 EHD786487:EHF786487 EQZ786487:ERB786487 FAV786487:FAX786487 FKR786487:FKT786487 FUN786487:FUP786487 GEJ786487:GEL786487 GOF786487:GOH786487 GYB786487:GYD786487 HHX786487:HHZ786487 HRT786487:HRV786487 IBP786487:IBR786487 ILL786487:ILN786487 IVH786487:IVJ786487 JFD786487:JFF786487 JOZ786487:JPB786487 JYV786487:JYX786487 KIR786487:KIT786487 KSN786487:KSP786487 LCJ786487:LCL786487 LMF786487:LMH786487 LWB786487:LWD786487 MFX786487:MFZ786487 MPT786487:MPV786487 MZP786487:MZR786487 NJL786487:NJN786487 NTH786487:NTJ786487 ODD786487:ODF786487 OMZ786487:ONB786487 OWV786487:OWX786487 PGR786487:PGT786487 PQN786487:PQP786487 QAJ786487:QAL786487 QKF786487:QKH786487 QUB786487:QUD786487 RDX786487:RDZ786487 RNT786487:RNV786487 RXP786487:RXR786487 SHL786487:SHN786487 SRH786487:SRJ786487 TBD786487:TBF786487 TKZ786487:TLB786487 TUV786487:TUX786487 UER786487:UET786487 UON786487:UOP786487 UYJ786487:UYL786487 VIF786487:VIH786487 VSB786487:VSD786487 WBX786487:WBZ786487 WLT786487:WLV786487 WVP786487:WVR786487 H852023:J852023 JD852023:JF852023 SZ852023:TB852023 ACV852023:ACX852023 AMR852023:AMT852023 AWN852023:AWP852023 BGJ852023:BGL852023 BQF852023:BQH852023 CAB852023:CAD852023 CJX852023:CJZ852023 CTT852023:CTV852023 DDP852023:DDR852023 DNL852023:DNN852023 DXH852023:DXJ852023 EHD852023:EHF852023 EQZ852023:ERB852023 FAV852023:FAX852023 FKR852023:FKT852023 FUN852023:FUP852023 GEJ852023:GEL852023 GOF852023:GOH852023 GYB852023:GYD852023 HHX852023:HHZ852023 HRT852023:HRV852023 IBP852023:IBR852023 ILL852023:ILN852023 IVH852023:IVJ852023 JFD852023:JFF852023 JOZ852023:JPB852023 JYV852023:JYX852023 KIR852023:KIT852023 KSN852023:KSP852023 LCJ852023:LCL852023 LMF852023:LMH852023 LWB852023:LWD852023 MFX852023:MFZ852023 MPT852023:MPV852023 MZP852023:MZR852023 NJL852023:NJN852023 NTH852023:NTJ852023 ODD852023:ODF852023 OMZ852023:ONB852023 OWV852023:OWX852023 PGR852023:PGT852023 PQN852023:PQP852023 QAJ852023:QAL852023 QKF852023:QKH852023 QUB852023:QUD852023 RDX852023:RDZ852023 RNT852023:RNV852023 RXP852023:RXR852023 SHL852023:SHN852023 SRH852023:SRJ852023 TBD852023:TBF852023 TKZ852023:TLB852023 TUV852023:TUX852023 UER852023:UET852023 UON852023:UOP852023 UYJ852023:UYL852023 VIF852023:VIH852023 VSB852023:VSD852023 WBX852023:WBZ852023 WLT852023:WLV852023 WVP852023:WVR852023 H917559:J917559 JD917559:JF917559 SZ917559:TB917559 ACV917559:ACX917559 AMR917559:AMT917559 AWN917559:AWP917559 BGJ917559:BGL917559 BQF917559:BQH917559 CAB917559:CAD917559 CJX917559:CJZ917559 CTT917559:CTV917559 DDP917559:DDR917559 DNL917559:DNN917559 DXH917559:DXJ917559 EHD917559:EHF917559 EQZ917559:ERB917559 FAV917559:FAX917559 FKR917559:FKT917559 FUN917559:FUP917559 GEJ917559:GEL917559 GOF917559:GOH917559 GYB917559:GYD917559 HHX917559:HHZ917559 HRT917559:HRV917559 IBP917559:IBR917559 ILL917559:ILN917559 IVH917559:IVJ917559 JFD917559:JFF917559 JOZ917559:JPB917559 JYV917559:JYX917559 KIR917559:KIT917559 KSN917559:KSP917559 LCJ917559:LCL917559 LMF917559:LMH917559 LWB917559:LWD917559 MFX917559:MFZ917559 MPT917559:MPV917559 MZP917559:MZR917559 NJL917559:NJN917559 NTH917559:NTJ917559 ODD917559:ODF917559 OMZ917559:ONB917559 OWV917559:OWX917559 PGR917559:PGT917559 PQN917559:PQP917559 QAJ917559:QAL917559 QKF917559:QKH917559 QUB917559:QUD917559 RDX917559:RDZ917559 RNT917559:RNV917559 RXP917559:RXR917559 SHL917559:SHN917559 SRH917559:SRJ917559 TBD917559:TBF917559 TKZ917559:TLB917559 TUV917559:TUX917559 UER917559:UET917559 UON917559:UOP917559 UYJ917559:UYL917559 VIF917559:VIH917559 VSB917559:VSD917559 WBX917559:WBZ917559 WLT917559:WLV917559 WVP917559:WVR917559 H983095:J983095 JD983095:JF983095 SZ983095:TB983095 ACV983095:ACX983095 AMR983095:AMT983095 AWN983095:AWP983095 BGJ983095:BGL983095 BQF983095:BQH983095 CAB983095:CAD983095 CJX983095:CJZ983095 CTT983095:CTV983095 DDP983095:DDR983095 DNL983095:DNN983095 DXH983095:DXJ983095 EHD983095:EHF983095 EQZ983095:ERB983095 FAV983095:FAX983095 FKR983095:FKT983095 FUN983095:FUP983095 GEJ983095:GEL983095 GOF983095:GOH983095 GYB983095:GYD983095 HHX983095:HHZ983095 HRT983095:HRV983095 IBP983095:IBR983095 ILL983095:ILN983095 IVH983095:IVJ983095 JFD983095:JFF983095 JOZ983095:JPB983095 JYV983095:JYX983095 KIR983095:KIT983095 KSN983095:KSP983095 LCJ983095:LCL983095 LMF983095:LMH983095 LWB983095:LWD983095 MFX983095:MFZ983095 MPT983095:MPV983095 MZP983095:MZR983095 NJL983095:NJN983095 NTH983095:NTJ983095 ODD983095:ODF983095 OMZ983095:ONB983095 OWV983095:OWX983095 PGR983095:PGT983095 PQN983095:PQP983095 QAJ983095:QAL983095 QKF983095:QKH983095 QUB983095:QUD983095 RDX983095:RDZ983095 RNT983095:RNV983095 RXP983095:RXR983095 SHL983095:SHN983095 SRH983095:SRJ983095 TBD983095:TBF983095 TKZ983095:TLB983095 TUV983095:TUX983095 UER983095:UET983095 UON983095:UOP983095 UYJ983095:UYL983095 VIF983095:VIH983095 VSB983095:VSD983095 WBX983095:WBZ983095 WLT983095:WLV983095 WVP983095:WVR983095">
      <formula1>$S$47:$S$49</formula1>
    </dataValidation>
    <dataValidation type="list" allowBlank="1" sqref="H35:J35 JD35:JF35 SZ35:TB35 ACV35:ACX35 AMR35:AMT35 AWN35:AWP35 BGJ35:BGL35 BQF35:BQH35 CAB35:CAD35 CJX35:CJZ35 CTT35:CTV35 DDP35:DDR35 DNL35:DNN35 DXH35:DXJ35 EHD35:EHF35 EQZ35:ERB35 FAV35:FAX35 FKR35:FKT35 FUN35:FUP35 GEJ35:GEL35 GOF35:GOH35 GYB35:GYD35 HHX35:HHZ35 HRT35:HRV35 IBP35:IBR35 ILL35:ILN35 IVH35:IVJ35 JFD35:JFF35 JOZ35:JPB35 JYV35:JYX35 KIR35:KIT35 KSN35:KSP35 LCJ35:LCL35 LMF35:LMH35 LWB35:LWD35 MFX35:MFZ35 MPT35:MPV35 MZP35:MZR35 NJL35:NJN35 NTH35:NTJ35 ODD35:ODF35 OMZ35:ONB35 OWV35:OWX35 PGR35:PGT35 PQN35:PQP35 QAJ35:QAL35 QKF35:QKH35 QUB35:QUD35 RDX35:RDZ35 RNT35:RNV35 RXP35:RXR35 SHL35:SHN35 SRH35:SRJ35 TBD35:TBF35 TKZ35:TLB35 TUV35:TUX35 UER35:UET35 UON35:UOP35 UYJ35:UYL35 VIF35:VIH35 VSB35:VSD35 WBX35:WBZ35 WLT35:WLV35 WVP35:WVR35 H65571:J65571 JD65571:JF65571 SZ65571:TB65571 ACV65571:ACX65571 AMR65571:AMT65571 AWN65571:AWP65571 BGJ65571:BGL65571 BQF65571:BQH65571 CAB65571:CAD65571 CJX65571:CJZ65571 CTT65571:CTV65571 DDP65571:DDR65571 DNL65571:DNN65571 DXH65571:DXJ65571 EHD65571:EHF65571 EQZ65571:ERB65571 FAV65571:FAX65571 FKR65571:FKT65571 FUN65571:FUP65571 GEJ65571:GEL65571 GOF65571:GOH65571 GYB65571:GYD65571 HHX65571:HHZ65571 HRT65571:HRV65571 IBP65571:IBR65571 ILL65571:ILN65571 IVH65571:IVJ65571 JFD65571:JFF65571 JOZ65571:JPB65571 JYV65571:JYX65571 KIR65571:KIT65571 KSN65571:KSP65571 LCJ65571:LCL65571 LMF65571:LMH65571 LWB65571:LWD65571 MFX65571:MFZ65571 MPT65571:MPV65571 MZP65571:MZR65571 NJL65571:NJN65571 NTH65571:NTJ65571 ODD65571:ODF65571 OMZ65571:ONB65571 OWV65571:OWX65571 PGR65571:PGT65571 PQN65571:PQP65571 QAJ65571:QAL65571 QKF65571:QKH65571 QUB65571:QUD65571 RDX65571:RDZ65571 RNT65571:RNV65571 RXP65571:RXR65571 SHL65571:SHN65571 SRH65571:SRJ65571 TBD65571:TBF65571 TKZ65571:TLB65571 TUV65571:TUX65571 UER65571:UET65571 UON65571:UOP65571 UYJ65571:UYL65571 VIF65571:VIH65571 VSB65571:VSD65571 WBX65571:WBZ65571 WLT65571:WLV65571 WVP65571:WVR65571 H131107:J131107 JD131107:JF131107 SZ131107:TB131107 ACV131107:ACX131107 AMR131107:AMT131107 AWN131107:AWP131107 BGJ131107:BGL131107 BQF131107:BQH131107 CAB131107:CAD131107 CJX131107:CJZ131107 CTT131107:CTV131107 DDP131107:DDR131107 DNL131107:DNN131107 DXH131107:DXJ131107 EHD131107:EHF131107 EQZ131107:ERB131107 FAV131107:FAX131107 FKR131107:FKT131107 FUN131107:FUP131107 GEJ131107:GEL131107 GOF131107:GOH131107 GYB131107:GYD131107 HHX131107:HHZ131107 HRT131107:HRV131107 IBP131107:IBR131107 ILL131107:ILN131107 IVH131107:IVJ131107 JFD131107:JFF131107 JOZ131107:JPB131107 JYV131107:JYX131107 KIR131107:KIT131107 KSN131107:KSP131107 LCJ131107:LCL131107 LMF131107:LMH131107 LWB131107:LWD131107 MFX131107:MFZ131107 MPT131107:MPV131107 MZP131107:MZR131107 NJL131107:NJN131107 NTH131107:NTJ131107 ODD131107:ODF131107 OMZ131107:ONB131107 OWV131107:OWX131107 PGR131107:PGT131107 PQN131107:PQP131107 QAJ131107:QAL131107 QKF131107:QKH131107 QUB131107:QUD131107 RDX131107:RDZ131107 RNT131107:RNV131107 RXP131107:RXR131107 SHL131107:SHN131107 SRH131107:SRJ131107 TBD131107:TBF131107 TKZ131107:TLB131107 TUV131107:TUX131107 UER131107:UET131107 UON131107:UOP131107 UYJ131107:UYL131107 VIF131107:VIH131107 VSB131107:VSD131107 WBX131107:WBZ131107 WLT131107:WLV131107 WVP131107:WVR131107 H196643:J196643 JD196643:JF196643 SZ196643:TB196643 ACV196643:ACX196643 AMR196643:AMT196643 AWN196643:AWP196643 BGJ196643:BGL196643 BQF196643:BQH196643 CAB196643:CAD196643 CJX196643:CJZ196643 CTT196643:CTV196643 DDP196643:DDR196643 DNL196643:DNN196643 DXH196643:DXJ196643 EHD196643:EHF196643 EQZ196643:ERB196643 FAV196643:FAX196643 FKR196643:FKT196643 FUN196643:FUP196643 GEJ196643:GEL196643 GOF196643:GOH196643 GYB196643:GYD196643 HHX196643:HHZ196643 HRT196643:HRV196643 IBP196643:IBR196643 ILL196643:ILN196643 IVH196643:IVJ196643 JFD196643:JFF196643 JOZ196643:JPB196643 JYV196643:JYX196643 KIR196643:KIT196643 KSN196643:KSP196643 LCJ196643:LCL196643 LMF196643:LMH196643 LWB196643:LWD196643 MFX196643:MFZ196643 MPT196643:MPV196643 MZP196643:MZR196643 NJL196643:NJN196643 NTH196643:NTJ196643 ODD196643:ODF196643 OMZ196643:ONB196643 OWV196643:OWX196643 PGR196643:PGT196643 PQN196643:PQP196643 QAJ196643:QAL196643 QKF196643:QKH196643 QUB196643:QUD196643 RDX196643:RDZ196643 RNT196643:RNV196643 RXP196643:RXR196643 SHL196643:SHN196643 SRH196643:SRJ196643 TBD196643:TBF196643 TKZ196643:TLB196643 TUV196643:TUX196643 UER196643:UET196643 UON196643:UOP196643 UYJ196643:UYL196643 VIF196643:VIH196643 VSB196643:VSD196643 WBX196643:WBZ196643 WLT196643:WLV196643 WVP196643:WVR196643 H262179:J262179 JD262179:JF262179 SZ262179:TB262179 ACV262179:ACX262179 AMR262179:AMT262179 AWN262179:AWP262179 BGJ262179:BGL262179 BQF262179:BQH262179 CAB262179:CAD262179 CJX262179:CJZ262179 CTT262179:CTV262179 DDP262179:DDR262179 DNL262179:DNN262179 DXH262179:DXJ262179 EHD262179:EHF262179 EQZ262179:ERB262179 FAV262179:FAX262179 FKR262179:FKT262179 FUN262179:FUP262179 GEJ262179:GEL262179 GOF262179:GOH262179 GYB262179:GYD262179 HHX262179:HHZ262179 HRT262179:HRV262179 IBP262179:IBR262179 ILL262179:ILN262179 IVH262179:IVJ262179 JFD262179:JFF262179 JOZ262179:JPB262179 JYV262179:JYX262179 KIR262179:KIT262179 KSN262179:KSP262179 LCJ262179:LCL262179 LMF262179:LMH262179 LWB262179:LWD262179 MFX262179:MFZ262179 MPT262179:MPV262179 MZP262179:MZR262179 NJL262179:NJN262179 NTH262179:NTJ262179 ODD262179:ODF262179 OMZ262179:ONB262179 OWV262179:OWX262179 PGR262179:PGT262179 PQN262179:PQP262179 QAJ262179:QAL262179 QKF262179:QKH262179 QUB262179:QUD262179 RDX262179:RDZ262179 RNT262179:RNV262179 RXP262179:RXR262179 SHL262179:SHN262179 SRH262179:SRJ262179 TBD262179:TBF262179 TKZ262179:TLB262179 TUV262179:TUX262179 UER262179:UET262179 UON262179:UOP262179 UYJ262179:UYL262179 VIF262179:VIH262179 VSB262179:VSD262179 WBX262179:WBZ262179 WLT262179:WLV262179 WVP262179:WVR262179 H327715:J327715 JD327715:JF327715 SZ327715:TB327715 ACV327715:ACX327715 AMR327715:AMT327715 AWN327715:AWP327715 BGJ327715:BGL327715 BQF327715:BQH327715 CAB327715:CAD327715 CJX327715:CJZ327715 CTT327715:CTV327715 DDP327715:DDR327715 DNL327715:DNN327715 DXH327715:DXJ327715 EHD327715:EHF327715 EQZ327715:ERB327715 FAV327715:FAX327715 FKR327715:FKT327715 FUN327715:FUP327715 GEJ327715:GEL327715 GOF327715:GOH327715 GYB327715:GYD327715 HHX327715:HHZ327715 HRT327715:HRV327715 IBP327715:IBR327715 ILL327715:ILN327715 IVH327715:IVJ327715 JFD327715:JFF327715 JOZ327715:JPB327715 JYV327715:JYX327715 KIR327715:KIT327715 KSN327715:KSP327715 LCJ327715:LCL327715 LMF327715:LMH327715 LWB327715:LWD327715 MFX327715:MFZ327715 MPT327715:MPV327715 MZP327715:MZR327715 NJL327715:NJN327715 NTH327715:NTJ327715 ODD327715:ODF327715 OMZ327715:ONB327715 OWV327715:OWX327715 PGR327715:PGT327715 PQN327715:PQP327715 QAJ327715:QAL327715 QKF327715:QKH327715 QUB327715:QUD327715 RDX327715:RDZ327715 RNT327715:RNV327715 RXP327715:RXR327715 SHL327715:SHN327715 SRH327715:SRJ327715 TBD327715:TBF327715 TKZ327715:TLB327715 TUV327715:TUX327715 UER327715:UET327715 UON327715:UOP327715 UYJ327715:UYL327715 VIF327715:VIH327715 VSB327715:VSD327715 WBX327715:WBZ327715 WLT327715:WLV327715 WVP327715:WVR327715 H393251:J393251 JD393251:JF393251 SZ393251:TB393251 ACV393251:ACX393251 AMR393251:AMT393251 AWN393251:AWP393251 BGJ393251:BGL393251 BQF393251:BQH393251 CAB393251:CAD393251 CJX393251:CJZ393251 CTT393251:CTV393251 DDP393251:DDR393251 DNL393251:DNN393251 DXH393251:DXJ393251 EHD393251:EHF393251 EQZ393251:ERB393251 FAV393251:FAX393251 FKR393251:FKT393251 FUN393251:FUP393251 GEJ393251:GEL393251 GOF393251:GOH393251 GYB393251:GYD393251 HHX393251:HHZ393251 HRT393251:HRV393251 IBP393251:IBR393251 ILL393251:ILN393251 IVH393251:IVJ393251 JFD393251:JFF393251 JOZ393251:JPB393251 JYV393251:JYX393251 KIR393251:KIT393251 KSN393251:KSP393251 LCJ393251:LCL393251 LMF393251:LMH393251 LWB393251:LWD393251 MFX393251:MFZ393251 MPT393251:MPV393251 MZP393251:MZR393251 NJL393251:NJN393251 NTH393251:NTJ393251 ODD393251:ODF393251 OMZ393251:ONB393251 OWV393251:OWX393251 PGR393251:PGT393251 PQN393251:PQP393251 QAJ393251:QAL393251 QKF393251:QKH393251 QUB393251:QUD393251 RDX393251:RDZ393251 RNT393251:RNV393251 RXP393251:RXR393251 SHL393251:SHN393251 SRH393251:SRJ393251 TBD393251:TBF393251 TKZ393251:TLB393251 TUV393251:TUX393251 UER393251:UET393251 UON393251:UOP393251 UYJ393251:UYL393251 VIF393251:VIH393251 VSB393251:VSD393251 WBX393251:WBZ393251 WLT393251:WLV393251 WVP393251:WVR393251 H458787:J458787 JD458787:JF458787 SZ458787:TB458787 ACV458787:ACX458787 AMR458787:AMT458787 AWN458787:AWP458787 BGJ458787:BGL458787 BQF458787:BQH458787 CAB458787:CAD458787 CJX458787:CJZ458787 CTT458787:CTV458787 DDP458787:DDR458787 DNL458787:DNN458787 DXH458787:DXJ458787 EHD458787:EHF458787 EQZ458787:ERB458787 FAV458787:FAX458787 FKR458787:FKT458787 FUN458787:FUP458787 GEJ458787:GEL458787 GOF458787:GOH458787 GYB458787:GYD458787 HHX458787:HHZ458787 HRT458787:HRV458787 IBP458787:IBR458787 ILL458787:ILN458787 IVH458787:IVJ458787 JFD458787:JFF458787 JOZ458787:JPB458787 JYV458787:JYX458787 KIR458787:KIT458787 KSN458787:KSP458787 LCJ458787:LCL458787 LMF458787:LMH458787 LWB458787:LWD458787 MFX458787:MFZ458787 MPT458787:MPV458787 MZP458787:MZR458787 NJL458787:NJN458787 NTH458787:NTJ458787 ODD458787:ODF458787 OMZ458787:ONB458787 OWV458787:OWX458787 PGR458787:PGT458787 PQN458787:PQP458787 QAJ458787:QAL458787 QKF458787:QKH458787 QUB458787:QUD458787 RDX458787:RDZ458787 RNT458787:RNV458787 RXP458787:RXR458787 SHL458787:SHN458787 SRH458787:SRJ458787 TBD458787:TBF458787 TKZ458787:TLB458787 TUV458787:TUX458787 UER458787:UET458787 UON458787:UOP458787 UYJ458787:UYL458787 VIF458787:VIH458787 VSB458787:VSD458787 WBX458787:WBZ458787 WLT458787:WLV458787 WVP458787:WVR458787 H524323:J524323 JD524323:JF524323 SZ524323:TB524323 ACV524323:ACX524323 AMR524323:AMT524323 AWN524323:AWP524323 BGJ524323:BGL524323 BQF524323:BQH524323 CAB524323:CAD524323 CJX524323:CJZ524323 CTT524323:CTV524323 DDP524323:DDR524323 DNL524323:DNN524323 DXH524323:DXJ524323 EHD524323:EHF524323 EQZ524323:ERB524323 FAV524323:FAX524323 FKR524323:FKT524323 FUN524323:FUP524323 GEJ524323:GEL524323 GOF524323:GOH524323 GYB524323:GYD524323 HHX524323:HHZ524323 HRT524323:HRV524323 IBP524323:IBR524323 ILL524323:ILN524323 IVH524323:IVJ524323 JFD524323:JFF524323 JOZ524323:JPB524323 JYV524323:JYX524323 KIR524323:KIT524323 KSN524323:KSP524323 LCJ524323:LCL524323 LMF524323:LMH524323 LWB524323:LWD524323 MFX524323:MFZ524323 MPT524323:MPV524323 MZP524323:MZR524323 NJL524323:NJN524323 NTH524323:NTJ524323 ODD524323:ODF524323 OMZ524323:ONB524323 OWV524323:OWX524323 PGR524323:PGT524323 PQN524323:PQP524323 QAJ524323:QAL524323 QKF524323:QKH524323 QUB524323:QUD524323 RDX524323:RDZ524323 RNT524323:RNV524323 RXP524323:RXR524323 SHL524323:SHN524323 SRH524323:SRJ524323 TBD524323:TBF524323 TKZ524323:TLB524323 TUV524323:TUX524323 UER524323:UET524323 UON524323:UOP524323 UYJ524323:UYL524323 VIF524323:VIH524323 VSB524323:VSD524323 WBX524323:WBZ524323 WLT524323:WLV524323 WVP524323:WVR524323 H589859:J589859 JD589859:JF589859 SZ589859:TB589859 ACV589859:ACX589859 AMR589859:AMT589859 AWN589859:AWP589859 BGJ589859:BGL589859 BQF589859:BQH589859 CAB589859:CAD589859 CJX589859:CJZ589859 CTT589859:CTV589859 DDP589859:DDR589859 DNL589859:DNN589859 DXH589859:DXJ589859 EHD589859:EHF589859 EQZ589859:ERB589859 FAV589859:FAX589859 FKR589859:FKT589859 FUN589859:FUP589859 GEJ589859:GEL589859 GOF589859:GOH589859 GYB589859:GYD589859 HHX589859:HHZ589859 HRT589859:HRV589859 IBP589859:IBR589859 ILL589859:ILN589859 IVH589859:IVJ589859 JFD589859:JFF589859 JOZ589859:JPB589859 JYV589859:JYX589859 KIR589859:KIT589859 KSN589859:KSP589859 LCJ589859:LCL589859 LMF589859:LMH589859 LWB589859:LWD589859 MFX589859:MFZ589859 MPT589859:MPV589859 MZP589859:MZR589859 NJL589859:NJN589859 NTH589859:NTJ589859 ODD589859:ODF589859 OMZ589859:ONB589859 OWV589859:OWX589859 PGR589859:PGT589859 PQN589859:PQP589859 QAJ589859:QAL589859 QKF589859:QKH589859 QUB589859:QUD589859 RDX589859:RDZ589859 RNT589859:RNV589859 RXP589859:RXR589859 SHL589859:SHN589859 SRH589859:SRJ589859 TBD589859:TBF589859 TKZ589859:TLB589859 TUV589859:TUX589859 UER589859:UET589859 UON589859:UOP589859 UYJ589859:UYL589859 VIF589859:VIH589859 VSB589859:VSD589859 WBX589859:WBZ589859 WLT589859:WLV589859 WVP589859:WVR589859 H655395:J655395 JD655395:JF655395 SZ655395:TB655395 ACV655395:ACX655395 AMR655395:AMT655395 AWN655395:AWP655395 BGJ655395:BGL655395 BQF655395:BQH655395 CAB655395:CAD655395 CJX655395:CJZ655395 CTT655395:CTV655395 DDP655395:DDR655395 DNL655395:DNN655395 DXH655395:DXJ655395 EHD655395:EHF655395 EQZ655395:ERB655395 FAV655395:FAX655395 FKR655395:FKT655395 FUN655395:FUP655395 GEJ655395:GEL655395 GOF655395:GOH655395 GYB655395:GYD655395 HHX655395:HHZ655395 HRT655395:HRV655395 IBP655395:IBR655395 ILL655395:ILN655395 IVH655395:IVJ655395 JFD655395:JFF655395 JOZ655395:JPB655395 JYV655395:JYX655395 KIR655395:KIT655395 KSN655395:KSP655395 LCJ655395:LCL655395 LMF655395:LMH655395 LWB655395:LWD655395 MFX655395:MFZ655395 MPT655395:MPV655395 MZP655395:MZR655395 NJL655395:NJN655395 NTH655395:NTJ655395 ODD655395:ODF655395 OMZ655395:ONB655395 OWV655395:OWX655395 PGR655395:PGT655395 PQN655395:PQP655395 QAJ655395:QAL655395 QKF655395:QKH655395 QUB655395:QUD655395 RDX655395:RDZ655395 RNT655395:RNV655395 RXP655395:RXR655395 SHL655395:SHN655395 SRH655395:SRJ655395 TBD655395:TBF655395 TKZ655395:TLB655395 TUV655395:TUX655395 UER655395:UET655395 UON655395:UOP655395 UYJ655395:UYL655395 VIF655395:VIH655395 VSB655395:VSD655395 WBX655395:WBZ655395 WLT655395:WLV655395 WVP655395:WVR655395 H720931:J720931 JD720931:JF720931 SZ720931:TB720931 ACV720931:ACX720931 AMR720931:AMT720931 AWN720931:AWP720931 BGJ720931:BGL720931 BQF720931:BQH720931 CAB720931:CAD720931 CJX720931:CJZ720931 CTT720931:CTV720931 DDP720931:DDR720931 DNL720931:DNN720931 DXH720931:DXJ720931 EHD720931:EHF720931 EQZ720931:ERB720931 FAV720931:FAX720931 FKR720931:FKT720931 FUN720931:FUP720931 GEJ720931:GEL720931 GOF720931:GOH720931 GYB720931:GYD720931 HHX720931:HHZ720931 HRT720931:HRV720931 IBP720931:IBR720931 ILL720931:ILN720931 IVH720931:IVJ720931 JFD720931:JFF720931 JOZ720931:JPB720931 JYV720931:JYX720931 KIR720931:KIT720931 KSN720931:KSP720931 LCJ720931:LCL720931 LMF720931:LMH720931 LWB720931:LWD720931 MFX720931:MFZ720931 MPT720931:MPV720931 MZP720931:MZR720931 NJL720931:NJN720931 NTH720931:NTJ720931 ODD720931:ODF720931 OMZ720931:ONB720931 OWV720931:OWX720931 PGR720931:PGT720931 PQN720931:PQP720931 QAJ720931:QAL720931 QKF720931:QKH720931 QUB720931:QUD720931 RDX720931:RDZ720931 RNT720931:RNV720931 RXP720931:RXR720931 SHL720931:SHN720931 SRH720931:SRJ720931 TBD720931:TBF720931 TKZ720931:TLB720931 TUV720931:TUX720931 UER720931:UET720931 UON720931:UOP720931 UYJ720931:UYL720931 VIF720931:VIH720931 VSB720931:VSD720931 WBX720931:WBZ720931 WLT720931:WLV720931 WVP720931:WVR720931 H786467:J786467 JD786467:JF786467 SZ786467:TB786467 ACV786467:ACX786467 AMR786467:AMT786467 AWN786467:AWP786467 BGJ786467:BGL786467 BQF786467:BQH786467 CAB786467:CAD786467 CJX786467:CJZ786467 CTT786467:CTV786467 DDP786467:DDR786467 DNL786467:DNN786467 DXH786467:DXJ786467 EHD786467:EHF786467 EQZ786467:ERB786467 FAV786467:FAX786467 FKR786467:FKT786467 FUN786467:FUP786467 GEJ786467:GEL786467 GOF786467:GOH786467 GYB786467:GYD786467 HHX786467:HHZ786467 HRT786467:HRV786467 IBP786467:IBR786467 ILL786467:ILN786467 IVH786467:IVJ786467 JFD786467:JFF786467 JOZ786467:JPB786467 JYV786467:JYX786467 KIR786467:KIT786467 KSN786467:KSP786467 LCJ786467:LCL786467 LMF786467:LMH786467 LWB786467:LWD786467 MFX786467:MFZ786467 MPT786467:MPV786467 MZP786467:MZR786467 NJL786467:NJN786467 NTH786467:NTJ786467 ODD786467:ODF786467 OMZ786467:ONB786467 OWV786467:OWX786467 PGR786467:PGT786467 PQN786467:PQP786467 QAJ786467:QAL786467 QKF786467:QKH786467 QUB786467:QUD786467 RDX786467:RDZ786467 RNT786467:RNV786467 RXP786467:RXR786467 SHL786467:SHN786467 SRH786467:SRJ786467 TBD786467:TBF786467 TKZ786467:TLB786467 TUV786467:TUX786467 UER786467:UET786467 UON786467:UOP786467 UYJ786467:UYL786467 VIF786467:VIH786467 VSB786467:VSD786467 WBX786467:WBZ786467 WLT786467:WLV786467 WVP786467:WVR786467 H852003:J852003 JD852003:JF852003 SZ852003:TB852003 ACV852003:ACX852003 AMR852003:AMT852003 AWN852003:AWP852003 BGJ852003:BGL852003 BQF852003:BQH852003 CAB852003:CAD852003 CJX852003:CJZ852003 CTT852003:CTV852003 DDP852003:DDR852003 DNL852003:DNN852003 DXH852003:DXJ852003 EHD852003:EHF852003 EQZ852003:ERB852003 FAV852003:FAX852003 FKR852003:FKT852003 FUN852003:FUP852003 GEJ852003:GEL852003 GOF852003:GOH852003 GYB852003:GYD852003 HHX852003:HHZ852003 HRT852003:HRV852003 IBP852003:IBR852003 ILL852003:ILN852003 IVH852003:IVJ852003 JFD852003:JFF852003 JOZ852003:JPB852003 JYV852003:JYX852003 KIR852003:KIT852003 KSN852003:KSP852003 LCJ852003:LCL852003 LMF852003:LMH852003 LWB852003:LWD852003 MFX852003:MFZ852003 MPT852003:MPV852003 MZP852003:MZR852003 NJL852003:NJN852003 NTH852003:NTJ852003 ODD852003:ODF852003 OMZ852003:ONB852003 OWV852003:OWX852003 PGR852003:PGT852003 PQN852003:PQP852003 QAJ852003:QAL852003 QKF852003:QKH852003 QUB852003:QUD852003 RDX852003:RDZ852003 RNT852003:RNV852003 RXP852003:RXR852003 SHL852003:SHN852003 SRH852003:SRJ852003 TBD852003:TBF852003 TKZ852003:TLB852003 TUV852003:TUX852003 UER852003:UET852003 UON852003:UOP852003 UYJ852003:UYL852003 VIF852003:VIH852003 VSB852003:VSD852003 WBX852003:WBZ852003 WLT852003:WLV852003 WVP852003:WVR852003 H917539:J917539 JD917539:JF917539 SZ917539:TB917539 ACV917539:ACX917539 AMR917539:AMT917539 AWN917539:AWP917539 BGJ917539:BGL917539 BQF917539:BQH917539 CAB917539:CAD917539 CJX917539:CJZ917539 CTT917539:CTV917539 DDP917539:DDR917539 DNL917539:DNN917539 DXH917539:DXJ917539 EHD917539:EHF917539 EQZ917539:ERB917539 FAV917539:FAX917539 FKR917539:FKT917539 FUN917539:FUP917539 GEJ917539:GEL917539 GOF917539:GOH917539 GYB917539:GYD917539 HHX917539:HHZ917539 HRT917539:HRV917539 IBP917539:IBR917539 ILL917539:ILN917539 IVH917539:IVJ917539 JFD917539:JFF917539 JOZ917539:JPB917539 JYV917539:JYX917539 KIR917539:KIT917539 KSN917539:KSP917539 LCJ917539:LCL917539 LMF917539:LMH917539 LWB917539:LWD917539 MFX917539:MFZ917539 MPT917539:MPV917539 MZP917539:MZR917539 NJL917539:NJN917539 NTH917539:NTJ917539 ODD917539:ODF917539 OMZ917539:ONB917539 OWV917539:OWX917539 PGR917539:PGT917539 PQN917539:PQP917539 QAJ917539:QAL917539 QKF917539:QKH917539 QUB917539:QUD917539 RDX917539:RDZ917539 RNT917539:RNV917539 RXP917539:RXR917539 SHL917539:SHN917539 SRH917539:SRJ917539 TBD917539:TBF917539 TKZ917539:TLB917539 TUV917539:TUX917539 UER917539:UET917539 UON917539:UOP917539 UYJ917539:UYL917539 VIF917539:VIH917539 VSB917539:VSD917539 WBX917539:WBZ917539 WLT917539:WLV917539 WVP917539:WVR917539 H983075:J983075 JD983075:JF983075 SZ983075:TB983075 ACV983075:ACX983075 AMR983075:AMT983075 AWN983075:AWP983075 BGJ983075:BGL983075 BQF983075:BQH983075 CAB983075:CAD983075 CJX983075:CJZ983075 CTT983075:CTV983075 DDP983075:DDR983075 DNL983075:DNN983075 DXH983075:DXJ983075 EHD983075:EHF983075 EQZ983075:ERB983075 FAV983075:FAX983075 FKR983075:FKT983075 FUN983075:FUP983075 GEJ983075:GEL983075 GOF983075:GOH983075 GYB983075:GYD983075 HHX983075:HHZ983075 HRT983075:HRV983075 IBP983075:IBR983075 ILL983075:ILN983075 IVH983075:IVJ983075 JFD983075:JFF983075 JOZ983075:JPB983075 JYV983075:JYX983075 KIR983075:KIT983075 KSN983075:KSP983075 LCJ983075:LCL983075 LMF983075:LMH983075 LWB983075:LWD983075 MFX983075:MFZ983075 MPT983075:MPV983075 MZP983075:MZR983075 NJL983075:NJN983075 NTH983075:NTJ983075 ODD983075:ODF983075 OMZ983075:ONB983075 OWV983075:OWX983075 PGR983075:PGT983075 PQN983075:PQP983075 QAJ983075:QAL983075 QKF983075:QKH983075 QUB983075:QUD983075 RDX983075:RDZ983075 RNT983075:RNV983075 RXP983075:RXR983075 SHL983075:SHN983075 SRH983075:SRJ983075 TBD983075:TBF983075 TKZ983075:TLB983075 TUV983075:TUX983075 UER983075:UET983075 UON983075:UOP983075 UYJ983075:UYL983075 VIF983075:VIH983075 VSB983075:VSD983075 WBX983075:WBZ983075 WLT983075:WLV983075 WVP983075:WVR983075 H37:J38 JD37:JF38 SZ37:TB38 ACV37:ACX38 AMR37:AMT38 AWN37:AWP38 BGJ37:BGL38 BQF37:BQH38 CAB37:CAD38 CJX37:CJZ38 CTT37:CTV38 DDP37:DDR38 DNL37:DNN38 DXH37:DXJ38 EHD37:EHF38 EQZ37:ERB38 FAV37:FAX38 FKR37:FKT38 FUN37:FUP38 GEJ37:GEL38 GOF37:GOH38 GYB37:GYD38 HHX37:HHZ38 HRT37:HRV38 IBP37:IBR38 ILL37:ILN38 IVH37:IVJ38 JFD37:JFF38 JOZ37:JPB38 JYV37:JYX38 KIR37:KIT38 KSN37:KSP38 LCJ37:LCL38 LMF37:LMH38 LWB37:LWD38 MFX37:MFZ38 MPT37:MPV38 MZP37:MZR38 NJL37:NJN38 NTH37:NTJ38 ODD37:ODF38 OMZ37:ONB38 OWV37:OWX38 PGR37:PGT38 PQN37:PQP38 QAJ37:QAL38 QKF37:QKH38 QUB37:QUD38 RDX37:RDZ38 RNT37:RNV38 RXP37:RXR38 SHL37:SHN38 SRH37:SRJ38 TBD37:TBF38 TKZ37:TLB38 TUV37:TUX38 UER37:UET38 UON37:UOP38 UYJ37:UYL38 VIF37:VIH38 VSB37:VSD38 WBX37:WBZ38 WLT37:WLV38 WVP37:WVR38 H65573:J65574 JD65573:JF65574 SZ65573:TB65574 ACV65573:ACX65574 AMR65573:AMT65574 AWN65573:AWP65574 BGJ65573:BGL65574 BQF65573:BQH65574 CAB65573:CAD65574 CJX65573:CJZ65574 CTT65573:CTV65574 DDP65573:DDR65574 DNL65573:DNN65574 DXH65573:DXJ65574 EHD65573:EHF65574 EQZ65573:ERB65574 FAV65573:FAX65574 FKR65573:FKT65574 FUN65573:FUP65574 GEJ65573:GEL65574 GOF65573:GOH65574 GYB65573:GYD65574 HHX65573:HHZ65574 HRT65573:HRV65574 IBP65573:IBR65574 ILL65573:ILN65574 IVH65573:IVJ65574 JFD65573:JFF65574 JOZ65573:JPB65574 JYV65573:JYX65574 KIR65573:KIT65574 KSN65573:KSP65574 LCJ65573:LCL65574 LMF65573:LMH65574 LWB65573:LWD65574 MFX65573:MFZ65574 MPT65573:MPV65574 MZP65573:MZR65574 NJL65573:NJN65574 NTH65573:NTJ65574 ODD65573:ODF65574 OMZ65573:ONB65574 OWV65573:OWX65574 PGR65573:PGT65574 PQN65573:PQP65574 QAJ65573:QAL65574 QKF65573:QKH65574 QUB65573:QUD65574 RDX65573:RDZ65574 RNT65573:RNV65574 RXP65573:RXR65574 SHL65573:SHN65574 SRH65573:SRJ65574 TBD65573:TBF65574 TKZ65573:TLB65574 TUV65573:TUX65574 UER65573:UET65574 UON65573:UOP65574 UYJ65573:UYL65574 VIF65573:VIH65574 VSB65573:VSD65574 WBX65573:WBZ65574 WLT65573:WLV65574 WVP65573:WVR65574 H131109:J131110 JD131109:JF131110 SZ131109:TB131110 ACV131109:ACX131110 AMR131109:AMT131110 AWN131109:AWP131110 BGJ131109:BGL131110 BQF131109:BQH131110 CAB131109:CAD131110 CJX131109:CJZ131110 CTT131109:CTV131110 DDP131109:DDR131110 DNL131109:DNN131110 DXH131109:DXJ131110 EHD131109:EHF131110 EQZ131109:ERB131110 FAV131109:FAX131110 FKR131109:FKT131110 FUN131109:FUP131110 GEJ131109:GEL131110 GOF131109:GOH131110 GYB131109:GYD131110 HHX131109:HHZ131110 HRT131109:HRV131110 IBP131109:IBR131110 ILL131109:ILN131110 IVH131109:IVJ131110 JFD131109:JFF131110 JOZ131109:JPB131110 JYV131109:JYX131110 KIR131109:KIT131110 KSN131109:KSP131110 LCJ131109:LCL131110 LMF131109:LMH131110 LWB131109:LWD131110 MFX131109:MFZ131110 MPT131109:MPV131110 MZP131109:MZR131110 NJL131109:NJN131110 NTH131109:NTJ131110 ODD131109:ODF131110 OMZ131109:ONB131110 OWV131109:OWX131110 PGR131109:PGT131110 PQN131109:PQP131110 QAJ131109:QAL131110 QKF131109:QKH131110 QUB131109:QUD131110 RDX131109:RDZ131110 RNT131109:RNV131110 RXP131109:RXR131110 SHL131109:SHN131110 SRH131109:SRJ131110 TBD131109:TBF131110 TKZ131109:TLB131110 TUV131109:TUX131110 UER131109:UET131110 UON131109:UOP131110 UYJ131109:UYL131110 VIF131109:VIH131110 VSB131109:VSD131110 WBX131109:WBZ131110 WLT131109:WLV131110 WVP131109:WVR131110 H196645:J196646 JD196645:JF196646 SZ196645:TB196646 ACV196645:ACX196646 AMR196645:AMT196646 AWN196645:AWP196646 BGJ196645:BGL196646 BQF196645:BQH196646 CAB196645:CAD196646 CJX196645:CJZ196646 CTT196645:CTV196646 DDP196645:DDR196646 DNL196645:DNN196646 DXH196645:DXJ196646 EHD196645:EHF196646 EQZ196645:ERB196646 FAV196645:FAX196646 FKR196645:FKT196646 FUN196645:FUP196646 GEJ196645:GEL196646 GOF196645:GOH196646 GYB196645:GYD196646 HHX196645:HHZ196646 HRT196645:HRV196646 IBP196645:IBR196646 ILL196645:ILN196646 IVH196645:IVJ196646 JFD196645:JFF196646 JOZ196645:JPB196646 JYV196645:JYX196646 KIR196645:KIT196646 KSN196645:KSP196646 LCJ196645:LCL196646 LMF196645:LMH196646 LWB196645:LWD196646 MFX196645:MFZ196646 MPT196645:MPV196646 MZP196645:MZR196646 NJL196645:NJN196646 NTH196645:NTJ196646 ODD196645:ODF196646 OMZ196645:ONB196646 OWV196645:OWX196646 PGR196645:PGT196646 PQN196645:PQP196646 QAJ196645:QAL196646 QKF196645:QKH196646 QUB196645:QUD196646 RDX196645:RDZ196646 RNT196645:RNV196646 RXP196645:RXR196646 SHL196645:SHN196646 SRH196645:SRJ196646 TBD196645:TBF196646 TKZ196645:TLB196646 TUV196645:TUX196646 UER196645:UET196646 UON196645:UOP196646 UYJ196645:UYL196646 VIF196645:VIH196646 VSB196645:VSD196646 WBX196645:WBZ196646 WLT196645:WLV196646 WVP196645:WVR196646 H262181:J262182 JD262181:JF262182 SZ262181:TB262182 ACV262181:ACX262182 AMR262181:AMT262182 AWN262181:AWP262182 BGJ262181:BGL262182 BQF262181:BQH262182 CAB262181:CAD262182 CJX262181:CJZ262182 CTT262181:CTV262182 DDP262181:DDR262182 DNL262181:DNN262182 DXH262181:DXJ262182 EHD262181:EHF262182 EQZ262181:ERB262182 FAV262181:FAX262182 FKR262181:FKT262182 FUN262181:FUP262182 GEJ262181:GEL262182 GOF262181:GOH262182 GYB262181:GYD262182 HHX262181:HHZ262182 HRT262181:HRV262182 IBP262181:IBR262182 ILL262181:ILN262182 IVH262181:IVJ262182 JFD262181:JFF262182 JOZ262181:JPB262182 JYV262181:JYX262182 KIR262181:KIT262182 KSN262181:KSP262182 LCJ262181:LCL262182 LMF262181:LMH262182 LWB262181:LWD262182 MFX262181:MFZ262182 MPT262181:MPV262182 MZP262181:MZR262182 NJL262181:NJN262182 NTH262181:NTJ262182 ODD262181:ODF262182 OMZ262181:ONB262182 OWV262181:OWX262182 PGR262181:PGT262182 PQN262181:PQP262182 QAJ262181:QAL262182 QKF262181:QKH262182 QUB262181:QUD262182 RDX262181:RDZ262182 RNT262181:RNV262182 RXP262181:RXR262182 SHL262181:SHN262182 SRH262181:SRJ262182 TBD262181:TBF262182 TKZ262181:TLB262182 TUV262181:TUX262182 UER262181:UET262182 UON262181:UOP262182 UYJ262181:UYL262182 VIF262181:VIH262182 VSB262181:VSD262182 WBX262181:WBZ262182 WLT262181:WLV262182 WVP262181:WVR262182 H327717:J327718 JD327717:JF327718 SZ327717:TB327718 ACV327717:ACX327718 AMR327717:AMT327718 AWN327717:AWP327718 BGJ327717:BGL327718 BQF327717:BQH327718 CAB327717:CAD327718 CJX327717:CJZ327718 CTT327717:CTV327718 DDP327717:DDR327718 DNL327717:DNN327718 DXH327717:DXJ327718 EHD327717:EHF327718 EQZ327717:ERB327718 FAV327717:FAX327718 FKR327717:FKT327718 FUN327717:FUP327718 GEJ327717:GEL327718 GOF327717:GOH327718 GYB327717:GYD327718 HHX327717:HHZ327718 HRT327717:HRV327718 IBP327717:IBR327718 ILL327717:ILN327718 IVH327717:IVJ327718 JFD327717:JFF327718 JOZ327717:JPB327718 JYV327717:JYX327718 KIR327717:KIT327718 KSN327717:KSP327718 LCJ327717:LCL327718 LMF327717:LMH327718 LWB327717:LWD327718 MFX327717:MFZ327718 MPT327717:MPV327718 MZP327717:MZR327718 NJL327717:NJN327718 NTH327717:NTJ327718 ODD327717:ODF327718 OMZ327717:ONB327718 OWV327717:OWX327718 PGR327717:PGT327718 PQN327717:PQP327718 QAJ327717:QAL327718 QKF327717:QKH327718 QUB327717:QUD327718 RDX327717:RDZ327718 RNT327717:RNV327718 RXP327717:RXR327718 SHL327717:SHN327718 SRH327717:SRJ327718 TBD327717:TBF327718 TKZ327717:TLB327718 TUV327717:TUX327718 UER327717:UET327718 UON327717:UOP327718 UYJ327717:UYL327718 VIF327717:VIH327718 VSB327717:VSD327718 WBX327717:WBZ327718 WLT327717:WLV327718 WVP327717:WVR327718 H393253:J393254 JD393253:JF393254 SZ393253:TB393254 ACV393253:ACX393254 AMR393253:AMT393254 AWN393253:AWP393254 BGJ393253:BGL393254 BQF393253:BQH393254 CAB393253:CAD393254 CJX393253:CJZ393254 CTT393253:CTV393254 DDP393253:DDR393254 DNL393253:DNN393254 DXH393253:DXJ393254 EHD393253:EHF393254 EQZ393253:ERB393254 FAV393253:FAX393254 FKR393253:FKT393254 FUN393253:FUP393254 GEJ393253:GEL393254 GOF393253:GOH393254 GYB393253:GYD393254 HHX393253:HHZ393254 HRT393253:HRV393254 IBP393253:IBR393254 ILL393253:ILN393254 IVH393253:IVJ393254 JFD393253:JFF393254 JOZ393253:JPB393254 JYV393253:JYX393254 KIR393253:KIT393254 KSN393253:KSP393254 LCJ393253:LCL393254 LMF393253:LMH393254 LWB393253:LWD393254 MFX393253:MFZ393254 MPT393253:MPV393254 MZP393253:MZR393254 NJL393253:NJN393254 NTH393253:NTJ393254 ODD393253:ODF393254 OMZ393253:ONB393254 OWV393253:OWX393254 PGR393253:PGT393254 PQN393253:PQP393254 QAJ393253:QAL393254 QKF393253:QKH393254 QUB393253:QUD393254 RDX393253:RDZ393254 RNT393253:RNV393254 RXP393253:RXR393254 SHL393253:SHN393254 SRH393253:SRJ393254 TBD393253:TBF393254 TKZ393253:TLB393254 TUV393253:TUX393254 UER393253:UET393254 UON393253:UOP393254 UYJ393253:UYL393254 VIF393253:VIH393254 VSB393253:VSD393254 WBX393253:WBZ393254 WLT393253:WLV393254 WVP393253:WVR393254 H458789:J458790 JD458789:JF458790 SZ458789:TB458790 ACV458789:ACX458790 AMR458789:AMT458790 AWN458789:AWP458790 BGJ458789:BGL458790 BQF458789:BQH458790 CAB458789:CAD458790 CJX458789:CJZ458790 CTT458789:CTV458790 DDP458789:DDR458790 DNL458789:DNN458790 DXH458789:DXJ458790 EHD458789:EHF458790 EQZ458789:ERB458790 FAV458789:FAX458790 FKR458789:FKT458790 FUN458789:FUP458790 GEJ458789:GEL458790 GOF458789:GOH458790 GYB458789:GYD458790 HHX458789:HHZ458790 HRT458789:HRV458790 IBP458789:IBR458790 ILL458789:ILN458790 IVH458789:IVJ458790 JFD458789:JFF458790 JOZ458789:JPB458790 JYV458789:JYX458790 KIR458789:KIT458790 KSN458789:KSP458790 LCJ458789:LCL458790 LMF458789:LMH458790 LWB458789:LWD458790 MFX458789:MFZ458790 MPT458789:MPV458790 MZP458789:MZR458790 NJL458789:NJN458790 NTH458789:NTJ458790 ODD458789:ODF458790 OMZ458789:ONB458790 OWV458789:OWX458790 PGR458789:PGT458790 PQN458789:PQP458790 QAJ458789:QAL458790 QKF458789:QKH458790 QUB458789:QUD458790 RDX458789:RDZ458790 RNT458789:RNV458790 RXP458789:RXR458790 SHL458789:SHN458790 SRH458789:SRJ458790 TBD458789:TBF458790 TKZ458789:TLB458790 TUV458789:TUX458790 UER458789:UET458790 UON458789:UOP458790 UYJ458789:UYL458790 VIF458789:VIH458790 VSB458789:VSD458790 WBX458789:WBZ458790 WLT458789:WLV458790 WVP458789:WVR458790 H524325:J524326 JD524325:JF524326 SZ524325:TB524326 ACV524325:ACX524326 AMR524325:AMT524326 AWN524325:AWP524326 BGJ524325:BGL524326 BQF524325:BQH524326 CAB524325:CAD524326 CJX524325:CJZ524326 CTT524325:CTV524326 DDP524325:DDR524326 DNL524325:DNN524326 DXH524325:DXJ524326 EHD524325:EHF524326 EQZ524325:ERB524326 FAV524325:FAX524326 FKR524325:FKT524326 FUN524325:FUP524326 GEJ524325:GEL524326 GOF524325:GOH524326 GYB524325:GYD524326 HHX524325:HHZ524326 HRT524325:HRV524326 IBP524325:IBR524326 ILL524325:ILN524326 IVH524325:IVJ524326 JFD524325:JFF524326 JOZ524325:JPB524326 JYV524325:JYX524326 KIR524325:KIT524326 KSN524325:KSP524326 LCJ524325:LCL524326 LMF524325:LMH524326 LWB524325:LWD524326 MFX524325:MFZ524326 MPT524325:MPV524326 MZP524325:MZR524326 NJL524325:NJN524326 NTH524325:NTJ524326 ODD524325:ODF524326 OMZ524325:ONB524326 OWV524325:OWX524326 PGR524325:PGT524326 PQN524325:PQP524326 QAJ524325:QAL524326 QKF524325:QKH524326 QUB524325:QUD524326 RDX524325:RDZ524326 RNT524325:RNV524326 RXP524325:RXR524326 SHL524325:SHN524326 SRH524325:SRJ524326 TBD524325:TBF524326 TKZ524325:TLB524326 TUV524325:TUX524326 UER524325:UET524326 UON524325:UOP524326 UYJ524325:UYL524326 VIF524325:VIH524326 VSB524325:VSD524326 WBX524325:WBZ524326 WLT524325:WLV524326 WVP524325:WVR524326 H589861:J589862 JD589861:JF589862 SZ589861:TB589862 ACV589861:ACX589862 AMR589861:AMT589862 AWN589861:AWP589862 BGJ589861:BGL589862 BQF589861:BQH589862 CAB589861:CAD589862 CJX589861:CJZ589862 CTT589861:CTV589862 DDP589861:DDR589862 DNL589861:DNN589862 DXH589861:DXJ589862 EHD589861:EHF589862 EQZ589861:ERB589862 FAV589861:FAX589862 FKR589861:FKT589862 FUN589861:FUP589862 GEJ589861:GEL589862 GOF589861:GOH589862 GYB589861:GYD589862 HHX589861:HHZ589862 HRT589861:HRV589862 IBP589861:IBR589862 ILL589861:ILN589862 IVH589861:IVJ589862 JFD589861:JFF589862 JOZ589861:JPB589862 JYV589861:JYX589862 KIR589861:KIT589862 KSN589861:KSP589862 LCJ589861:LCL589862 LMF589861:LMH589862 LWB589861:LWD589862 MFX589861:MFZ589862 MPT589861:MPV589862 MZP589861:MZR589862 NJL589861:NJN589862 NTH589861:NTJ589862 ODD589861:ODF589862 OMZ589861:ONB589862 OWV589861:OWX589862 PGR589861:PGT589862 PQN589861:PQP589862 QAJ589861:QAL589862 QKF589861:QKH589862 QUB589861:QUD589862 RDX589861:RDZ589862 RNT589861:RNV589862 RXP589861:RXR589862 SHL589861:SHN589862 SRH589861:SRJ589862 TBD589861:TBF589862 TKZ589861:TLB589862 TUV589861:TUX589862 UER589861:UET589862 UON589861:UOP589862 UYJ589861:UYL589862 VIF589861:VIH589862 VSB589861:VSD589862 WBX589861:WBZ589862 WLT589861:WLV589862 WVP589861:WVR589862 H655397:J655398 JD655397:JF655398 SZ655397:TB655398 ACV655397:ACX655398 AMR655397:AMT655398 AWN655397:AWP655398 BGJ655397:BGL655398 BQF655397:BQH655398 CAB655397:CAD655398 CJX655397:CJZ655398 CTT655397:CTV655398 DDP655397:DDR655398 DNL655397:DNN655398 DXH655397:DXJ655398 EHD655397:EHF655398 EQZ655397:ERB655398 FAV655397:FAX655398 FKR655397:FKT655398 FUN655397:FUP655398 GEJ655397:GEL655398 GOF655397:GOH655398 GYB655397:GYD655398 HHX655397:HHZ655398 HRT655397:HRV655398 IBP655397:IBR655398 ILL655397:ILN655398 IVH655397:IVJ655398 JFD655397:JFF655398 JOZ655397:JPB655398 JYV655397:JYX655398 KIR655397:KIT655398 KSN655397:KSP655398 LCJ655397:LCL655398 LMF655397:LMH655398 LWB655397:LWD655398 MFX655397:MFZ655398 MPT655397:MPV655398 MZP655397:MZR655398 NJL655397:NJN655398 NTH655397:NTJ655398 ODD655397:ODF655398 OMZ655397:ONB655398 OWV655397:OWX655398 PGR655397:PGT655398 PQN655397:PQP655398 QAJ655397:QAL655398 QKF655397:QKH655398 QUB655397:QUD655398 RDX655397:RDZ655398 RNT655397:RNV655398 RXP655397:RXR655398 SHL655397:SHN655398 SRH655397:SRJ655398 TBD655397:TBF655398 TKZ655397:TLB655398 TUV655397:TUX655398 UER655397:UET655398 UON655397:UOP655398 UYJ655397:UYL655398 VIF655397:VIH655398 VSB655397:VSD655398 WBX655397:WBZ655398 WLT655397:WLV655398 WVP655397:WVR655398 H720933:J720934 JD720933:JF720934 SZ720933:TB720934 ACV720933:ACX720934 AMR720933:AMT720934 AWN720933:AWP720934 BGJ720933:BGL720934 BQF720933:BQH720934 CAB720933:CAD720934 CJX720933:CJZ720934 CTT720933:CTV720934 DDP720933:DDR720934 DNL720933:DNN720934 DXH720933:DXJ720934 EHD720933:EHF720934 EQZ720933:ERB720934 FAV720933:FAX720934 FKR720933:FKT720934 FUN720933:FUP720934 GEJ720933:GEL720934 GOF720933:GOH720934 GYB720933:GYD720934 HHX720933:HHZ720934 HRT720933:HRV720934 IBP720933:IBR720934 ILL720933:ILN720934 IVH720933:IVJ720934 JFD720933:JFF720934 JOZ720933:JPB720934 JYV720933:JYX720934 KIR720933:KIT720934 KSN720933:KSP720934 LCJ720933:LCL720934 LMF720933:LMH720934 LWB720933:LWD720934 MFX720933:MFZ720934 MPT720933:MPV720934 MZP720933:MZR720934 NJL720933:NJN720934 NTH720933:NTJ720934 ODD720933:ODF720934 OMZ720933:ONB720934 OWV720933:OWX720934 PGR720933:PGT720934 PQN720933:PQP720934 QAJ720933:QAL720934 QKF720933:QKH720934 QUB720933:QUD720934 RDX720933:RDZ720934 RNT720933:RNV720934 RXP720933:RXR720934 SHL720933:SHN720934 SRH720933:SRJ720934 TBD720933:TBF720934 TKZ720933:TLB720934 TUV720933:TUX720934 UER720933:UET720934 UON720933:UOP720934 UYJ720933:UYL720934 VIF720933:VIH720934 VSB720933:VSD720934 WBX720933:WBZ720934 WLT720933:WLV720934 WVP720933:WVR720934 H786469:J786470 JD786469:JF786470 SZ786469:TB786470 ACV786469:ACX786470 AMR786469:AMT786470 AWN786469:AWP786470 BGJ786469:BGL786470 BQF786469:BQH786470 CAB786469:CAD786470 CJX786469:CJZ786470 CTT786469:CTV786470 DDP786469:DDR786470 DNL786469:DNN786470 DXH786469:DXJ786470 EHD786469:EHF786470 EQZ786469:ERB786470 FAV786469:FAX786470 FKR786469:FKT786470 FUN786469:FUP786470 GEJ786469:GEL786470 GOF786469:GOH786470 GYB786469:GYD786470 HHX786469:HHZ786470 HRT786469:HRV786470 IBP786469:IBR786470 ILL786469:ILN786470 IVH786469:IVJ786470 JFD786469:JFF786470 JOZ786469:JPB786470 JYV786469:JYX786470 KIR786469:KIT786470 KSN786469:KSP786470 LCJ786469:LCL786470 LMF786469:LMH786470 LWB786469:LWD786470 MFX786469:MFZ786470 MPT786469:MPV786470 MZP786469:MZR786470 NJL786469:NJN786470 NTH786469:NTJ786470 ODD786469:ODF786470 OMZ786469:ONB786470 OWV786469:OWX786470 PGR786469:PGT786470 PQN786469:PQP786470 QAJ786469:QAL786470 QKF786469:QKH786470 QUB786469:QUD786470 RDX786469:RDZ786470 RNT786469:RNV786470 RXP786469:RXR786470 SHL786469:SHN786470 SRH786469:SRJ786470 TBD786469:TBF786470 TKZ786469:TLB786470 TUV786469:TUX786470 UER786469:UET786470 UON786469:UOP786470 UYJ786469:UYL786470 VIF786469:VIH786470 VSB786469:VSD786470 WBX786469:WBZ786470 WLT786469:WLV786470 WVP786469:WVR786470 H852005:J852006 JD852005:JF852006 SZ852005:TB852006 ACV852005:ACX852006 AMR852005:AMT852006 AWN852005:AWP852006 BGJ852005:BGL852006 BQF852005:BQH852006 CAB852005:CAD852006 CJX852005:CJZ852006 CTT852005:CTV852006 DDP852005:DDR852006 DNL852005:DNN852006 DXH852005:DXJ852006 EHD852005:EHF852006 EQZ852005:ERB852006 FAV852005:FAX852006 FKR852005:FKT852006 FUN852005:FUP852006 GEJ852005:GEL852006 GOF852005:GOH852006 GYB852005:GYD852006 HHX852005:HHZ852006 HRT852005:HRV852006 IBP852005:IBR852006 ILL852005:ILN852006 IVH852005:IVJ852006 JFD852005:JFF852006 JOZ852005:JPB852006 JYV852005:JYX852006 KIR852005:KIT852006 KSN852005:KSP852006 LCJ852005:LCL852006 LMF852005:LMH852006 LWB852005:LWD852006 MFX852005:MFZ852006 MPT852005:MPV852006 MZP852005:MZR852006 NJL852005:NJN852006 NTH852005:NTJ852006 ODD852005:ODF852006 OMZ852005:ONB852006 OWV852005:OWX852006 PGR852005:PGT852006 PQN852005:PQP852006 QAJ852005:QAL852006 QKF852005:QKH852006 QUB852005:QUD852006 RDX852005:RDZ852006 RNT852005:RNV852006 RXP852005:RXR852006 SHL852005:SHN852006 SRH852005:SRJ852006 TBD852005:TBF852006 TKZ852005:TLB852006 TUV852005:TUX852006 UER852005:UET852006 UON852005:UOP852006 UYJ852005:UYL852006 VIF852005:VIH852006 VSB852005:VSD852006 WBX852005:WBZ852006 WLT852005:WLV852006 WVP852005:WVR852006 H917541:J917542 JD917541:JF917542 SZ917541:TB917542 ACV917541:ACX917542 AMR917541:AMT917542 AWN917541:AWP917542 BGJ917541:BGL917542 BQF917541:BQH917542 CAB917541:CAD917542 CJX917541:CJZ917542 CTT917541:CTV917542 DDP917541:DDR917542 DNL917541:DNN917542 DXH917541:DXJ917542 EHD917541:EHF917542 EQZ917541:ERB917542 FAV917541:FAX917542 FKR917541:FKT917542 FUN917541:FUP917542 GEJ917541:GEL917542 GOF917541:GOH917542 GYB917541:GYD917542 HHX917541:HHZ917542 HRT917541:HRV917542 IBP917541:IBR917542 ILL917541:ILN917542 IVH917541:IVJ917542 JFD917541:JFF917542 JOZ917541:JPB917542 JYV917541:JYX917542 KIR917541:KIT917542 KSN917541:KSP917542 LCJ917541:LCL917542 LMF917541:LMH917542 LWB917541:LWD917542 MFX917541:MFZ917542 MPT917541:MPV917542 MZP917541:MZR917542 NJL917541:NJN917542 NTH917541:NTJ917542 ODD917541:ODF917542 OMZ917541:ONB917542 OWV917541:OWX917542 PGR917541:PGT917542 PQN917541:PQP917542 QAJ917541:QAL917542 QKF917541:QKH917542 QUB917541:QUD917542 RDX917541:RDZ917542 RNT917541:RNV917542 RXP917541:RXR917542 SHL917541:SHN917542 SRH917541:SRJ917542 TBD917541:TBF917542 TKZ917541:TLB917542 TUV917541:TUX917542 UER917541:UET917542 UON917541:UOP917542 UYJ917541:UYL917542 VIF917541:VIH917542 VSB917541:VSD917542 WBX917541:WBZ917542 WLT917541:WLV917542 WVP917541:WVR917542 H983077:J983078 JD983077:JF983078 SZ983077:TB983078 ACV983077:ACX983078 AMR983077:AMT983078 AWN983077:AWP983078 BGJ983077:BGL983078 BQF983077:BQH983078 CAB983077:CAD983078 CJX983077:CJZ983078 CTT983077:CTV983078 DDP983077:DDR983078 DNL983077:DNN983078 DXH983077:DXJ983078 EHD983077:EHF983078 EQZ983077:ERB983078 FAV983077:FAX983078 FKR983077:FKT983078 FUN983077:FUP983078 GEJ983077:GEL983078 GOF983077:GOH983078 GYB983077:GYD983078 HHX983077:HHZ983078 HRT983077:HRV983078 IBP983077:IBR983078 ILL983077:ILN983078 IVH983077:IVJ983078 JFD983077:JFF983078 JOZ983077:JPB983078 JYV983077:JYX983078 KIR983077:KIT983078 KSN983077:KSP983078 LCJ983077:LCL983078 LMF983077:LMH983078 LWB983077:LWD983078 MFX983077:MFZ983078 MPT983077:MPV983078 MZP983077:MZR983078 NJL983077:NJN983078 NTH983077:NTJ983078 ODD983077:ODF983078 OMZ983077:ONB983078 OWV983077:OWX983078 PGR983077:PGT983078 PQN983077:PQP983078 QAJ983077:QAL983078 QKF983077:QKH983078 QUB983077:QUD983078 RDX983077:RDZ983078 RNT983077:RNV983078 RXP983077:RXR983078 SHL983077:SHN983078 SRH983077:SRJ983078 TBD983077:TBF983078 TKZ983077:TLB983078 TUV983077:TUX983078 UER983077:UET983078 UON983077:UOP983078 UYJ983077:UYL983078 VIF983077:VIH983078 VSB983077:VSD983078 WBX983077:WBZ983078 WLT983077:WLV983078 WVP983077:WVR983078">
      <formula1>$S$41:$S$44</formula1>
    </dataValidation>
    <dataValidation type="list" allowBlank="1" sqref="H46:J46 JD46:JF46 SZ46:TB46 ACV46:ACX46 AMR46:AMT46 AWN46:AWP46 BGJ46:BGL46 BQF46:BQH46 CAB46:CAD46 CJX46:CJZ46 CTT46:CTV46 DDP46:DDR46 DNL46:DNN46 DXH46:DXJ46 EHD46:EHF46 EQZ46:ERB46 FAV46:FAX46 FKR46:FKT46 FUN46:FUP46 GEJ46:GEL46 GOF46:GOH46 GYB46:GYD46 HHX46:HHZ46 HRT46:HRV46 IBP46:IBR46 ILL46:ILN46 IVH46:IVJ46 JFD46:JFF46 JOZ46:JPB46 JYV46:JYX46 KIR46:KIT46 KSN46:KSP46 LCJ46:LCL46 LMF46:LMH46 LWB46:LWD46 MFX46:MFZ46 MPT46:MPV46 MZP46:MZR46 NJL46:NJN46 NTH46:NTJ46 ODD46:ODF46 OMZ46:ONB46 OWV46:OWX46 PGR46:PGT46 PQN46:PQP46 QAJ46:QAL46 QKF46:QKH46 QUB46:QUD46 RDX46:RDZ46 RNT46:RNV46 RXP46:RXR46 SHL46:SHN46 SRH46:SRJ46 TBD46:TBF46 TKZ46:TLB46 TUV46:TUX46 UER46:UET46 UON46:UOP46 UYJ46:UYL46 VIF46:VIH46 VSB46:VSD46 WBX46:WBZ46 WLT46:WLV46 WVP46:WVR46 H65582:J65582 JD65582:JF65582 SZ65582:TB65582 ACV65582:ACX65582 AMR65582:AMT65582 AWN65582:AWP65582 BGJ65582:BGL65582 BQF65582:BQH65582 CAB65582:CAD65582 CJX65582:CJZ65582 CTT65582:CTV65582 DDP65582:DDR65582 DNL65582:DNN65582 DXH65582:DXJ65582 EHD65582:EHF65582 EQZ65582:ERB65582 FAV65582:FAX65582 FKR65582:FKT65582 FUN65582:FUP65582 GEJ65582:GEL65582 GOF65582:GOH65582 GYB65582:GYD65582 HHX65582:HHZ65582 HRT65582:HRV65582 IBP65582:IBR65582 ILL65582:ILN65582 IVH65582:IVJ65582 JFD65582:JFF65582 JOZ65582:JPB65582 JYV65582:JYX65582 KIR65582:KIT65582 KSN65582:KSP65582 LCJ65582:LCL65582 LMF65582:LMH65582 LWB65582:LWD65582 MFX65582:MFZ65582 MPT65582:MPV65582 MZP65582:MZR65582 NJL65582:NJN65582 NTH65582:NTJ65582 ODD65582:ODF65582 OMZ65582:ONB65582 OWV65582:OWX65582 PGR65582:PGT65582 PQN65582:PQP65582 QAJ65582:QAL65582 QKF65582:QKH65582 QUB65582:QUD65582 RDX65582:RDZ65582 RNT65582:RNV65582 RXP65582:RXR65582 SHL65582:SHN65582 SRH65582:SRJ65582 TBD65582:TBF65582 TKZ65582:TLB65582 TUV65582:TUX65582 UER65582:UET65582 UON65582:UOP65582 UYJ65582:UYL65582 VIF65582:VIH65582 VSB65582:VSD65582 WBX65582:WBZ65582 WLT65582:WLV65582 WVP65582:WVR65582 H131118:J131118 JD131118:JF131118 SZ131118:TB131118 ACV131118:ACX131118 AMR131118:AMT131118 AWN131118:AWP131118 BGJ131118:BGL131118 BQF131118:BQH131118 CAB131118:CAD131118 CJX131118:CJZ131118 CTT131118:CTV131118 DDP131118:DDR131118 DNL131118:DNN131118 DXH131118:DXJ131118 EHD131118:EHF131118 EQZ131118:ERB131118 FAV131118:FAX131118 FKR131118:FKT131118 FUN131118:FUP131118 GEJ131118:GEL131118 GOF131118:GOH131118 GYB131118:GYD131118 HHX131118:HHZ131118 HRT131118:HRV131118 IBP131118:IBR131118 ILL131118:ILN131118 IVH131118:IVJ131118 JFD131118:JFF131118 JOZ131118:JPB131118 JYV131118:JYX131118 KIR131118:KIT131118 KSN131118:KSP131118 LCJ131118:LCL131118 LMF131118:LMH131118 LWB131118:LWD131118 MFX131118:MFZ131118 MPT131118:MPV131118 MZP131118:MZR131118 NJL131118:NJN131118 NTH131118:NTJ131118 ODD131118:ODF131118 OMZ131118:ONB131118 OWV131118:OWX131118 PGR131118:PGT131118 PQN131118:PQP131118 QAJ131118:QAL131118 QKF131118:QKH131118 QUB131118:QUD131118 RDX131118:RDZ131118 RNT131118:RNV131118 RXP131118:RXR131118 SHL131118:SHN131118 SRH131118:SRJ131118 TBD131118:TBF131118 TKZ131118:TLB131118 TUV131118:TUX131118 UER131118:UET131118 UON131118:UOP131118 UYJ131118:UYL131118 VIF131118:VIH131118 VSB131118:VSD131118 WBX131118:WBZ131118 WLT131118:WLV131118 WVP131118:WVR131118 H196654:J196654 JD196654:JF196654 SZ196654:TB196654 ACV196654:ACX196654 AMR196654:AMT196654 AWN196654:AWP196654 BGJ196654:BGL196654 BQF196654:BQH196654 CAB196654:CAD196654 CJX196654:CJZ196654 CTT196654:CTV196654 DDP196654:DDR196654 DNL196654:DNN196654 DXH196654:DXJ196654 EHD196654:EHF196654 EQZ196654:ERB196654 FAV196654:FAX196654 FKR196654:FKT196654 FUN196654:FUP196654 GEJ196654:GEL196654 GOF196654:GOH196654 GYB196654:GYD196654 HHX196654:HHZ196654 HRT196654:HRV196654 IBP196654:IBR196654 ILL196654:ILN196654 IVH196654:IVJ196654 JFD196654:JFF196654 JOZ196654:JPB196654 JYV196654:JYX196654 KIR196654:KIT196654 KSN196654:KSP196654 LCJ196654:LCL196654 LMF196654:LMH196654 LWB196654:LWD196654 MFX196654:MFZ196654 MPT196654:MPV196654 MZP196654:MZR196654 NJL196654:NJN196654 NTH196654:NTJ196654 ODD196654:ODF196654 OMZ196654:ONB196654 OWV196654:OWX196654 PGR196654:PGT196654 PQN196654:PQP196654 QAJ196654:QAL196654 QKF196654:QKH196654 QUB196654:QUD196654 RDX196654:RDZ196654 RNT196654:RNV196654 RXP196654:RXR196654 SHL196654:SHN196654 SRH196654:SRJ196654 TBD196654:TBF196654 TKZ196654:TLB196654 TUV196654:TUX196654 UER196654:UET196654 UON196654:UOP196654 UYJ196654:UYL196654 VIF196654:VIH196654 VSB196654:VSD196654 WBX196654:WBZ196654 WLT196654:WLV196654 WVP196654:WVR196654 H262190:J262190 JD262190:JF262190 SZ262190:TB262190 ACV262190:ACX262190 AMR262190:AMT262190 AWN262190:AWP262190 BGJ262190:BGL262190 BQF262190:BQH262190 CAB262190:CAD262190 CJX262190:CJZ262190 CTT262190:CTV262190 DDP262190:DDR262190 DNL262190:DNN262190 DXH262190:DXJ262190 EHD262190:EHF262190 EQZ262190:ERB262190 FAV262190:FAX262190 FKR262190:FKT262190 FUN262190:FUP262190 GEJ262190:GEL262190 GOF262190:GOH262190 GYB262190:GYD262190 HHX262190:HHZ262190 HRT262190:HRV262190 IBP262190:IBR262190 ILL262190:ILN262190 IVH262190:IVJ262190 JFD262190:JFF262190 JOZ262190:JPB262190 JYV262190:JYX262190 KIR262190:KIT262190 KSN262190:KSP262190 LCJ262190:LCL262190 LMF262190:LMH262190 LWB262190:LWD262190 MFX262190:MFZ262190 MPT262190:MPV262190 MZP262190:MZR262190 NJL262190:NJN262190 NTH262190:NTJ262190 ODD262190:ODF262190 OMZ262190:ONB262190 OWV262190:OWX262190 PGR262190:PGT262190 PQN262190:PQP262190 QAJ262190:QAL262190 QKF262190:QKH262190 QUB262190:QUD262190 RDX262190:RDZ262190 RNT262190:RNV262190 RXP262190:RXR262190 SHL262190:SHN262190 SRH262190:SRJ262190 TBD262190:TBF262190 TKZ262190:TLB262190 TUV262190:TUX262190 UER262190:UET262190 UON262190:UOP262190 UYJ262190:UYL262190 VIF262190:VIH262190 VSB262190:VSD262190 WBX262190:WBZ262190 WLT262190:WLV262190 WVP262190:WVR262190 H327726:J327726 JD327726:JF327726 SZ327726:TB327726 ACV327726:ACX327726 AMR327726:AMT327726 AWN327726:AWP327726 BGJ327726:BGL327726 BQF327726:BQH327726 CAB327726:CAD327726 CJX327726:CJZ327726 CTT327726:CTV327726 DDP327726:DDR327726 DNL327726:DNN327726 DXH327726:DXJ327726 EHD327726:EHF327726 EQZ327726:ERB327726 FAV327726:FAX327726 FKR327726:FKT327726 FUN327726:FUP327726 GEJ327726:GEL327726 GOF327726:GOH327726 GYB327726:GYD327726 HHX327726:HHZ327726 HRT327726:HRV327726 IBP327726:IBR327726 ILL327726:ILN327726 IVH327726:IVJ327726 JFD327726:JFF327726 JOZ327726:JPB327726 JYV327726:JYX327726 KIR327726:KIT327726 KSN327726:KSP327726 LCJ327726:LCL327726 LMF327726:LMH327726 LWB327726:LWD327726 MFX327726:MFZ327726 MPT327726:MPV327726 MZP327726:MZR327726 NJL327726:NJN327726 NTH327726:NTJ327726 ODD327726:ODF327726 OMZ327726:ONB327726 OWV327726:OWX327726 PGR327726:PGT327726 PQN327726:PQP327726 QAJ327726:QAL327726 QKF327726:QKH327726 QUB327726:QUD327726 RDX327726:RDZ327726 RNT327726:RNV327726 RXP327726:RXR327726 SHL327726:SHN327726 SRH327726:SRJ327726 TBD327726:TBF327726 TKZ327726:TLB327726 TUV327726:TUX327726 UER327726:UET327726 UON327726:UOP327726 UYJ327726:UYL327726 VIF327726:VIH327726 VSB327726:VSD327726 WBX327726:WBZ327726 WLT327726:WLV327726 WVP327726:WVR327726 H393262:J393262 JD393262:JF393262 SZ393262:TB393262 ACV393262:ACX393262 AMR393262:AMT393262 AWN393262:AWP393262 BGJ393262:BGL393262 BQF393262:BQH393262 CAB393262:CAD393262 CJX393262:CJZ393262 CTT393262:CTV393262 DDP393262:DDR393262 DNL393262:DNN393262 DXH393262:DXJ393262 EHD393262:EHF393262 EQZ393262:ERB393262 FAV393262:FAX393262 FKR393262:FKT393262 FUN393262:FUP393262 GEJ393262:GEL393262 GOF393262:GOH393262 GYB393262:GYD393262 HHX393262:HHZ393262 HRT393262:HRV393262 IBP393262:IBR393262 ILL393262:ILN393262 IVH393262:IVJ393262 JFD393262:JFF393262 JOZ393262:JPB393262 JYV393262:JYX393262 KIR393262:KIT393262 KSN393262:KSP393262 LCJ393262:LCL393262 LMF393262:LMH393262 LWB393262:LWD393262 MFX393262:MFZ393262 MPT393262:MPV393262 MZP393262:MZR393262 NJL393262:NJN393262 NTH393262:NTJ393262 ODD393262:ODF393262 OMZ393262:ONB393262 OWV393262:OWX393262 PGR393262:PGT393262 PQN393262:PQP393262 QAJ393262:QAL393262 QKF393262:QKH393262 QUB393262:QUD393262 RDX393262:RDZ393262 RNT393262:RNV393262 RXP393262:RXR393262 SHL393262:SHN393262 SRH393262:SRJ393262 TBD393262:TBF393262 TKZ393262:TLB393262 TUV393262:TUX393262 UER393262:UET393262 UON393262:UOP393262 UYJ393262:UYL393262 VIF393262:VIH393262 VSB393262:VSD393262 WBX393262:WBZ393262 WLT393262:WLV393262 WVP393262:WVR393262 H458798:J458798 JD458798:JF458798 SZ458798:TB458798 ACV458798:ACX458798 AMR458798:AMT458798 AWN458798:AWP458798 BGJ458798:BGL458798 BQF458798:BQH458798 CAB458798:CAD458798 CJX458798:CJZ458798 CTT458798:CTV458798 DDP458798:DDR458798 DNL458798:DNN458798 DXH458798:DXJ458798 EHD458798:EHF458798 EQZ458798:ERB458798 FAV458798:FAX458798 FKR458798:FKT458798 FUN458798:FUP458798 GEJ458798:GEL458798 GOF458798:GOH458798 GYB458798:GYD458798 HHX458798:HHZ458798 HRT458798:HRV458798 IBP458798:IBR458798 ILL458798:ILN458798 IVH458798:IVJ458798 JFD458798:JFF458798 JOZ458798:JPB458798 JYV458798:JYX458798 KIR458798:KIT458798 KSN458798:KSP458798 LCJ458798:LCL458798 LMF458798:LMH458798 LWB458798:LWD458798 MFX458798:MFZ458798 MPT458798:MPV458798 MZP458798:MZR458798 NJL458798:NJN458798 NTH458798:NTJ458798 ODD458798:ODF458798 OMZ458798:ONB458798 OWV458798:OWX458798 PGR458798:PGT458798 PQN458798:PQP458798 QAJ458798:QAL458798 QKF458798:QKH458798 QUB458798:QUD458798 RDX458798:RDZ458798 RNT458798:RNV458798 RXP458798:RXR458798 SHL458798:SHN458798 SRH458798:SRJ458798 TBD458798:TBF458798 TKZ458798:TLB458798 TUV458798:TUX458798 UER458798:UET458798 UON458798:UOP458798 UYJ458798:UYL458798 VIF458798:VIH458798 VSB458798:VSD458798 WBX458798:WBZ458798 WLT458798:WLV458798 WVP458798:WVR458798 H524334:J524334 JD524334:JF524334 SZ524334:TB524334 ACV524334:ACX524334 AMR524334:AMT524334 AWN524334:AWP524334 BGJ524334:BGL524334 BQF524334:BQH524334 CAB524334:CAD524334 CJX524334:CJZ524334 CTT524334:CTV524334 DDP524334:DDR524334 DNL524334:DNN524334 DXH524334:DXJ524334 EHD524334:EHF524334 EQZ524334:ERB524334 FAV524334:FAX524334 FKR524334:FKT524334 FUN524334:FUP524334 GEJ524334:GEL524334 GOF524334:GOH524334 GYB524334:GYD524334 HHX524334:HHZ524334 HRT524334:HRV524334 IBP524334:IBR524334 ILL524334:ILN524334 IVH524334:IVJ524334 JFD524334:JFF524334 JOZ524334:JPB524334 JYV524334:JYX524334 KIR524334:KIT524334 KSN524334:KSP524334 LCJ524334:LCL524334 LMF524334:LMH524334 LWB524334:LWD524334 MFX524334:MFZ524334 MPT524334:MPV524334 MZP524334:MZR524334 NJL524334:NJN524334 NTH524334:NTJ524334 ODD524334:ODF524334 OMZ524334:ONB524334 OWV524334:OWX524334 PGR524334:PGT524334 PQN524334:PQP524334 QAJ524334:QAL524334 QKF524334:QKH524334 QUB524334:QUD524334 RDX524334:RDZ524334 RNT524334:RNV524334 RXP524334:RXR524334 SHL524334:SHN524334 SRH524334:SRJ524334 TBD524334:TBF524334 TKZ524334:TLB524334 TUV524334:TUX524334 UER524334:UET524334 UON524334:UOP524334 UYJ524334:UYL524334 VIF524334:VIH524334 VSB524334:VSD524334 WBX524334:WBZ524334 WLT524334:WLV524334 WVP524334:WVR524334 H589870:J589870 JD589870:JF589870 SZ589870:TB589870 ACV589870:ACX589870 AMR589870:AMT589870 AWN589870:AWP589870 BGJ589870:BGL589870 BQF589870:BQH589870 CAB589870:CAD589870 CJX589870:CJZ589870 CTT589870:CTV589870 DDP589870:DDR589870 DNL589870:DNN589870 DXH589870:DXJ589870 EHD589870:EHF589870 EQZ589870:ERB589870 FAV589870:FAX589870 FKR589870:FKT589870 FUN589870:FUP589870 GEJ589870:GEL589870 GOF589870:GOH589870 GYB589870:GYD589870 HHX589870:HHZ589870 HRT589870:HRV589870 IBP589870:IBR589870 ILL589870:ILN589870 IVH589870:IVJ589870 JFD589870:JFF589870 JOZ589870:JPB589870 JYV589870:JYX589870 KIR589870:KIT589870 KSN589870:KSP589870 LCJ589870:LCL589870 LMF589870:LMH589870 LWB589870:LWD589870 MFX589870:MFZ589870 MPT589870:MPV589870 MZP589870:MZR589870 NJL589870:NJN589870 NTH589870:NTJ589870 ODD589870:ODF589870 OMZ589870:ONB589870 OWV589870:OWX589870 PGR589870:PGT589870 PQN589870:PQP589870 QAJ589870:QAL589870 QKF589870:QKH589870 QUB589870:QUD589870 RDX589870:RDZ589870 RNT589870:RNV589870 RXP589870:RXR589870 SHL589870:SHN589870 SRH589870:SRJ589870 TBD589870:TBF589870 TKZ589870:TLB589870 TUV589870:TUX589870 UER589870:UET589870 UON589870:UOP589870 UYJ589870:UYL589870 VIF589870:VIH589870 VSB589870:VSD589870 WBX589870:WBZ589870 WLT589870:WLV589870 WVP589870:WVR589870 H655406:J655406 JD655406:JF655406 SZ655406:TB655406 ACV655406:ACX655406 AMR655406:AMT655406 AWN655406:AWP655406 BGJ655406:BGL655406 BQF655406:BQH655406 CAB655406:CAD655406 CJX655406:CJZ655406 CTT655406:CTV655406 DDP655406:DDR655406 DNL655406:DNN655406 DXH655406:DXJ655406 EHD655406:EHF655406 EQZ655406:ERB655406 FAV655406:FAX655406 FKR655406:FKT655406 FUN655406:FUP655406 GEJ655406:GEL655406 GOF655406:GOH655406 GYB655406:GYD655406 HHX655406:HHZ655406 HRT655406:HRV655406 IBP655406:IBR655406 ILL655406:ILN655406 IVH655406:IVJ655406 JFD655406:JFF655406 JOZ655406:JPB655406 JYV655406:JYX655406 KIR655406:KIT655406 KSN655406:KSP655406 LCJ655406:LCL655406 LMF655406:LMH655406 LWB655406:LWD655406 MFX655406:MFZ655406 MPT655406:MPV655406 MZP655406:MZR655406 NJL655406:NJN655406 NTH655406:NTJ655406 ODD655406:ODF655406 OMZ655406:ONB655406 OWV655406:OWX655406 PGR655406:PGT655406 PQN655406:PQP655406 QAJ655406:QAL655406 QKF655406:QKH655406 QUB655406:QUD655406 RDX655406:RDZ655406 RNT655406:RNV655406 RXP655406:RXR655406 SHL655406:SHN655406 SRH655406:SRJ655406 TBD655406:TBF655406 TKZ655406:TLB655406 TUV655406:TUX655406 UER655406:UET655406 UON655406:UOP655406 UYJ655406:UYL655406 VIF655406:VIH655406 VSB655406:VSD655406 WBX655406:WBZ655406 WLT655406:WLV655406 WVP655406:WVR655406 H720942:J720942 JD720942:JF720942 SZ720942:TB720942 ACV720942:ACX720942 AMR720942:AMT720942 AWN720942:AWP720942 BGJ720942:BGL720942 BQF720942:BQH720942 CAB720942:CAD720942 CJX720942:CJZ720942 CTT720942:CTV720942 DDP720942:DDR720942 DNL720942:DNN720942 DXH720942:DXJ720942 EHD720942:EHF720942 EQZ720942:ERB720942 FAV720942:FAX720942 FKR720942:FKT720942 FUN720942:FUP720942 GEJ720942:GEL720942 GOF720942:GOH720942 GYB720942:GYD720942 HHX720942:HHZ720942 HRT720942:HRV720942 IBP720942:IBR720942 ILL720942:ILN720942 IVH720942:IVJ720942 JFD720942:JFF720942 JOZ720942:JPB720942 JYV720942:JYX720942 KIR720942:KIT720942 KSN720942:KSP720942 LCJ720942:LCL720942 LMF720942:LMH720942 LWB720942:LWD720942 MFX720942:MFZ720942 MPT720942:MPV720942 MZP720942:MZR720942 NJL720942:NJN720942 NTH720942:NTJ720942 ODD720942:ODF720942 OMZ720942:ONB720942 OWV720942:OWX720942 PGR720942:PGT720942 PQN720942:PQP720942 QAJ720942:QAL720942 QKF720942:QKH720942 QUB720942:QUD720942 RDX720942:RDZ720942 RNT720942:RNV720942 RXP720942:RXR720942 SHL720942:SHN720942 SRH720942:SRJ720942 TBD720942:TBF720942 TKZ720942:TLB720942 TUV720942:TUX720942 UER720942:UET720942 UON720942:UOP720942 UYJ720942:UYL720942 VIF720942:VIH720942 VSB720942:VSD720942 WBX720942:WBZ720942 WLT720942:WLV720942 WVP720942:WVR720942 H786478:J786478 JD786478:JF786478 SZ786478:TB786478 ACV786478:ACX786478 AMR786478:AMT786478 AWN786478:AWP786478 BGJ786478:BGL786478 BQF786478:BQH786478 CAB786478:CAD786478 CJX786478:CJZ786478 CTT786478:CTV786478 DDP786478:DDR786478 DNL786478:DNN786478 DXH786478:DXJ786478 EHD786478:EHF786478 EQZ786478:ERB786478 FAV786478:FAX786478 FKR786478:FKT786478 FUN786478:FUP786478 GEJ786478:GEL786478 GOF786478:GOH786478 GYB786478:GYD786478 HHX786478:HHZ786478 HRT786478:HRV786478 IBP786478:IBR786478 ILL786478:ILN786478 IVH786478:IVJ786478 JFD786478:JFF786478 JOZ786478:JPB786478 JYV786478:JYX786478 KIR786478:KIT786478 KSN786478:KSP786478 LCJ786478:LCL786478 LMF786478:LMH786478 LWB786478:LWD786478 MFX786478:MFZ786478 MPT786478:MPV786478 MZP786478:MZR786478 NJL786478:NJN786478 NTH786478:NTJ786478 ODD786478:ODF786478 OMZ786478:ONB786478 OWV786478:OWX786478 PGR786478:PGT786478 PQN786478:PQP786478 QAJ786478:QAL786478 QKF786478:QKH786478 QUB786478:QUD786478 RDX786478:RDZ786478 RNT786478:RNV786478 RXP786478:RXR786478 SHL786478:SHN786478 SRH786478:SRJ786478 TBD786478:TBF786478 TKZ786478:TLB786478 TUV786478:TUX786478 UER786478:UET786478 UON786478:UOP786478 UYJ786478:UYL786478 VIF786478:VIH786478 VSB786478:VSD786478 WBX786478:WBZ786478 WLT786478:WLV786478 WVP786478:WVR786478 H852014:J852014 JD852014:JF852014 SZ852014:TB852014 ACV852014:ACX852014 AMR852014:AMT852014 AWN852014:AWP852014 BGJ852014:BGL852014 BQF852014:BQH852014 CAB852014:CAD852014 CJX852014:CJZ852014 CTT852014:CTV852014 DDP852014:DDR852014 DNL852014:DNN852014 DXH852014:DXJ852014 EHD852014:EHF852014 EQZ852014:ERB852014 FAV852014:FAX852014 FKR852014:FKT852014 FUN852014:FUP852014 GEJ852014:GEL852014 GOF852014:GOH852014 GYB852014:GYD852014 HHX852014:HHZ852014 HRT852014:HRV852014 IBP852014:IBR852014 ILL852014:ILN852014 IVH852014:IVJ852014 JFD852014:JFF852014 JOZ852014:JPB852014 JYV852014:JYX852014 KIR852014:KIT852014 KSN852014:KSP852014 LCJ852014:LCL852014 LMF852014:LMH852014 LWB852014:LWD852014 MFX852014:MFZ852014 MPT852014:MPV852014 MZP852014:MZR852014 NJL852014:NJN852014 NTH852014:NTJ852014 ODD852014:ODF852014 OMZ852014:ONB852014 OWV852014:OWX852014 PGR852014:PGT852014 PQN852014:PQP852014 QAJ852014:QAL852014 QKF852014:QKH852014 QUB852014:QUD852014 RDX852014:RDZ852014 RNT852014:RNV852014 RXP852014:RXR852014 SHL852014:SHN852014 SRH852014:SRJ852014 TBD852014:TBF852014 TKZ852014:TLB852014 TUV852014:TUX852014 UER852014:UET852014 UON852014:UOP852014 UYJ852014:UYL852014 VIF852014:VIH852014 VSB852014:VSD852014 WBX852014:WBZ852014 WLT852014:WLV852014 WVP852014:WVR852014 H917550:J917550 JD917550:JF917550 SZ917550:TB917550 ACV917550:ACX917550 AMR917550:AMT917550 AWN917550:AWP917550 BGJ917550:BGL917550 BQF917550:BQH917550 CAB917550:CAD917550 CJX917550:CJZ917550 CTT917550:CTV917550 DDP917550:DDR917550 DNL917550:DNN917550 DXH917550:DXJ917550 EHD917550:EHF917550 EQZ917550:ERB917550 FAV917550:FAX917550 FKR917550:FKT917550 FUN917550:FUP917550 GEJ917550:GEL917550 GOF917550:GOH917550 GYB917550:GYD917550 HHX917550:HHZ917550 HRT917550:HRV917550 IBP917550:IBR917550 ILL917550:ILN917550 IVH917550:IVJ917550 JFD917550:JFF917550 JOZ917550:JPB917550 JYV917550:JYX917550 KIR917550:KIT917550 KSN917550:KSP917550 LCJ917550:LCL917550 LMF917550:LMH917550 LWB917550:LWD917550 MFX917550:MFZ917550 MPT917550:MPV917550 MZP917550:MZR917550 NJL917550:NJN917550 NTH917550:NTJ917550 ODD917550:ODF917550 OMZ917550:ONB917550 OWV917550:OWX917550 PGR917550:PGT917550 PQN917550:PQP917550 QAJ917550:QAL917550 QKF917550:QKH917550 QUB917550:QUD917550 RDX917550:RDZ917550 RNT917550:RNV917550 RXP917550:RXR917550 SHL917550:SHN917550 SRH917550:SRJ917550 TBD917550:TBF917550 TKZ917550:TLB917550 TUV917550:TUX917550 UER917550:UET917550 UON917550:UOP917550 UYJ917550:UYL917550 VIF917550:VIH917550 VSB917550:VSD917550 WBX917550:WBZ917550 WLT917550:WLV917550 WVP917550:WVR917550 H983086:J983086 JD983086:JF983086 SZ983086:TB983086 ACV983086:ACX983086 AMR983086:AMT983086 AWN983086:AWP983086 BGJ983086:BGL983086 BQF983086:BQH983086 CAB983086:CAD983086 CJX983086:CJZ983086 CTT983086:CTV983086 DDP983086:DDR983086 DNL983086:DNN983086 DXH983086:DXJ983086 EHD983086:EHF983086 EQZ983086:ERB983086 FAV983086:FAX983086 FKR983086:FKT983086 FUN983086:FUP983086 GEJ983086:GEL983086 GOF983086:GOH983086 GYB983086:GYD983086 HHX983086:HHZ983086 HRT983086:HRV983086 IBP983086:IBR983086 ILL983086:ILN983086 IVH983086:IVJ983086 JFD983086:JFF983086 JOZ983086:JPB983086 JYV983086:JYX983086 KIR983086:KIT983086 KSN983086:KSP983086 LCJ983086:LCL983086 LMF983086:LMH983086 LWB983086:LWD983086 MFX983086:MFZ983086 MPT983086:MPV983086 MZP983086:MZR983086 NJL983086:NJN983086 NTH983086:NTJ983086 ODD983086:ODF983086 OMZ983086:ONB983086 OWV983086:OWX983086 PGR983086:PGT983086 PQN983086:PQP983086 QAJ983086:QAL983086 QKF983086:QKH983086 QUB983086:QUD983086 RDX983086:RDZ983086 RNT983086:RNV983086 RXP983086:RXR983086 SHL983086:SHN983086 SRH983086:SRJ983086 TBD983086:TBF983086 TKZ983086:TLB983086 TUV983086:TUX983086 UER983086:UET983086 UON983086:UOP983086 UYJ983086:UYL983086 VIF983086:VIH983086 VSB983086:VSD983086 WBX983086:WBZ983086 WLT983086:WLV983086 WVP983086:WVR983086">
      <formula1>$S$52:$S$54</formula1>
    </dataValidation>
    <dataValidation type="list" allowBlank="1" sqref="H40:J40 JD40:JF40 SZ40:TB40 ACV40:ACX40 AMR40:AMT40 AWN40:AWP40 BGJ40:BGL40 BQF40:BQH40 CAB40:CAD40 CJX40:CJZ40 CTT40:CTV40 DDP40:DDR40 DNL40:DNN40 DXH40:DXJ40 EHD40:EHF40 EQZ40:ERB40 FAV40:FAX40 FKR40:FKT40 FUN40:FUP40 GEJ40:GEL40 GOF40:GOH40 GYB40:GYD40 HHX40:HHZ40 HRT40:HRV40 IBP40:IBR40 ILL40:ILN40 IVH40:IVJ40 JFD40:JFF40 JOZ40:JPB40 JYV40:JYX40 KIR40:KIT40 KSN40:KSP40 LCJ40:LCL40 LMF40:LMH40 LWB40:LWD40 MFX40:MFZ40 MPT40:MPV40 MZP40:MZR40 NJL40:NJN40 NTH40:NTJ40 ODD40:ODF40 OMZ40:ONB40 OWV40:OWX40 PGR40:PGT40 PQN40:PQP40 QAJ40:QAL40 QKF40:QKH40 QUB40:QUD40 RDX40:RDZ40 RNT40:RNV40 RXP40:RXR40 SHL40:SHN40 SRH40:SRJ40 TBD40:TBF40 TKZ40:TLB40 TUV40:TUX40 UER40:UET40 UON40:UOP40 UYJ40:UYL40 VIF40:VIH40 VSB40:VSD40 WBX40:WBZ40 WLT40:WLV40 WVP40:WVR40 H65576:J65576 JD65576:JF65576 SZ65576:TB65576 ACV65576:ACX65576 AMR65576:AMT65576 AWN65576:AWP65576 BGJ65576:BGL65576 BQF65576:BQH65576 CAB65576:CAD65576 CJX65576:CJZ65576 CTT65576:CTV65576 DDP65576:DDR65576 DNL65576:DNN65576 DXH65576:DXJ65576 EHD65576:EHF65576 EQZ65576:ERB65576 FAV65576:FAX65576 FKR65576:FKT65576 FUN65576:FUP65576 GEJ65576:GEL65576 GOF65576:GOH65576 GYB65576:GYD65576 HHX65576:HHZ65576 HRT65576:HRV65576 IBP65576:IBR65576 ILL65576:ILN65576 IVH65576:IVJ65576 JFD65576:JFF65576 JOZ65576:JPB65576 JYV65576:JYX65576 KIR65576:KIT65576 KSN65576:KSP65576 LCJ65576:LCL65576 LMF65576:LMH65576 LWB65576:LWD65576 MFX65576:MFZ65576 MPT65576:MPV65576 MZP65576:MZR65576 NJL65576:NJN65576 NTH65576:NTJ65576 ODD65576:ODF65576 OMZ65576:ONB65576 OWV65576:OWX65576 PGR65576:PGT65576 PQN65576:PQP65576 QAJ65576:QAL65576 QKF65576:QKH65576 QUB65576:QUD65576 RDX65576:RDZ65576 RNT65576:RNV65576 RXP65576:RXR65576 SHL65576:SHN65576 SRH65576:SRJ65576 TBD65576:TBF65576 TKZ65576:TLB65576 TUV65576:TUX65576 UER65576:UET65576 UON65576:UOP65576 UYJ65576:UYL65576 VIF65576:VIH65576 VSB65576:VSD65576 WBX65576:WBZ65576 WLT65576:WLV65576 WVP65576:WVR65576 H131112:J131112 JD131112:JF131112 SZ131112:TB131112 ACV131112:ACX131112 AMR131112:AMT131112 AWN131112:AWP131112 BGJ131112:BGL131112 BQF131112:BQH131112 CAB131112:CAD131112 CJX131112:CJZ131112 CTT131112:CTV131112 DDP131112:DDR131112 DNL131112:DNN131112 DXH131112:DXJ131112 EHD131112:EHF131112 EQZ131112:ERB131112 FAV131112:FAX131112 FKR131112:FKT131112 FUN131112:FUP131112 GEJ131112:GEL131112 GOF131112:GOH131112 GYB131112:GYD131112 HHX131112:HHZ131112 HRT131112:HRV131112 IBP131112:IBR131112 ILL131112:ILN131112 IVH131112:IVJ131112 JFD131112:JFF131112 JOZ131112:JPB131112 JYV131112:JYX131112 KIR131112:KIT131112 KSN131112:KSP131112 LCJ131112:LCL131112 LMF131112:LMH131112 LWB131112:LWD131112 MFX131112:MFZ131112 MPT131112:MPV131112 MZP131112:MZR131112 NJL131112:NJN131112 NTH131112:NTJ131112 ODD131112:ODF131112 OMZ131112:ONB131112 OWV131112:OWX131112 PGR131112:PGT131112 PQN131112:PQP131112 QAJ131112:QAL131112 QKF131112:QKH131112 QUB131112:QUD131112 RDX131112:RDZ131112 RNT131112:RNV131112 RXP131112:RXR131112 SHL131112:SHN131112 SRH131112:SRJ131112 TBD131112:TBF131112 TKZ131112:TLB131112 TUV131112:TUX131112 UER131112:UET131112 UON131112:UOP131112 UYJ131112:UYL131112 VIF131112:VIH131112 VSB131112:VSD131112 WBX131112:WBZ131112 WLT131112:WLV131112 WVP131112:WVR131112 H196648:J196648 JD196648:JF196648 SZ196648:TB196648 ACV196648:ACX196648 AMR196648:AMT196648 AWN196648:AWP196648 BGJ196648:BGL196648 BQF196648:BQH196648 CAB196648:CAD196648 CJX196648:CJZ196648 CTT196648:CTV196648 DDP196648:DDR196648 DNL196648:DNN196648 DXH196648:DXJ196648 EHD196648:EHF196648 EQZ196648:ERB196648 FAV196648:FAX196648 FKR196648:FKT196648 FUN196648:FUP196648 GEJ196648:GEL196648 GOF196648:GOH196648 GYB196648:GYD196648 HHX196648:HHZ196648 HRT196648:HRV196648 IBP196648:IBR196648 ILL196648:ILN196648 IVH196648:IVJ196648 JFD196648:JFF196648 JOZ196648:JPB196648 JYV196648:JYX196648 KIR196648:KIT196648 KSN196648:KSP196648 LCJ196648:LCL196648 LMF196648:LMH196648 LWB196648:LWD196648 MFX196648:MFZ196648 MPT196648:MPV196648 MZP196648:MZR196648 NJL196648:NJN196648 NTH196648:NTJ196648 ODD196648:ODF196648 OMZ196648:ONB196648 OWV196648:OWX196648 PGR196648:PGT196648 PQN196648:PQP196648 QAJ196648:QAL196648 QKF196648:QKH196648 QUB196648:QUD196648 RDX196648:RDZ196648 RNT196648:RNV196648 RXP196648:RXR196648 SHL196648:SHN196648 SRH196648:SRJ196648 TBD196648:TBF196648 TKZ196648:TLB196648 TUV196648:TUX196648 UER196648:UET196648 UON196648:UOP196648 UYJ196648:UYL196648 VIF196648:VIH196648 VSB196648:VSD196648 WBX196648:WBZ196648 WLT196648:WLV196648 WVP196648:WVR196648 H262184:J262184 JD262184:JF262184 SZ262184:TB262184 ACV262184:ACX262184 AMR262184:AMT262184 AWN262184:AWP262184 BGJ262184:BGL262184 BQF262184:BQH262184 CAB262184:CAD262184 CJX262184:CJZ262184 CTT262184:CTV262184 DDP262184:DDR262184 DNL262184:DNN262184 DXH262184:DXJ262184 EHD262184:EHF262184 EQZ262184:ERB262184 FAV262184:FAX262184 FKR262184:FKT262184 FUN262184:FUP262184 GEJ262184:GEL262184 GOF262184:GOH262184 GYB262184:GYD262184 HHX262184:HHZ262184 HRT262184:HRV262184 IBP262184:IBR262184 ILL262184:ILN262184 IVH262184:IVJ262184 JFD262184:JFF262184 JOZ262184:JPB262184 JYV262184:JYX262184 KIR262184:KIT262184 KSN262184:KSP262184 LCJ262184:LCL262184 LMF262184:LMH262184 LWB262184:LWD262184 MFX262184:MFZ262184 MPT262184:MPV262184 MZP262184:MZR262184 NJL262184:NJN262184 NTH262184:NTJ262184 ODD262184:ODF262184 OMZ262184:ONB262184 OWV262184:OWX262184 PGR262184:PGT262184 PQN262184:PQP262184 QAJ262184:QAL262184 QKF262184:QKH262184 QUB262184:QUD262184 RDX262184:RDZ262184 RNT262184:RNV262184 RXP262184:RXR262184 SHL262184:SHN262184 SRH262184:SRJ262184 TBD262184:TBF262184 TKZ262184:TLB262184 TUV262184:TUX262184 UER262184:UET262184 UON262184:UOP262184 UYJ262184:UYL262184 VIF262184:VIH262184 VSB262184:VSD262184 WBX262184:WBZ262184 WLT262184:WLV262184 WVP262184:WVR262184 H327720:J327720 JD327720:JF327720 SZ327720:TB327720 ACV327720:ACX327720 AMR327720:AMT327720 AWN327720:AWP327720 BGJ327720:BGL327720 BQF327720:BQH327720 CAB327720:CAD327720 CJX327720:CJZ327720 CTT327720:CTV327720 DDP327720:DDR327720 DNL327720:DNN327720 DXH327720:DXJ327720 EHD327720:EHF327720 EQZ327720:ERB327720 FAV327720:FAX327720 FKR327720:FKT327720 FUN327720:FUP327720 GEJ327720:GEL327720 GOF327720:GOH327720 GYB327720:GYD327720 HHX327720:HHZ327720 HRT327720:HRV327720 IBP327720:IBR327720 ILL327720:ILN327720 IVH327720:IVJ327720 JFD327720:JFF327720 JOZ327720:JPB327720 JYV327720:JYX327720 KIR327720:KIT327720 KSN327720:KSP327720 LCJ327720:LCL327720 LMF327720:LMH327720 LWB327720:LWD327720 MFX327720:MFZ327720 MPT327720:MPV327720 MZP327720:MZR327720 NJL327720:NJN327720 NTH327720:NTJ327720 ODD327720:ODF327720 OMZ327720:ONB327720 OWV327720:OWX327720 PGR327720:PGT327720 PQN327720:PQP327720 QAJ327720:QAL327720 QKF327720:QKH327720 QUB327720:QUD327720 RDX327720:RDZ327720 RNT327720:RNV327720 RXP327720:RXR327720 SHL327720:SHN327720 SRH327720:SRJ327720 TBD327720:TBF327720 TKZ327720:TLB327720 TUV327720:TUX327720 UER327720:UET327720 UON327720:UOP327720 UYJ327720:UYL327720 VIF327720:VIH327720 VSB327720:VSD327720 WBX327720:WBZ327720 WLT327720:WLV327720 WVP327720:WVR327720 H393256:J393256 JD393256:JF393256 SZ393256:TB393256 ACV393256:ACX393256 AMR393256:AMT393256 AWN393256:AWP393256 BGJ393256:BGL393256 BQF393256:BQH393256 CAB393256:CAD393256 CJX393256:CJZ393256 CTT393256:CTV393256 DDP393256:DDR393256 DNL393256:DNN393256 DXH393256:DXJ393256 EHD393256:EHF393256 EQZ393256:ERB393256 FAV393256:FAX393256 FKR393256:FKT393256 FUN393256:FUP393256 GEJ393256:GEL393256 GOF393256:GOH393256 GYB393256:GYD393256 HHX393256:HHZ393256 HRT393256:HRV393256 IBP393256:IBR393256 ILL393256:ILN393256 IVH393256:IVJ393256 JFD393256:JFF393256 JOZ393256:JPB393256 JYV393256:JYX393256 KIR393256:KIT393256 KSN393256:KSP393256 LCJ393256:LCL393256 LMF393256:LMH393256 LWB393256:LWD393256 MFX393256:MFZ393256 MPT393256:MPV393256 MZP393256:MZR393256 NJL393256:NJN393256 NTH393256:NTJ393256 ODD393256:ODF393256 OMZ393256:ONB393256 OWV393256:OWX393256 PGR393256:PGT393256 PQN393256:PQP393256 QAJ393256:QAL393256 QKF393256:QKH393256 QUB393256:QUD393256 RDX393256:RDZ393256 RNT393256:RNV393256 RXP393256:RXR393256 SHL393256:SHN393256 SRH393256:SRJ393256 TBD393256:TBF393256 TKZ393256:TLB393256 TUV393256:TUX393256 UER393256:UET393256 UON393256:UOP393256 UYJ393256:UYL393256 VIF393256:VIH393256 VSB393256:VSD393256 WBX393256:WBZ393256 WLT393256:WLV393256 WVP393256:WVR393256 H458792:J458792 JD458792:JF458792 SZ458792:TB458792 ACV458792:ACX458792 AMR458792:AMT458792 AWN458792:AWP458792 BGJ458792:BGL458792 BQF458792:BQH458792 CAB458792:CAD458792 CJX458792:CJZ458792 CTT458792:CTV458792 DDP458792:DDR458792 DNL458792:DNN458792 DXH458792:DXJ458792 EHD458792:EHF458792 EQZ458792:ERB458792 FAV458792:FAX458792 FKR458792:FKT458792 FUN458792:FUP458792 GEJ458792:GEL458792 GOF458792:GOH458792 GYB458792:GYD458792 HHX458792:HHZ458792 HRT458792:HRV458792 IBP458792:IBR458792 ILL458792:ILN458792 IVH458792:IVJ458792 JFD458792:JFF458792 JOZ458792:JPB458792 JYV458792:JYX458792 KIR458792:KIT458792 KSN458792:KSP458792 LCJ458792:LCL458792 LMF458792:LMH458792 LWB458792:LWD458792 MFX458792:MFZ458792 MPT458792:MPV458792 MZP458792:MZR458792 NJL458792:NJN458792 NTH458792:NTJ458792 ODD458792:ODF458792 OMZ458792:ONB458792 OWV458792:OWX458792 PGR458792:PGT458792 PQN458792:PQP458792 QAJ458792:QAL458792 QKF458792:QKH458792 QUB458792:QUD458792 RDX458792:RDZ458792 RNT458792:RNV458792 RXP458792:RXR458792 SHL458792:SHN458792 SRH458792:SRJ458792 TBD458792:TBF458792 TKZ458792:TLB458792 TUV458792:TUX458792 UER458792:UET458792 UON458792:UOP458792 UYJ458792:UYL458792 VIF458792:VIH458792 VSB458792:VSD458792 WBX458792:WBZ458792 WLT458792:WLV458792 WVP458792:WVR458792 H524328:J524328 JD524328:JF524328 SZ524328:TB524328 ACV524328:ACX524328 AMR524328:AMT524328 AWN524328:AWP524328 BGJ524328:BGL524328 BQF524328:BQH524328 CAB524328:CAD524328 CJX524328:CJZ524328 CTT524328:CTV524328 DDP524328:DDR524328 DNL524328:DNN524328 DXH524328:DXJ524328 EHD524328:EHF524328 EQZ524328:ERB524328 FAV524328:FAX524328 FKR524328:FKT524328 FUN524328:FUP524328 GEJ524328:GEL524328 GOF524328:GOH524328 GYB524328:GYD524328 HHX524328:HHZ524328 HRT524328:HRV524328 IBP524328:IBR524328 ILL524328:ILN524328 IVH524328:IVJ524328 JFD524328:JFF524328 JOZ524328:JPB524328 JYV524328:JYX524328 KIR524328:KIT524328 KSN524328:KSP524328 LCJ524328:LCL524328 LMF524328:LMH524328 LWB524328:LWD524328 MFX524328:MFZ524328 MPT524328:MPV524328 MZP524328:MZR524328 NJL524328:NJN524328 NTH524328:NTJ524328 ODD524328:ODF524328 OMZ524328:ONB524328 OWV524328:OWX524328 PGR524328:PGT524328 PQN524328:PQP524328 QAJ524328:QAL524328 QKF524328:QKH524328 QUB524328:QUD524328 RDX524328:RDZ524328 RNT524328:RNV524328 RXP524328:RXR524328 SHL524328:SHN524328 SRH524328:SRJ524328 TBD524328:TBF524328 TKZ524328:TLB524328 TUV524328:TUX524328 UER524328:UET524328 UON524328:UOP524328 UYJ524328:UYL524328 VIF524328:VIH524328 VSB524328:VSD524328 WBX524328:WBZ524328 WLT524328:WLV524328 WVP524328:WVR524328 H589864:J589864 JD589864:JF589864 SZ589864:TB589864 ACV589864:ACX589864 AMR589864:AMT589864 AWN589864:AWP589864 BGJ589864:BGL589864 BQF589864:BQH589864 CAB589864:CAD589864 CJX589864:CJZ589864 CTT589864:CTV589864 DDP589864:DDR589864 DNL589864:DNN589864 DXH589864:DXJ589864 EHD589864:EHF589864 EQZ589864:ERB589864 FAV589864:FAX589864 FKR589864:FKT589864 FUN589864:FUP589864 GEJ589864:GEL589864 GOF589864:GOH589864 GYB589864:GYD589864 HHX589864:HHZ589864 HRT589864:HRV589864 IBP589864:IBR589864 ILL589864:ILN589864 IVH589864:IVJ589864 JFD589864:JFF589864 JOZ589864:JPB589864 JYV589864:JYX589864 KIR589864:KIT589864 KSN589864:KSP589864 LCJ589864:LCL589864 LMF589864:LMH589864 LWB589864:LWD589864 MFX589864:MFZ589864 MPT589864:MPV589864 MZP589864:MZR589864 NJL589864:NJN589864 NTH589864:NTJ589864 ODD589864:ODF589864 OMZ589864:ONB589864 OWV589864:OWX589864 PGR589864:PGT589864 PQN589864:PQP589864 QAJ589864:QAL589864 QKF589864:QKH589864 QUB589864:QUD589864 RDX589864:RDZ589864 RNT589864:RNV589864 RXP589864:RXR589864 SHL589864:SHN589864 SRH589864:SRJ589864 TBD589864:TBF589864 TKZ589864:TLB589864 TUV589864:TUX589864 UER589864:UET589864 UON589864:UOP589864 UYJ589864:UYL589864 VIF589864:VIH589864 VSB589864:VSD589864 WBX589864:WBZ589864 WLT589864:WLV589864 WVP589864:WVR589864 H655400:J655400 JD655400:JF655400 SZ655400:TB655400 ACV655400:ACX655400 AMR655400:AMT655400 AWN655400:AWP655400 BGJ655400:BGL655400 BQF655400:BQH655400 CAB655400:CAD655400 CJX655400:CJZ655400 CTT655400:CTV655400 DDP655400:DDR655400 DNL655400:DNN655400 DXH655400:DXJ655400 EHD655400:EHF655400 EQZ655400:ERB655400 FAV655400:FAX655400 FKR655400:FKT655400 FUN655400:FUP655400 GEJ655400:GEL655400 GOF655400:GOH655400 GYB655400:GYD655400 HHX655400:HHZ655400 HRT655400:HRV655400 IBP655400:IBR655400 ILL655400:ILN655400 IVH655400:IVJ655400 JFD655400:JFF655400 JOZ655400:JPB655400 JYV655400:JYX655400 KIR655400:KIT655400 KSN655400:KSP655400 LCJ655400:LCL655400 LMF655400:LMH655400 LWB655400:LWD655400 MFX655400:MFZ655400 MPT655400:MPV655400 MZP655400:MZR655400 NJL655400:NJN655400 NTH655400:NTJ655400 ODD655400:ODF655400 OMZ655400:ONB655400 OWV655400:OWX655400 PGR655400:PGT655400 PQN655400:PQP655400 QAJ655400:QAL655400 QKF655400:QKH655400 QUB655400:QUD655400 RDX655400:RDZ655400 RNT655400:RNV655400 RXP655400:RXR655400 SHL655400:SHN655400 SRH655400:SRJ655400 TBD655400:TBF655400 TKZ655400:TLB655400 TUV655400:TUX655400 UER655400:UET655400 UON655400:UOP655400 UYJ655400:UYL655400 VIF655400:VIH655400 VSB655400:VSD655400 WBX655400:WBZ655400 WLT655400:WLV655400 WVP655400:WVR655400 H720936:J720936 JD720936:JF720936 SZ720936:TB720936 ACV720936:ACX720936 AMR720936:AMT720936 AWN720936:AWP720936 BGJ720936:BGL720936 BQF720936:BQH720936 CAB720936:CAD720936 CJX720936:CJZ720936 CTT720936:CTV720936 DDP720936:DDR720936 DNL720936:DNN720936 DXH720936:DXJ720936 EHD720936:EHF720936 EQZ720936:ERB720936 FAV720936:FAX720936 FKR720936:FKT720936 FUN720936:FUP720936 GEJ720936:GEL720936 GOF720936:GOH720936 GYB720936:GYD720936 HHX720936:HHZ720936 HRT720936:HRV720936 IBP720936:IBR720936 ILL720936:ILN720936 IVH720936:IVJ720936 JFD720936:JFF720936 JOZ720936:JPB720936 JYV720936:JYX720936 KIR720936:KIT720936 KSN720936:KSP720936 LCJ720936:LCL720936 LMF720936:LMH720936 LWB720936:LWD720936 MFX720936:MFZ720936 MPT720936:MPV720936 MZP720936:MZR720936 NJL720936:NJN720936 NTH720936:NTJ720936 ODD720936:ODF720936 OMZ720936:ONB720936 OWV720936:OWX720936 PGR720936:PGT720936 PQN720936:PQP720936 QAJ720936:QAL720936 QKF720936:QKH720936 QUB720936:QUD720936 RDX720936:RDZ720936 RNT720936:RNV720936 RXP720936:RXR720936 SHL720936:SHN720936 SRH720936:SRJ720936 TBD720936:TBF720936 TKZ720936:TLB720936 TUV720936:TUX720936 UER720936:UET720936 UON720936:UOP720936 UYJ720936:UYL720936 VIF720936:VIH720936 VSB720936:VSD720936 WBX720936:WBZ720936 WLT720936:WLV720936 WVP720936:WVR720936 H786472:J786472 JD786472:JF786472 SZ786472:TB786472 ACV786472:ACX786472 AMR786472:AMT786472 AWN786472:AWP786472 BGJ786472:BGL786472 BQF786472:BQH786472 CAB786472:CAD786472 CJX786472:CJZ786472 CTT786472:CTV786472 DDP786472:DDR786472 DNL786472:DNN786472 DXH786472:DXJ786472 EHD786472:EHF786472 EQZ786472:ERB786472 FAV786472:FAX786472 FKR786472:FKT786472 FUN786472:FUP786472 GEJ786472:GEL786472 GOF786472:GOH786472 GYB786472:GYD786472 HHX786472:HHZ786472 HRT786472:HRV786472 IBP786472:IBR786472 ILL786472:ILN786472 IVH786472:IVJ786472 JFD786472:JFF786472 JOZ786472:JPB786472 JYV786472:JYX786472 KIR786472:KIT786472 KSN786472:KSP786472 LCJ786472:LCL786472 LMF786472:LMH786472 LWB786472:LWD786472 MFX786472:MFZ786472 MPT786472:MPV786472 MZP786472:MZR786472 NJL786472:NJN786472 NTH786472:NTJ786472 ODD786472:ODF786472 OMZ786472:ONB786472 OWV786472:OWX786472 PGR786472:PGT786472 PQN786472:PQP786472 QAJ786472:QAL786472 QKF786472:QKH786472 QUB786472:QUD786472 RDX786472:RDZ786472 RNT786472:RNV786472 RXP786472:RXR786472 SHL786472:SHN786472 SRH786472:SRJ786472 TBD786472:TBF786472 TKZ786472:TLB786472 TUV786472:TUX786472 UER786472:UET786472 UON786472:UOP786472 UYJ786472:UYL786472 VIF786472:VIH786472 VSB786472:VSD786472 WBX786472:WBZ786472 WLT786472:WLV786472 WVP786472:WVR786472 H852008:J852008 JD852008:JF852008 SZ852008:TB852008 ACV852008:ACX852008 AMR852008:AMT852008 AWN852008:AWP852008 BGJ852008:BGL852008 BQF852008:BQH852008 CAB852008:CAD852008 CJX852008:CJZ852008 CTT852008:CTV852008 DDP852008:DDR852008 DNL852008:DNN852008 DXH852008:DXJ852008 EHD852008:EHF852008 EQZ852008:ERB852008 FAV852008:FAX852008 FKR852008:FKT852008 FUN852008:FUP852008 GEJ852008:GEL852008 GOF852008:GOH852008 GYB852008:GYD852008 HHX852008:HHZ852008 HRT852008:HRV852008 IBP852008:IBR852008 ILL852008:ILN852008 IVH852008:IVJ852008 JFD852008:JFF852008 JOZ852008:JPB852008 JYV852008:JYX852008 KIR852008:KIT852008 KSN852008:KSP852008 LCJ852008:LCL852008 LMF852008:LMH852008 LWB852008:LWD852008 MFX852008:MFZ852008 MPT852008:MPV852008 MZP852008:MZR852008 NJL852008:NJN852008 NTH852008:NTJ852008 ODD852008:ODF852008 OMZ852008:ONB852008 OWV852008:OWX852008 PGR852008:PGT852008 PQN852008:PQP852008 QAJ852008:QAL852008 QKF852008:QKH852008 QUB852008:QUD852008 RDX852008:RDZ852008 RNT852008:RNV852008 RXP852008:RXR852008 SHL852008:SHN852008 SRH852008:SRJ852008 TBD852008:TBF852008 TKZ852008:TLB852008 TUV852008:TUX852008 UER852008:UET852008 UON852008:UOP852008 UYJ852008:UYL852008 VIF852008:VIH852008 VSB852008:VSD852008 WBX852008:WBZ852008 WLT852008:WLV852008 WVP852008:WVR852008 H917544:J917544 JD917544:JF917544 SZ917544:TB917544 ACV917544:ACX917544 AMR917544:AMT917544 AWN917544:AWP917544 BGJ917544:BGL917544 BQF917544:BQH917544 CAB917544:CAD917544 CJX917544:CJZ917544 CTT917544:CTV917544 DDP917544:DDR917544 DNL917544:DNN917544 DXH917544:DXJ917544 EHD917544:EHF917544 EQZ917544:ERB917544 FAV917544:FAX917544 FKR917544:FKT917544 FUN917544:FUP917544 GEJ917544:GEL917544 GOF917544:GOH917544 GYB917544:GYD917544 HHX917544:HHZ917544 HRT917544:HRV917544 IBP917544:IBR917544 ILL917544:ILN917544 IVH917544:IVJ917544 JFD917544:JFF917544 JOZ917544:JPB917544 JYV917544:JYX917544 KIR917544:KIT917544 KSN917544:KSP917544 LCJ917544:LCL917544 LMF917544:LMH917544 LWB917544:LWD917544 MFX917544:MFZ917544 MPT917544:MPV917544 MZP917544:MZR917544 NJL917544:NJN917544 NTH917544:NTJ917544 ODD917544:ODF917544 OMZ917544:ONB917544 OWV917544:OWX917544 PGR917544:PGT917544 PQN917544:PQP917544 QAJ917544:QAL917544 QKF917544:QKH917544 QUB917544:QUD917544 RDX917544:RDZ917544 RNT917544:RNV917544 RXP917544:RXR917544 SHL917544:SHN917544 SRH917544:SRJ917544 TBD917544:TBF917544 TKZ917544:TLB917544 TUV917544:TUX917544 UER917544:UET917544 UON917544:UOP917544 UYJ917544:UYL917544 VIF917544:VIH917544 VSB917544:VSD917544 WBX917544:WBZ917544 WLT917544:WLV917544 WVP917544:WVR917544 H983080:J983080 JD983080:JF983080 SZ983080:TB983080 ACV983080:ACX983080 AMR983080:AMT983080 AWN983080:AWP983080 BGJ983080:BGL983080 BQF983080:BQH983080 CAB983080:CAD983080 CJX983080:CJZ983080 CTT983080:CTV983080 DDP983080:DDR983080 DNL983080:DNN983080 DXH983080:DXJ983080 EHD983080:EHF983080 EQZ983080:ERB983080 FAV983080:FAX983080 FKR983080:FKT983080 FUN983080:FUP983080 GEJ983080:GEL983080 GOF983080:GOH983080 GYB983080:GYD983080 HHX983080:HHZ983080 HRT983080:HRV983080 IBP983080:IBR983080 ILL983080:ILN983080 IVH983080:IVJ983080 JFD983080:JFF983080 JOZ983080:JPB983080 JYV983080:JYX983080 KIR983080:KIT983080 KSN983080:KSP983080 LCJ983080:LCL983080 LMF983080:LMH983080 LWB983080:LWD983080 MFX983080:MFZ983080 MPT983080:MPV983080 MZP983080:MZR983080 NJL983080:NJN983080 NTH983080:NTJ983080 ODD983080:ODF983080 OMZ983080:ONB983080 OWV983080:OWX983080 PGR983080:PGT983080 PQN983080:PQP983080 QAJ983080:QAL983080 QKF983080:QKH983080 QUB983080:QUD983080 RDX983080:RDZ983080 RNT983080:RNV983080 RXP983080:RXR983080 SHL983080:SHN983080 SRH983080:SRJ983080 TBD983080:TBF983080 TKZ983080:TLB983080 TUV983080:TUX983080 UER983080:UET983080 UON983080:UOP983080 UYJ983080:UYL983080 VIF983080:VIH983080 VSB983080:VSD983080 WBX983080:WBZ983080 WLT983080:WLV983080 WVP983080:WVR983080">
      <formula1>$U$51:$U$54</formula1>
    </dataValidation>
    <dataValidation type="list" allowBlank="1" sqref="H36:J36 JD36:JF36 SZ36:TB36 ACV36:ACX36 AMR36:AMT36 AWN36:AWP36 BGJ36:BGL36 BQF36:BQH36 CAB36:CAD36 CJX36:CJZ36 CTT36:CTV36 DDP36:DDR36 DNL36:DNN36 DXH36:DXJ36 EHD36:EHF36 EQZ36:ERB36 FAV36:FAX36 FKR36:FKT36 FUN36:FUP36 GEJ36:GEL36 GOF36:GOH36 GYB36:GYD36 HHX36:HHZ36 HRT36:HRV36 IBP36:IBR36 ILL36:ILN36 IVH36:IVJ36 JFD36:JFF36 JOZ36:JPB36 JYV36:JYX36 KIR36:KIT36 KSN36:KSP36 LCJ36:LCL36 LMF36:LMH36 LWB36:LWD36 MFX36:MFZ36 MPT36:MPV36 MZP36:MZR36 NJL36:NJN36 NTH36:NTJ36 ODD36:ODF36 OMZ36:ONB36 OWV36:OWX36 PGR36:PGT36 PQN36:PQP36 QAJ36:QAL36 QKF36:QKH36 QUB36:QUD36 RDX36:RDZ36 RNT36:RNV36 RXP36:RXR36 SHL36:SHN36 SRH36:SRJ36 TBD36:TBF36 TKZ36:TLB36 TUV36:TUX36 UER36:UET36 UON36:UOP36 UYJ36:UYL36 VIF36:VIH36 VSB36:VSD36 WBX36:WBZ36 WLT36:WLV36 WVP36:WVR36 H65572:J65572 JD65572:JF65572 SZ65572:TB65572 ACV65572:ACX65572 AMR65572:AMT65572 AWN65572:AWP65572 BGJ65572:BGL65572 BQF65572:BQH65572 CAB65572:CAD65572 CJX65572:CJZ65572 CTT65572:CTV65572 DDP65572:DDR65572 DNL65572:DNN65572 DXH65572:DXJ65572 EHD65572:EHF65572 EQZ65572:ERB65572 FAV65572:FAX65572 FKR65572:FKT65572 FUN65572:FUP65572 GEJ65572:GEL65572 GOF65572:GOH65572 GYB65572:GYD65572 HHX65572:HHZ65572 HRT65572:HRV65572 IBP65572:IBR65572 ILL65572:ILN65572 IVH65572:IVJ65572 JFD65572:JFF65572 JOZ65572:JPB65572 JYV65572:JYX65572 KIR65572:KIT65572 KSN65572:KSP65572 LCJ65572:LCL65572 LMF65572:LMH65572 LWB65572:LWD65572 MFX65572:MFZ65572 MPT65572:MPV65572 MZP65572:MZR65572 NJL65572:NJN65572 NTH65572:NTJ65572 ODD65572:ODF65572 OMZ65572:ONB65572 OWV65572:OWX65572 PGR65572:PGT65572 PQN65572:PQP65572 QAJ65572:QAL65572 QKF65572:QKH65572 QUB65572:QUD65572 RDX65572:RDZ65572 RNT65572:RNV65572 RXP65572:RXR65572 SHL65572:SHN65572 SRH65572:SRJ65572 TBD65572:TBF65572 TKZ65572:TLB65572 TUV65572:TUX65572 UER65572:UET65572 UON65572:UOP65572 UYJ65572:UYL65572 VIF65572:VIH65572 VSB65572:VSD65572 WBX65572:WBZ65572 WLT65572:WLV65572 WVP65572:WVR65572 H131108:J131108 JD131108:JF131108 SZ131108:TB131108 ACV131108:ACX131108 AMR131108:AMT131108 AWN131108:AWP131108 BGJ131108:BGL131108 BQF131108:BQH131108 CAB131108:CAD131108 CJX131108:CJZ131108 CTT131108:CTV131108 DDP131108:DDR131108 DNL131108:DNN131108 DXH131108:DXJ131108 EHD131108:EHF131108 EQZ131108:ERB131108 FAV131108:FAX131108 FKR131108:FKT131108 FUN131108:FUP131108 GEJ131108:GEL131108 GOF131108:GOH131108 GYB131108:GYD131108 HHX131108:HHZ131108 HRT131108:HRV131108 IBP131108:IBR131108 ILL131108:ILN131108 IVH131108:IVJ131108 JFD131108:JFF131108 JOZ131108:JPB131108 JYV131108:JYX131108 KIR131108:KIT131108 KSN131108:KSP131108 LCJ131108:LCL131108 LMF131108:LMH131108 LWB131108:LWD131108 MFX131108:MFZ131108 MPT131108:MPV131108 MZP131108:MZR131108 NJL131108:NJN131108 NTH131108:NTJ131108 ODD131108:ODF131108 OMZ131108:ONB131108 OWV131108:OWX131108 PGR131108:PGT131108 PQN131108:PQP131108 QAJ131108:QAL131108 QKF131108:QKH131108 QUB131108:QUD131108 RDX131108:RDZ131108 RNT131108:RNV131108 RXP131108:RXR131108 SHL131108:SHN131108 SRH131108:SRJ131108 TBD131108:TBF131108 TKZ131108:TLB131108 TUV131108:TUX131108 UER131108:UET131108 UON131108:UOP131108 UYJ131108:UYL131108 VIF131108:VIH131108 VSB131108:VSD131108 WBX131108:WBZ131108 WLT131108:WLV131108 WVP131108:WVR131108 H196644:J196644 JD196644:JF196644 SZ196644:TB196644 ACV196644:ACX196644 AMR196644:AMT196644 AWN196644:AWP196644 BGJ196644:BGL196644 BQF196644:BQH196644 CAB196644:CAD196644 CJX196644:CJZ196644 CTT196644:CTV196644 DDP196644:DDR196644 DNL196644:DNN196644 DXH196644:DXJ196644 EHD196644:EHF196644 EQZ196644:ERB196644 FAV196644:FAX196644 FKR196644:FKT196644 FUN196644:FUP196644 GEJ196644:GEL196644 GOF196644:GOH196644 GYB196644:GYD196644 HHX196644:HHZ196644 HRT196644:HRV196644 IBP196644:IBR196644 ILL196644:ILN196644 IVH196644:IVJ196644 JFD196644:JFF196644 JOZ196644:JPB196644 JYV196644:JYX196644 KIR196644:KIT196644 KSN196644:KSP196644 LCJ196644:LCL196644 LMF196644:LMH196644 LWB196644:LWD196644 MFX196644:MFZ196644 MPT196644:MPV196644 MZP196644:MZR196644 NJL196644:NJN196644 NTH196644:NTJ196644 ODD196644:ODF196644 OMZ196644:ONB196644 OWV196644:OWX196644 PGR196644:PGT196644 PQN196644:PQP196644 QAJ196644:QAL196644 QKF196644:QKH196644 QUB196644:QUD196644 RDX196644:RDZ196644 RNT196644:RNV196644 RXP196644:RXR196644 SHL196644:SHN196644 SRH196644:SRJ196644 TBD196644:TBF196644 TKZ196644:TLB196644 TUV196644:TUX196644 UER196644:UET196644 UON196644:UOP196644 UYJ196644:UYL196644 VIF196644:VIH196644 VSB196644:VSD196644 WBX196644:WBZ196644 WLT196644:WLV196644 WVP196644:WVR196644 H262180:J262180 JD262180:JF262180 SZ262180:TB262180 ACV262180:ACX262180 AMR262180:AMT262180 AWN262180:AWP262180 BGJ262180:BGL262180 BQF262180:BQH262180 CAB262180:CAD262180 CJX262180:CJZ262180 CTT262180:CTV262180 DDP262180:DDR262180 DNL262180:DNN262180 DXH262180:DXJ262180 EHD262180:EHF262180 EQZ262180:ERB262180 FAV262180:FAX262180 FKR262180:FKT262180 FUN262180:FUP262180 GEJ262180:GEL262180 GOF262180:GOH262180 GYB262180:GYD262180 HHX262180:HHZ262180 HRT262180:HRV262180 IBP262180:IBR262180 ILL262180:ILN262180 IVH262180:IVJ262180 JFD262180:JFF262180 JOZ262180:JPB262180 JYV262180:JYX262180 KIR262180:KIT262180 KSN262180:KSP262180 LCJ262180:LCL262180 LMF262180:LMH262180 LWB262180:LWD262180 MFX262180:MFZ262180 MPT262180:MPV262180 MZP262180:MZR262180 NJL262180:NJN262180 NTH262180:NTJ262180 ODD262180:ODF262180 OMZ262180:ONB262180 OWV262180:OWX262180 PGR262180:PGT262180 PQN262180:PQP262180 QAJ262180:QAL262180 QKF262180:QKH262180 QUB262180:QUD262180 RDX262180:RDZ262180 RNT262180:RNV262180 RXP262180:RXR262180 SHL262180:SHN262180 SRH262180:SRJ262180 TBD262180:TBF262180 TKZ262180:TLB262180 TUV262180:TUX262180 UER262180:UET262180 UON262180:UOP262180 UYJ262180:UYL262180 VIF262180:VIH262180 VSB262180:VSD262180 WBX262180:WBZ262180 WLT262180:WLV262180 WVP262180:WVR262180 H327716:J327716 JD327716:JF327716 SZ327716:TB327716 ACV327716:ACX327716 AMR327716:AMT327716 AWN327716:AWP327716 BGJ327716:BGL327716 BQF327716:BQH327716 CAB327716:CAD327716 CJX327716:CJZ327716 CTT327716:CTV327716 DDP327716:DDR327716 DNL327716:DNN327716 DXH327716:DXJ327716 EHD327716:EHF327716 EQZ327716:ERB327716 FAV327716:FAX327716 FKR327716:FKT327716 FUN327716:FUP327716 GEJ327716:GEL327716 GOF327716:GOH327716 GYB327716:GYD327716 HHX327716:HHZ327716 HRT327716:HRV327716 IBP327716:IBR327716 ILL327716:ILN327716 IVH327716:IVJ327716 JFD327716:JFF327716 JOZ327716:JPB327716 JYV327716:JYX327716 KIR327716:KIT327716 KSN327716:KSP327716 LCJ327716:LCL327716 LMF327716:LMH327716 LWB327716:LWD327716 MFX327716:MFZ327716 MPT327716:MPV327716 MZP327716:MZR327716 NJL327716:NJN327716 NTH327716:NTJ327716 ODD327716:ODF327716 OMZ327716:ONB327716 OWV327716:OWX327716 PGR327716:PGT327716 PQN327716:PQP327716 QAJ327716:QAL327716 QKF327716:QKH327716 QUB327716:QUD327716 RDX327716:RDZ327716 RNT327716:RNV327716 RXP327716:RXR327716 SHL327716:SHN327716 SRH327716:SRJ327716 TBD327716:TBF327716 TKZ327716:TLB327716 TUV327716:TUX327716 UER327716:UET327716 UON327716:UOP327716 UYJ327716:UYL327716 VIF327716:VIH327716 VSB327716:VSD327716 WBX327716:WBZ327716 WLT327716:WLV327716 WVP327716:WVR327716 H393252:J393252 JD393252:JF393252 SZ393252:TB393252 ACV393252:ACX393252 AMR393252:AMT393252 AWN393252:AWP393252 BGJ393252:BGL393252 BQF393252:BQH393252 CAB393252:CAD393252 CJX393252:CJZ393252 CTT393252:CTV393252 DDP393252:DDR393252 DNL393252:DNN393252 DXH393252:DXJ393252 EHD393252:EHF393252 EQZ393252:ERB393252 FAV393252:FAX393252 FKR393252:FKT393252 FUN393252:FUP393252 GEJ393252:GEL393252 GOF393252:GOH393252 GYB393252:GYD393252 HHX393252:HHZ393252 HRT393252:HRV393252 IBP393252:IBR393252 ILL393252:ILN393252 IVH393252:IVJ393252 JFD393252:JFF393252 JOZ393252:JPB393252 JYV393252:JYX393252 KIR393252:KIT393252 KSN393252:KSP393252 LCJ393252:LCL393252 LMF393252:LMH393252 LWB393252:LWD393252 MFX393252:MFZ393252 MPT393252:MPV393252 MZP393252:MZR393252 NJL393252:NJN393252 NTH393252:NTJ393252 ODD393252:ODF393252 OMZ393252:ONB393252 OWV393252:OWX393252 PGR393252:PGT393252 PQN393252:PQP393252 QAJ393252:QAL393252 QKF393252:QKH393252 QUB393252:QUD393252 RDX393252:RDZ393252 RNT393252:RNV393252 RXP393252:RXR393252 SHL393252:SHN393252 SRH393252:SRJ393252 TBD393252:TBF393252 TKZ393252:TLB393252 TUV393252:TUX393252 UER393252:UET393252 UON393252:UOP393252 UYJ393252:UYL393252 VIF393252:VIH393252 VSB393252:VSD393252 WBX393252:WBZ393252 WLT393252:WLV393252 WVP393252:WVR393252 H458788:J458788 JD458788:JF458788 SZ458788:TB458788 ACV458788:ACX458788 AMR458788:AMT458788 AWN458788:AWP458788 BGJ458788:BGL458788 BQF458788:BQH458788 CAB458788:CAD458788 CJX458788:CJZ458788 CTT458788:CTV458788 DDP458788:DDR458788 DNL458788:DNN458788 DXH458788:DXJ458788 EHD458788:EHF458788 EQZ458788:ERB458788 FAV458788:FAX458788 FKR458788:FKT458788 FUN458788:FUP458788 GEJ458788:GEL458788 GOF458788:GOH458788 GYB458788:GYD458788 HHX458788:HHZ458788 HRT458788:HRV458788 IBP458788:IBR458788 ILL458788:ILN458788 IVH458788:IVJ458788 JFD458788:JFF458788 JOZ458788:JPB458788 JYV458788:JYX458788 KIR458788:KIT458788 KSN458788:KSP458788 LCJ458788:LCL458788 LMF458788:LMH458788 LWB458788:LWD458788 MFX458788:MFZ458788 MPT458788:MPV458788 MZP458788:MZR458788 NJL458788:NJN458788 NTH458788:NTJ458788 ODD458788:ODF458788 OMZ458788:ONB458788 OWV458788:OWX458788 PGR458788:PGT458788 PQN458788:PQP458788 QAJ458788:QAL458788 QKF458788:QKH458788 QUB458788:QUD458788 RDX458788:RDZ458788 RNT458788:RNV458788 RXP458788:RXR458788 SHL458788:SHN458788 SRH458788:SRJ458788 TBD458788:TBF458788 TKZ458788:TLB458788 TUV458788:TUX458788 UER458788:UET458788 UON458788:UOP458788 UYJ458788:UYL458788 VIF458788:VIH458788 VSB458788:VSD458788 WBX458788:WBZ458788 WLT458788:WLV458788 WVP458788:WVR458788 H524324:J524324 JD524324:JF524324 SZ524324:TB524324 ACV524324:ACX524324 AMR524324:AMT524324 AWN524324:AWP524324 BGJ524324:BGL524324 BQF524324:BQH524324 CAB524324:CAD524324 CJX524324:CJZ524324 CTT524324:CTV524324 DDP524324:DDR524324 DNL524324:DNN524324 DXH524324:DXJ524324 EHD524324:EHF524324 EQZ524324:ERB524324 FAV524324:FAX524324 FKR524324:FKT524324 FUN524324:FUP524324 GEJ524324:GEL524324 GOF524324:GOH524324 GYB524324:GYD524324 HHX524324:HHZ524324 HRT524324:HRV524324 IBP524324:IBR524324 ILL524324:ILN524324 IVH524324:IVJ524324 JFD524324:JFF524324 JOZ524324:JPB524324 JYV524324:JYX524324 KIR524324:KIT524324 KSN524324:KSP524324 LCJ524324:LCL524324 LMF524324:LMH524324 LWB524324:LWD524324 MFX524324:MFZ524324 MPT524324:MPV524324 MZP524324:MZR524324 NJL524324:NJN524324 NTH524324:NTJ524324 ODD524324:ODF524324 OMZ524324:ONB524324 OWV524324:OWX524324 PGR524324:PGT524324 PQN524324:PQP524324 QAJ524324:QAL524324 QKF524324:QKH524324 QUB524324:QUD524324 RDX524324:RDZ524324 RNT524324:RNV524324 RXP524324:RXR524324 SHL524324:SHN524324 SRH524324:SRJ524324 TBD524324:TBF524324 TKZ524324:TLB524324 TUV524324:TUX524324 UER524324:UET524324 UON524324:UOP524324 UYJ524324:UYL524324 VIF524324:VIH524324 VSB524324:VSD524324 WBX524324:WBZ524324 WLT524324:WLV524324 WVP524324:WVR524324 H589860:J589860 JD589860:JF589860 SZ589860:TB589860 ACV589860:ACX589860 AMR589860:AMT589860 AWN589860:AWP589860 BGJ589860:BGL589860 BQF589860:BQH589860 CAB589860:CAD589860 CJX589860:CJZ589860 CTT589860:CTV589860 DDP589860:DDR589860 DNL589860:DNN589860 DXH589860:DXJ589860 EHD589860:EHF589860 EQZ589860:ERB589860 FAV589860:FAX589860 FKR589860:FKT589860 FUN589860:FUP589860 GEJ589860:GEL589860 GOF589860:GOH589860 GYB589860:GYD589860 HHX589860:HHZ589860 HRT589860:HRV589860 IBP589860:IBR589860 ILL589860:ILN589860 IVH589860:IVJ589860 JFD589860:JFF589860 JOZ589860:JPB589860 JYV589860:JYX589860 KIR589860:KIT589860 KSN589860:KSP589860 LCJ589860:LCL589860 LMF589860:LMH589860 LWB589860:LWD589860 MFX589860:MFZ589860 MPT589860:MPV589860 MZP589860:MZR589860 NJL589860:NJN589860 NTH589860:NTJ589860 ODD589860:ODF589860 OMZ589860:ONB589860 OWV589860:OWX589860 PGR589860:PGT589860 PQN589860:PQP589860 QAJ589860:QAL589860 QKF589860:QKH589860 QUB589860:QUD589860 RDX589860:RDZ589860 RNT589860:RNV589860 RXP589860:RXR589860 SHL589860:SHN589860 SRH589860:SRJ589860 TBD589860:TBF589860 TKZ589860:TLB589860 TUV589860:TUX589860 UER589860:UET589860 UON589860:UOP589860 UYJ589860:UYL589860 VIF589860:VIH589860 VSB589860:VSD589860 WBX589860:WBZ589860 WLT589860:WLV589860 WVP589860:WVR589860 H655396:J655396 JD655396:JF655396 SZ655396:TB655396 ACV655396:ACX655396 AMR655396:AMT655396 AWN655396:AWP655396 BGJ655396:BGL655396 BQF655396:BQH655396 CAB655396:CAD655396 CJX655396:CJZ655396 CTT655396:CTV655396 DDP655396:DDR655396 DNL655396:DNN655396 DXH655396:DXJ655396 EHD655396:EHF655396 EQZ655396:ERB655396 FAV655396:FAX655396 FKR655396:FKT655396 FUN655396:FUP655396 GEJ655396:GEL655396 GOF655396:GOH655396 GYB655396:GYD655396 HHX655396:HHZ655396 HRT655396:HRV655396 IBP655396:IBR655396 ILL655396:ILN655396 IVH655396:IVJ655396 JFD655396:JFF655396 JOZ655396:JPB655396 JYV655396:JYX655396 KIR655396:KIT655396 KSN655396:KSP655396 LCJ655396:LCL655396 LMF655396:LMH655396 LWB655396:LWD655396 MFX655396:MFZ655396 MPT655396:MPV655396 MZP655396:MZR655396 NJL655396:NJN655396 NTH655396:NTJ655396 ODD655396:ODF655396 OMZ655396:ONB655396 OWV655396:OWX655396 PGR655396:PGT655396 PQN655396:PQP655396 QAJ655396:QAL655396 QKF655396:QKH655396 QUB655396:QUD655396 RDX655396:RDZ655396 RNT655396:RNV655396 RXP655396:RXR655396 SHL655396:SHN655396 SRH655396:SRJ655396 TBD655396:TBF655396 TKZ655396:TLB655396 TUV655396:TUX655396 UER655396:UET655396 UON655396:UOP655396 UYJ655396:UYL655396 VIF655396:VIH655396 VSB655396:VSD655396 WBX655396:WBZ655396 WLT655396:WLV655396 WVP655396:WVR655396 H720932:J720932 JD720932:JF720932 SZ720932:TB720932 ACV720932:ACX720932 AMR720932:AMT720932 AWN720932:AWP720932 BGJ720932:BGL720932 BQF720932:BQH720932 CAB720932:CAD720932 CJX720932:CJZ720932 CTT720932:CTV720932 DDP720932:DDR720932 DNL720932:DNN720932 DXH720932:DXJ720932 EHD720932:EHF720932 EQZ720932:ERB720932 FAV720932:FAX720932 FKR720932:FKT720932 FUN720932:FUP720932 GEJ720932:GEL720932 GOF720932:GOH720932 GYB720932:GYD720932 HHX720932:HHZ720932 HRT720932:HRV720932 IBP720932:IBR720932 ILL720932:ILN720932 IVH720932:IVJ720932 JFD720932:JFF720932 JOZ720932:JPB720932 JYV720932:JYX720932 KIR720932:KIT720932 KSN720932:KSP720932 LCJ720932:LCL720932 LMF720932:LMH720932 LWB720932:LWD720932 MFX720932:MFZ720932 MPT720932:MPV720932 MZP720932:MZR720932 NJL720932:NJN720932 NTH720932:NTJ720932 ODD720932:ODF720932 OMZ720932:ONB720932 OWV720932:OWX720932 PGR720932:PGT720932 PQN720932:PQP720932 QAJ720932:QAL720932 QKF720932:QKH720932 QUB720932:QUD720932 RDX720932:RDZ720932 RNT720932:RNV720932 RXP720932:RXR720932 SHL720932:SHN720932 SRH720932:SRJ720932 TBD720932:TBF720932 TKZ720932:TLB720932 TUV720932:TUX720932 UER720932:UET720932 UON720932:UOP720932 UYJ720932:UYL720932 VIF720932:VIH720932 VSB720932:VSD720932 WBX720932:WBZ720932 WLT720932:WLV720932 WVP720932:WVR720932 H786468:J786468 JD786468:JF786468 SZ786468:TB786468 ACV786468:ACX786468 AMR786468:AMT786468 AWN786468:AWP786468 BGJ786468:BGL786468 BQF786468:BQH786468 CAB786468:CAD786468 CJX786468:CJZ786468 CTT786468:CTV786468 DDP786468:DDR786468 DNL786468:DNN786468 DXH786468:DXJ786468 EHD786468:EHF786468 EQZ786468:ERB786468 FAV786468:FAX786468 FKR786468:FKT786468 FUN786468:FUP786468 GEJ786468:GEL786468 GOF786468:GOH786468 GYB786468:GYD786468 HHX786468:HHZ786468 HRT786468:HRV786468 IBP786468:IBR786468 ILL786468:ILN786468 IVH786468:IVJ786468 JFD786468:JFF786468 JOZ786468:JPB786468 JYV786468:JYX786468 KIR786468:KIT786468 KSN786468:KSP786468 LCJ786468:LCL786468 LMF786468:LMH786468 LWB786468:LWD786468 MFX786468:MFZ786468 MPT786468:MPV786468 MZP786468:MZR786468 NJL786468:NJN786468 NTH786468:NTJ786468 ODD786468:ODF786468 OMZ786468:ONB786468 OWV786468:OWX786468 PGR786468:PGT786468 PQN786468:PQP786468 QAJ786468:QAL786468 QKF786468:QKH786468 QUB786468:QUD786468 RDX786468:RDZ786468 RNT786468:RNV786468 RXP786468:RXR786468 SHL786468:SHN786468 SRH786468:SRJ786468 TBD786468:TBF786468 TKZ786468:TLB786468 TUV786468:TUX786468 UER786468:UET786468 UON786468:UOP786468 UYJ786468:UYL786468 VIF786468:VIH786468 VSB786468:VSD786468 WBX786468:WBZ786468 WLT786468:WLV786468 WVP786468:WVR786468 H852004:J852004 JD852004:JF852004 SZ852004:TB852004 ACV852004:ACX852004 AMR852004:AMT852004 AWN852004:AWP852004 BGJ852004:BGL852004 BQF852004:BQH852004 CAB852004:CAD852004 CJX852004:CJZ852004 CTT852004:CTV852004 DDP852004:DDR852004 DNL852004:DNN852004 DXH852004:DXJ852004 EHD852004:EHF852004 EQZ852004:ERB852004 FAV852004:FAX852004 FKR852004:FKT852004 FUN852004:FUP852004 GEJ852004:GEL852004 GOF852004:GOH852004 GYB852004:GYD852004 HHX852004:HHZ852004 HRT852004:HRV852004 IBP852004:IBR852004 ILL852004:ILN852004 IVH852004:IVJ852004 JFD852004:JFF852004 JOZ852004:JPB852004 JYV852004:JYX852004 KIR852004:KIT852004 KSN852004:KSP852004 LCJ852004:LCL852004 LMF852004:LMH852004 LWB852004:LWD852004 MFX852004:MFZ852004 MPT852004:MPV852004 MZP852004:MZR852004 NJL852004:NJN852004 NTH852004:NTJ852004 ODD852004:ODF852004 OMZ852004:ONB852004 OWV852004:OWX852004 PGR852004:PGT852004 PQN852004:PQP852004 QAJ852004:QAL852004 QKF852004:QKH852004 QUB852004:QUD852004 RDX852004:RDZ852004 RNT852004:RNV852004 RXP852004:RXR852004 SHL852004:SHN852004 SRH852004:SRJ852004 TBD852004:TBF852004 TKZ852004:TLB852004 TUV852004:TUX852004 UER852004:UET852004 UON852004:UOP852004 UYJ852004:UYL852004 VIF852004:VIH852004 VSB852004:VSD852004 WBX852004:WBZ852004 WLT852004:WLV852004 WVP852004:WVR852004 H917540:J917540 JD917540:JF917540 SZ917540:TB917540 ACV917540:ACX917540 AMR917540:AMT917540 AWN917540:AWP917540 BGJ917540:BGL917540 BQF917540:BQH917540 CAB917540:CAD917540 CJX917540:CJZ917540 CTT917540:CTV917540 DDP917540:DDR917540 DNL917540:DNN917540 DXH917540:DXJ917540 EHD917540:EHF917540 EQZ917540:ERB917540 FAV917540:FAX917540 FKR917540:FKT917540 FUN917540:FUP917540 GEJ917540:GEL917540 GOF917540:GOH917540 GYB917540:GYD917540 HHX917540:HHZ917540 HRT917540:HRV917540 IBP917540:IBR917540 ILL917540:ILN917540 IVH917540:IVJ917540 JFD917540:JFF917540 JOZ917540:JPB917540 JYV917540:JYX917540 KIR917540:KIT917540 KSN917540:KSP917540 LCJ917540:LCL917540 LMF917540:LMH917540 LWB917540:LWD917540 MFX917540:MFZ917540 MPT917540:MPV917540 MZP917540:MZR917540 NJL917540:NJN917540 NTH917540:NTJ917540 ODD917540:ODF917540 OMZ917540:ONB917540 OWV917540:OWX917540 PGR917540:PGT917540 PQN917540:PQP917540 QAJ917540:QAL917540 QKF917540:QKH917540 QUB917540:QUD917540 RDX917540:RDZ917540 RNT917540:RNV917540 RXP917540:RXR917540 SHL917540:SHN917540 SRH917540:SRJ917540 TBD917540:TBF917540 TKZ917540:TLB917540 TUV917540:TUX917540 UER917540:UET917540 UON917540:UOP917540 UYJ917540:UYL917540 VIF917540:VIH917540 VSB917540:VSD917540 WBX917540:WBZ917540 WLT917540:WLV917540 WVP917540:WVR917540 H983076:J983076 JD983076:JF983076 SZ983076:TB983076 ACV983076:ACX983076 AMR983076:AMT983076 AWN983076:AWP983076 BGJ983076:BGL983076 BQF983076:BQH983076 CAB983076:CAD983076 CJX983076:CJZ983076 CTT983076:CTV983076 DDP983076:DDR983076 DNL983076:DNN983076 DXH983076:DXJ983076 EHD983076:EHF983076 EQZ983076:ERB983076 FAV983076:FAX983076 FKR983076:FKT983076 FUN983076:FUP983076 GEJ983076:GEL983076 GOF983076:GOH983076 GYB983076:GYD983076 HHX983076:HHZ983076 HRT983076:HRV983076 IBP983076:IBR983076 ILL983076:ILN983076 IVH983076:IVJ983076 JFD983076:JFF983076 JOZ983076:JPB983076 JYV983076:JYX983076 KIR983076:KIT983076 KSN983076:KSP983076 LCJ983076:LCL983076 LMF983076:LMH983076 LWB983076:LWD983076 MFX983076:MFZ983076 MPT983076:MPV983076 MZP983076:MZR983076 NJL983076:NJN983076 NTH983076:NTJ983076 ODD983076:ODF983076 OMZ983076:ONB983076 OWV983076:OWX983076 PGR983076:PGT983076 PQN983076:PQP983076 QAJ983076:QAL983076 QKF983076:QKH983076 QUB983076:QUD983076 RDX983076:RDZ983076 RNT983076:RNV983076 RXP983076:RXR983076 SHL983076:SHN983076 SRH983076:SRJ983076 TBD983076:TBF983076 TKZ983076:TLB983076 TUV983076:TUX983076 UER983076:UET983076 UON983076:UOP983076 UYJ983076:UYL983076 VIF983076:VIH983076 VSB983076:VSD983076 WBX983076:WBZ983076 WLT983076:WLV983076 WVP983076:WVR983076 H39:J39 JD39:JF39 SZ39:TB39 ACV39:ACX39 AMR39:AMT39 AWN39:AWP39 BGJ39:BGL39 BQF39:BQH39 CAB39:CAD39 CJX39:CJZ39 CTT39:CTV39 DDP39:DDR39 DNL39:DNN39 DXH39:DXJ39 EHD39:EHF39 EQZ39:ERB39 FAV39:FAX39 FKR39:FKT39 FUN39:FUP39 GEJ39:GEL39 GOF39:GOH39 GYB39:GYD39 HHX39:HHZ39 HRT39:HRV39 IBP39:IBR39 ILL39:ILN39 IVH39:IVJ39 JFD39:JFF39 JOZ39:JPB39 JYV39:JYX39 KIR39:KIT39 KSN39:KSP39 LCJ39:LCL39 LMF39:LMH39 LWB39:LWD39 MFX39:MFZ39 MPT39:MPV39 MZP39:MZR39 NJL39:NJN39 NTH39:NTJ39 ODD39:ODF39 OMZ39:ONB39 OWV39:OWX39 PGR39:PGT39 PQN39:PQP39 QAJ39:QAL39 QKF39:QKH39 QUB39:QUD39 RDX39:RDZ39 RNT39:RNV39 RXP39:RXR39 SHL39:SHN39 SRH39:SRJ39 TBD39:TBF39 TKZ39:TLB39 TUV39:TUX39 UER39:UET39 UON39:UOP39 UYJ39:UYL39 VIF39:VIH39 VSB39:VSD39 WBX39:WBZ39 WLT39:WLV39 WVP39:WVR39 H65575:J65575 JD65575:JF65575 SZ65575:TB65575 ACV65575:ACX65575 AMR65575:AMT65575 AWN65575:AWP65575 BGJ65575:BGL65575 BQF65575:BQH65575 CAB65575:CAD65575 CJX65575:CJZ65575 CTT65575:CTV65575 DDP65575:DDR65575 DNL65575:DNN65575 DXH65575:DXJ65575 EHD65575:EHF65575 EQZ65575:ERB65575 FAV65575:FAX65575 FKR65575:FKT65575 FUN65575:FUP65575 GEJ65575:GEL65575 GOF65575:GOH65575 GYB65575:GYD65575 HHX65575:HHZ65575 HRT65575:HRV65575 IBP65575:IBR65575 ILL65575:ILN65575 IVH65575:IVJ65575 JFD65575:JFF65575 JOZ65575:JPB65575 JYV65575:JYX65575 KIR65575:KIT65575 KSN65575:KSP65575 LCJ65575:LCL65575 LMF65575:LMH65575 LWB65575:LWD65575 MFX65575:MFZ65575 MPT65575:MPV65575 MZP65575:MZR65575 NJL65575:NJN65575 NTH65575:NTJ65575 ODD65575:ODF65575 OMZ65575:ONB65575 OWV65575:OWX65575 PGR65575:PGT65575 PQN65575:PQP65575 QAJ65575:QAL65575 QKF65575:QKH65575 QUB65575:QUD65575 RDX65575:RDZ65575 RNT65575:RNV65575 RXP65575:RXR65575 SHL65575:SHN65575 SRH65575:SRJ65575 TBD65575:TBF65575 TKZ65575:TLB65575 TUV65575:TUX65575 UER65575:UET65575 UON65575:UOP65575 UYJ65575:UYL65575 VIF65575:VIH65575 VSB65575:VSD65575 WBX65575:WBZ65575 WLT65575:WLV65575 WVP65575:WVR65575 H131111:J131111 JD131111:JF131111 SZ131111:TB131111 ACV131111:ACX131111 AMR131111:AMT131111 AWN131111:AWP131111 BGJ131111:BGL131111 BQF131111:BQH131111 CAB131111:CAD131111 CJX131111:CJZ131111 CTT131111:CTV131111 DDP131111:DDR131111 DNL131111:DNN131111 DXH131111:DXJ131111 EHD131111:EHF131111 EQZ131111:ERB131111 FAV131111:FAX131111 FKR131111:FKT131111 FUN131111:FUP131111 GEJ131111:GEL131111 GOF131111:GOH131111 GYB131111:GYD131111 HHX131111:HHZ131111 HRT131111:HRV131111 IBP131111:IBR131111 ILL131111:ILN131111 IVH131111:IVJ131111 JFD131111:JFF131111 JOZ131111:JPB131111 JYV131111:JYX131111 KIR131111:KIT131111 KSN131111:KSP131111 LCJ131111:LCL131111 LMF131111:LMH131111 LWB131111:LWD131111 MFX131111:MFZ131111 MPT131111:MPV131111 MZP131111:MZR131111 NJL131111:NJN131111 NTH131111:NTJ131111 ODD131111:ODF131111 OMZ131111:ONB131111 OWV131111:OWX131111 PGR131111:PGT131111 PQN131111:PQP131111 QAJ131111:QAL131111 QKF131111:QKH131111 QUB131111:QUD131111 RDX131111:RDZ131111 RNT131111:RNV131111 RXP131111:RXR131111 SHL131111:SHN131111 SRH131111:SRJ131111 TBD131111:TBF131111 TKZ131111:TLB131111 TUV131111:TUX131111 UER131111:UET131111 UON131111:UOP131111 UYJ131111:UYL131111 VIF131111:VIH131111 VSB131111:VSD131111 WBX131111:WBZ131111 WLT131111:WLV131111 WVP131111:WVR131111 H196647:J196647 JD196647:JF196647 SZ196647:TB196647 ACV196647:ACX196647 AMR196647:AMT196647 AWN196647:AWP196647 BGJ196647:BGL196647 BQF196647:BQH196647 CAB196647:CAD196647 CJX196647:CJZ196647 CTT196647:CTV196647 DDP196647:DDR196647 DNL196647:DNN196647 DXH196647:DXJ196647 EHD196647:EHF196647 EQZ196647:ERB196647 FAV196647:FAX196647 FKR196647:FKT196647 FUN196647:FUP196647 GEJ196647:GEL196647 GOF196647:GOH196647 GYB196647:GYD196647 HHX196647:HHZ196647 HRT196647:HRV196647 IBP196647:IBR196647 ILL196647:ILN196647 IVH196647:IVJ196647 JFD196647:JFF196647 JOZ196647:JPB196647 JYV196647:JYX196647 KIR196647:KIT196647 KSN196647:KSP196647 LCJ196647:LCL196647 LMF196647:LMH196647 LWB196647:LWD196647 MFX196647:MFZ196647 MPT196647:MPV196647 MZP196647:MZR196647 NJL196647:NJN196647 NTH196647:NTJ196647 ODD196647:ODF196647 OMZ196647:ONB196647 OWV196647:OWX196647 PGR196647:PGT196647 PQN196647:PQP196647 QAJ196647:QAL196647 QKF196647:QKH196647 QUB196647:QUD196647 RDX196647:RDZ196647 RNT196647:RNV196647 RXP196647:RXR196647 SHL196647:SHN196647 SRH196647:SRJ196647 TBD196647:TBF196647 TKZ196647:TLB196647 TUV196647:TUX196647 UER196647:UET196647 UON196647:UOP196647 UYJ196647:UYL196647 VIF196647:VIH196647 VSB196647:VSD196647 WBX196647:WBZ196647 WLT196647:WLV196647 WVP196647:WVR196647 H262183:J262183 JD262183:JF262183 SZ262183:TB262183 ACV262183:ACX262183 AMR262183:AMT262183 AWN262183:AWP262183 BGJ262183:BGL262183 BQF262183:BQH262183 CAB262183:CAD262183 CJX262183:CJZ262183 CTT262183:CTV262183 DDP262183:DDR262183 DNL262183:DNN262183 DXH262183:DXJ262183 EHD262183:EHF262183 EQZ262183:ERB262183 FAV262183:FAX262183 FKR262183:FKT262183 FUN262183:FUP262183 GEJ262183:GEL262183 GOF262183:GOH262183 GYB262183:GYD262183 HHX262183:HHZ262183 HRT262183:HRV262183 IBP262183:IBR262183 ILL262183:ILN262183 IVH262183:IVJ262183 JFD262183:JFF262183 JOZ262183:JPB262183 JYV262183:JYX262183 KIR262183:KIT262183 KSN262183:KSP262183 LCJ262183:LCL262183 LMF262183:LMH262183 LWB262183:LWD262183 MFX262183:MFZ262183 MPT262183:MPV262183 MZP262183:MZR262183 NJL262183:NJN262183 NTH262183:NTJ262183 ODD262183:ODF262183 OMZ262183:ONB262183 OWV262183:OWX262183 PGR262183:PGT262183 PQN262183:PQP262183 QAJ262183:QAL262183 QKF262183:QKH262183 QUB262183:QUD262183 RDX262183:RDZ262183 RNT262183:RNV262183 RXP262183:RXR262183 SHL262183:SHN262183 SRH262183:SRJ262183 TBD262183:TBF262183 TKZ262183:TLB262183 TUV262183:TUX262183 UER262183:UET262183 UON262183:UOP262183 UYJ262183:UYL262183 VIF262183:VIH262183 VSB262183:VSD262183 WBX262183:WBZ262183 WLT262183:WLV262183 WVP262183:WVR262183 H327719:J327719 JD327719:JF327719 SZ327719:TB327719 ACV327719:ACX327719 AMR327719:AMT327719 AWN327719:AWP327719 BGJ327719:BGL327719 BQF327719:BQH327719 CAB327719:CAD327719 CJX327719:CJZ327719 CTT327719:CTV327719 DDP327719:DDR327719 DNL327719:DNN327719 DXH327719:DXJ327719 EHD327719:EHF327719 EQZ327719:ERB327719 FAV327719:FAX327719 FKR327719:FKT327719 FUN327719:FUP327719 GEJ327719:GEL327719 GOF327719:GOH327719 GYB327719:GYD327719 HHX327719:HHZ327719 HRT327719:HRV327719 IBP327719:IBR327719 ILL327719:ILN327719 IVH327719:IVJ327719 JFD327719:JFF327719 JOZ327719:JPB327719 JYV327719:JYX327719 KIR327719:KIT327719 KSN327719:KSP327719 LCJ327719:LCL327719 LMF327719:LMH327719 LWB327719:LWD327719 MFX327719:MFZ327719 MPT327719:MPV327719 MZP327719:MZR327719 NJL327719:NJN327719 NTH327719:NTJ327719 ODD327719:ODF327719 OMZ327719:ONB327719 OWV327719:OWX327719 PGR327719:PGT327719 PQN327719:PQP327719 QAJ327719:QAL327719 QKF327719:QKH327719 QUB327719:QUD327719 RDX327719:RDZ327719 RNT327719:RNV327719 RXP327719:RXR327719 SHL327719:SHN327719 SRH327719:SRJ327719 TBD327719:TBF327719 TKZ327719:TLB327719 TUV327719:TUX327719 UER327719:UET327719 UON327719:UOP327719 UYJ327719:UYL327719 VIF327719:VIH327719 VSB327719:VSD327719 WBX327719:WBZ327719 WLT327719:WLV327719 WVP327719:WVR327719 H393255:J393255 JD393255:JF393255 SZ393255:TB393255 ACV393255:ACX393255 AMR393255:AMT393255 AWN393255:AWP393255 BGJ393255:BGL393255 BQF393255:BQH393255 CAB393255:CAD393255 CJX393255:CJZ393255 CTT393255:CTV393255 DDP393255:DDR393255 DNL393255:DNN393255 DXH393255:DXJ393255 EHD393255:EHF393255 EQZ393255:ERB393255 FAV393255:FAX393255 FKR393255:FKT393255 FUN393255:FUP393255 GEJ393255:GEL393255 GOF393255:GOH393255 GYB393255:GYD393255 HHX393255:HHZ393255 HRT393255:HRV393255 IBP393255:IBR393255 ILL393255:ILN393255 IVH393255:IVJ393255 JFD393255:JFF393255 JOZ393255:JPB393255 JYV393255:JYX393255 KIR393255:KIT393255 KSN393255:KSP393255 LCJ393255:LCL393255 LMF393255:LMH393255 LWB393255:LWD393255 MFX393255:MFZ393255 MPT393255:MPV393255 MZP393255:MZR393255 NJL393255:NJN393255 NTH393255:NTJ393255 ODD393255:ODF393255 OMZ393255:ONB393255 OWV393255:OWX393255 PGR393255:PGT393255 PQN393255:PQP393255 QAJ393255:QAL393255 QKF393255:QKH393255 QUB393255:QUD393255 RDX393255:RDZ393255 RNT393255:RNV393255 RXP393255:RXR393255 SHL393255:SHN393255 SRH393255:SRJ393255 TBD393255:TBF393255 TKZ393255:TLB393255 TUV393255:TUX393255 UER393255:UET393255 UON393255:UOP393255 UYJ393255:UYL393255 VIF393255:VIH393255 VSB393255:VSD393255 WBX393255:WBZ393255 WLT393255:WLV393255 WVP393255:WVR393255 H458791:J458791 JD458791:JF458791 SZ458791:TB458791 ACV458791:ACX458791 AMR458791:AMT458791 AWN458791:AWP458791 BGJ458791:BGL458791 BQF458791:BQH458791 CAB458791:CAD458791 CJX458791:CJZ458791 CTT458791:CTV458791 DDP458791:DDR458791 DNL458791:DNN458791 DXH458791:DXJ458791 EHD458791:EHF458791 EQZ458791:ERB458791 FAV458791:FAX458791 FKR458791:FKT458791 FUN458791:FUP458791 GEJ458791:GEL458791 GOF458791:GOH458791 GYB458791:GYD458791 HHX458791:HHZ458791 HRT458791:HRV458791 IBP458791:IBR458791 ILL458791:ILN458791 IVH458791:IVJ458791 JFD458791:JFF458791 JOZ458791:JPB458791 JYV458791:JYX458791 KIR458791:KIT458791 KSN458791:KSP458791 LCJ458791:LCL458791 LMF458791:LMH458791 LWB458791:LWD458791 MFX458791:MFZ458791 MPT458791:MPV458791 MZP458791:MZR458791 NJL458791:NJN458791 NTH458791:NTJ458791 ODD458791:ODF458791 OMZ458791:ONB458791 OWV458791:OWX458791 PGR458791:PGT458791 PQN458791:PQP458791 QAJ458791:QAL458791 QKF458791:QKH458791 QUB458791:QUD458791 RDX458791:RDZ458791 RNT458791:RNV458791 RXP458791:RXR458791 SHL458791:SHN458791 SRH458791:SRJ458791 TBD458791:TBF458791 TKZ458791:TLB458791 TUV458791:TUX458791 UER458791:UET458791 UON458791:UOP458791 UYJ458791:UYL458791 VIF458791:VIH458791 VSB458791:VSD458791 WBX458791:WBZ458791 WLT458791:WLV458791 WVP458791:WVR458791 H524327:J524327 JD524327:JF524327 SZ524327:TB524327 ACV524327:ACX524327 AMR524327:AMT524327 AWN524327:AWP524327 BGJ524327:BGL524327 BQF524327:BQH524327 CAB524327:CAD524327 CJX524327:CJZ524327 CTT524327:CTV524327 DDP524327:DDR524327 DNL524327:DNN524327 DXH524327:DXJ524327 EHD524327:EHF524327 EQZ524327:ERB524327 FAV524327:FAX524327 FKR524327:FKT524327 FUN524327:FUP524327 GEJ524327:GEL524327 GOF524327:GOH524327 GYB524327:GYD524327 HHX524327:HHZ524327 HRT524327:HRV524327 IBP524327:IBR524327 ILL524327:ILN524327 IVH524327:IVJ524327 JFD524327:JFF524327 JOZ524327:JPB524327 JYV524327:JYX524327 KIR524327:KIT524327 KSN524327:KSP524327 LCJ524327:LCL524327 LMF524327:LMH524327 LWB524327:LWD524327 MFX524327:MFZ524327 MPT524327:MPV524327 MZP524327:MZR524327 NJL524327:NJN524327 NTH524327:NTJ524327 ODD524327:ODF524327 OMZ524327:ONB524327 OWV524327:OWX524327 PGR524327:PGT524327 PQN524327:PQP524327 QAJ524327:QAL524327 QKF524327:QKH524327 QUB524327:QUD524327 RDX524327:RDZ524327 RNT524327:RNV524327 RXP524327:RXR524327 SHL524327:SHN524327 SRH524327:SRJ524327 TBD524327:TBF524327 TKZ524327:TLB524327 TUV524327:TUX524327 UER524327:UET524327 UON524327:UOP524327 UYJ524327:UYL524327 VIF524327:VIH524327 VSB524327:VSD524327 WBX524327:WBZ524327 WLT524327:WLV524327 WVP524327:WVR524327 H589863:J589863 JD589863:JF589863 SZ589863:TB589863 ACV589863:ACX589863 AMR589863:AMT589863 AWN589863:AWP589863 BGJ589863:BGL589863 BQF589863:BQH589863 CAB589863:CAD589863 CJX589863:CJZ589863 CTT589863:CTV589863 DDP589863:DDR589863 DNL589863:DNN589863 DXH589863:DXJ589863 EHD589863:EHF589863 EQZ589863:ERB589863 FAV589863:FAX589863 FKR589863:FKT589863 FUN589863:FUP589863 GEJ589863:GEL589863 GOF589863:GOH589863 GYB589863:GYD589863 HHX589863:HHZ589863 HRT589863:HRV589863 IBP589863:IBR589863 ILL589863:ILN589863 IVH589863:IVJ589863 JFD589863:JFF589863 JOZ589863:JPB589863 JYV589863:JYX589863 KIR589863:KIT589863 KSN589863:KSP589863 LCJ589863:LCL589863 LMF589863:LMH589863 LWB589863:LWD589863 MFX589863:MFZ589863 MPT589863:MPV589863 MZP589863:MZR589863 NJL589863:NJN589863 NTH589863:NTJ589863 ODD589863:ODF589863 OMZ589863:ONB589863 OWV589863:OWX589863 PGR589863:PGT589863 PQN589863:PQP589863 QAJ589863:QAL589863 QKF589863:QKH589863 QUB589863:QUD589863 RDX589863:RDZ589863 RNT589863:RNV589863 RXP589863:RXR589863 SHL589863:SHN589863 SRH589863:SRJ589863 TBD589863:TBF589863 TKZ589863:TLB589863 TUV589863:TUX589863 UER589863:UET589863 UON589863:UOP589863 UYJ589863:UYL589863 VIF589863:VIH589863 VSB589863:VSD589863 WBX589863:WBZ589863 WLT589863:WLV589863 WVP589863:WVR589863 H655399:J655399 JD655399:JF655399 SZ655399:TB655399 ACV655399:ACX655399 AMR655399:AMT655399 AWN655399:AWP655399 BGJ655399:BGL655399 BQF655399:BQH655399 CAB655399:CAD655399 CJX655399:CJZ655399 CTT655399:CTV655399 DDP655399:DDR655399 DNL655399:DNN655399 DXH655399:DXJ655399 EHD655399:EHF655399 EQZ655399:ERB655399 FAV655399:FAX655399 FKR655399:FKT655399 FUN655399:FUP655399 GEJ655399:GEL655399 GOF655399:GOH655399 GYB655399:GYD655399 HHX655399:HHZ655399 HRT655399:HRV655399 IBP655399:IBR655399 ILL655399:ILN655399 IVH655399:IVJ655399 JFD655399:JFF655399 JOZ655399:JPB655399 JYV655399:JYX655399 KIR655399:KIT655399 KSN655399:KSP655399 LCJ655399:LCL655399 LMF655399:LMH655399 LWB655399:LWD655399 MFX655399:MFZ655399 MPT655399:MPV655399 MZP655399:MZR655399 NJL655399:NJN655399 NTH655399:NTJ655399 ODD655399:ODF655399 OMZ655399:ONB655399 OWV655399:OWX655399 PGR655399:PGT655399 PQN655399:PQP655399 QAJ655399:QAL655399 QKF655399:QKH655399 QUB655399:QUD655399 RDX655399:RDZ655399 RNT655399:RNV655399 RXP655399:RXR655399 SHL655399:SHN655399 SRH655399:SRJ655399 TBD655399:TBF655399 TKZ655399:TLB655399 TUV655399:TUX655399 UER655399:UET655399 UON655399:UOP655399 UYJ655399:UYL655399 VIF655399:VIH655399 VSB655399:VSD655399 WBX655399:WBZ655399 WLT655399:WLV655399 WVP655399:WVR655399 H720935:J720935 JD720935:JF720935 SZ720935:TB720935 ACV720935:ACX720935 AMR720935:AMT720935 AWN720935:AWP720935 BGJ720935:BGL720935 BQF720935:BQH720935 CAB720935:CAD720935 CJX720935:CJZ720935 CTT720935:CTV720935 DDP720935:DDR720935 DNL720935:DNN720935 DXH720935:DXJ720935 EHD720935:EHF720935 EQZ720935:ERB720935 FAV720935:FAX720935 FKR720935:FKT720935 FUN720935:FUP720935 GEJ720935:GEL720935 GOF720935:GOH720935 GYB720935:GYD720935 HHX720935:HHZ720935 HRT720935:HRV720935 IBP720935:IBR720935 ILL720935:ILN720935 IVH720935:IVJ720935 JFD720935:JFF720935 JOZ720935:JPB720935 JYV720935:JYX720935 KIR720935:KIT720935 KSN720935:KSP720935 LCJ720935:LCL720935 LMF720935:LMH720935 LWB720935:LWD720935 MFX720935:MFZ720935 MPT720935:MPV720935 MZP720935:MZR720935 NJL720935:NJN720935 NTH720935:NTJ720935 ODD720935:ODF720935 OMZ720935:ONB720935 OWV720935:OWX720935 PGR720935:PGT720935 PQN720935:PQP720935 QAJ720935:QAL720935 QKF720935:QKH720935 QUB720935:QUD720935 RDX720935:RDZ720935 RNT720935:RNV720935 RXP720935:RXR720935 SHL720935:SHN720935 SRH720935:SRJ720935 TBD720935:TBF720935 TKZ720935:TLB720935 TUV720935:TUX720935 UER720935:UET720935 UON720935:UOP720935 UYJ720935:UYL720935 VIF720935:VIH720935 VSB720935:VSD720935 WBX720935:WBZ720935 WLT720935:WLV720935 WVP720935:WVR720935 H786471:J786471 JD786471:JF786471 SZ786471:TB786471 ACV786471:ACX786471 AMR786471:AMT786471 AWN786471:AWP786471 BGJ786471:BGL786471 BQF786471:BQH786471 CAB786471:CAD786471 CJX786471:CJZ786471 CTT786471:CTV786471 DDP786471:DDR786471 DNL786471:DNN786471 DXH786471:DXJ786471 EHD786471:EHF786471 EQZ786471:ERB786471 FAV786471:FAX786471 FKR786471:FKT786471 FUN786471:FUP786471 GEJ786471:GEL786471 GOF786471:GOH786471 GYB786471:GYD786471 HHX786471:HHZ786471 HRT786471:HRV786471 IBP786471:IBR786471 ILL786471:ILN786471 IVH786471:IVJ786471 JFD786471:JFF786471 JOZ786471:JPB786471 JYV786471:JYX786471 KIR786471:KIT786471 KSN786471:KSP786471 LCJ786471:LCL786471 LMF786471:LMH786471 LWB786471:LWD786471 MFX786471:MFZ786471 MPT786471:MPV786471 MZP786471:MZR786471 NJL786471:NJN786471 NTH786471:NTJ786471 ODD786471:ODF786471 OMZ786471:ONB786471 OWV786471:OWX786471 PGR786471:PGT786471 PQN786471:PQP786471 QAJ786471:QAL786471 QKF786471:QKH786471 QUB786471:QUD786471 RDX786471:RDZ786471 RNT786471:RNV786471 RXP786471:RXR786471 SHL786471:SHN786471 SRH786471:SRJ786471 TBD786471:TBF786471 TKZ786471:TLB786471 TUV786471:TUX786471 UER786471:UET786471 UON786471:UOP786471 UYJ786471:UYL786471 VIF786471:VIH786471 VSB786471:VSD786471 WBX786471:WBZ786471 WLT786471:WLV786471 WVP786471:WVR786471 H852007:J852007 JD852007:JF852007 SZ852007:TB852007 ACV852007:ACX852007 AMR852007:AMT852007 AWN852007:AWP852007 BGJ852007:BGL852007 BQF852007:BQH852007 CAB852007:CAD852007 CJX852007:CJZ852007 CTT852007:CTV852007 DDP852007:DDR852007 DNL852007:DNN852007 DXH852007:DXJ852007 EHD852007:EHF852007 EQZ852007:ERB852007 FAV852007:FAX852007 FKR852007:FKT852007 FUN852007:FUP852007 GEJ852007:GEL852007 GOF852007:GOH852007 GYB852007:GYD852007 HHX852007:HHZ852007 HRT852007:HRV852007 IBP852007:IBR852007 ILL852007:ILN852007 IVH852007:IVJ852007 JFD852007:JFF852007 JOZ852007:JPB852007 JYV852007:JYX852007 KIR852007:KIT852007 KSN852007:KSP852007 LCJ852007:LCL852007 LMF852007:LMH852007 LWB852007:LWD852007 MFX852007:MFZ852007 MPT852007:MPV852007 MZP852007:MZR852007 NJL852007:NJN852007 NTH852007:NTJ852007 ODD852007:ODF852007 OMZ852007:ONB852007 OWV852007:OWX852007 PGR852007:PGT852007 PQN852007:PQP852007 QAJ852007:QAL852007 QKF852007:QKH852007 QUB852007:QUD852007 RDX852007:RDZ852007 RNT852007:RNV852007 RXP852007:RXR852007 SHL852007:SHN852007 SRH852007:SRJ852007 TBD852007:TBF852007 TKZ852007:TLB852007 TUV852007:TUX852007 UER852007:UET852007 UON852007:UOP852007 UYJ852007:UYL852007 VIF852007:VIH852007 VSB852007:VSD852007 WBX852007:WBZ852007 WLT852007:WLV852007 WVP852007:WVR852007 H917543:J917543 JD917543:JF917543 SZ917543:TB917543 ACV917543:ACX917543 AMR917543:AMT917543 AWN917543:AWP917543 BGJ917543:BGL917543 BQF917543:BQH917543 CAB917543:CAD917543 CJX917543:CJZ917543 CTT917543:CTV917543 DDP917543:DDR917543 DNL917543:DNN917543 DXH917543:DXJ917543 EHD917543:EHF917543 EQZ917543:ERB917543 FAV917543:FAX917543 FKR917543:FKT917543 FUN917543:FUP917543 GEJ917543:GEL917543 GOF917543:GOH917543 GYB917543:GYD917543 HHX917543:HHZ917543 HRT917543:HRV917543 IBP917543:IBR917543 ILL917543:ILN917543 IVH917543:IVJ917543 JFD917543:JFF917543 JOZ917543:JPB917543 JYV917543:JYX917543 KIR917543:KIT917543 KSN917543:KSP917543 LCJ917543:LCL917543 LMF917543:LMH917543 LWB917543:LWD917543 MFX917543:MFZ917543 MPT917543:MPV917543 MZP917543:MZR917543 NJL917543:NJN917543 NTH917543:NTJ917543 ODD917543:ODF917543 OMZ917543:ONB917543 OWV917543:OWX917543 PGR917543:PGT917543 PQN917543:PQP917543 QAJ917543:QAL917543 QKF917543:QKH917543 QUB917543:QUD917543 RDX917543:RDZ917543 RNT917543:RNV917543 RXP917543:RXR917543 SHL917543:SHN917543 SRH917543:SRJ917543 TBD917543:TBF917543 TKZ917543:TLB917543 TUV917543:TUX917543 UER917543:UET917543 UON917543:UOP917543 UYJ917543:UYL917543 VIF917543:VIH917543 VSB917543:VSD917543 WBX917543:WBZ917543 WLT917543:WLV917543 WVP917543:WVR917543 H983079:J983079 JD983079:JF983079 SZ983079:TB983079 ACV983079:ACX983079 AMR983079:AMT983079 AWN983079:AWP983079 BGJ983079:BGL983079 BQF983079:BQH983079 CAB983079:CAD983079 CJX983079:CJZ983079 CTT983079:CTV983079 DDP983079:DDR983079 DNL983079:DNN983079 DXH983079:DXJ983079 EHD983079:EHF983079 EQZ983079:ERB983079 FAV983079:FAX983079 FKR983079:FKT983079 FUN983079:FUP983079 GEJ983079:GEL983079 GOF983079:GOH983079 GYB983079:GYD983079 HHX983079:HHZ983079 HRT983079:HRV983079 IBP983079:IBR983079 ILL983079:ILN983079 IVH983079:IVJ983079 JFD983079:JFF983079 JOZ983079:JPB983079 JYV983079:JYX983079 KIR983079:KIT983079 KSN983079:KSP983079 LCJ983079:LCL983079 LMF983079:LMH983079 LWB983079:LWD983079 MFX983079:MFZ983079 MPT983079:MPV983079 MZP983079:MZR983079 NJL983079:NJN983079 NTH983079:NTJ983079 ODD983079:ODF983079 OMZ983079:ONB983079 OWV983079:OWX983079 PGR983079:PGT983079 PQN983079:PQP983079 QAJ983079:QAL983079 QKF983079:QKH983079 QUB983079:QUD983079 RDX983079:RDZ983079 RNT983079:RNV983079 RXP983079:RXR983079 SHL983079:SHN983079 SRH983079:SRJ983079 TBD983079:TBF983079 TKZ983079:TLB983079 TUV983079:TUX983079 UER983079:UET983079 UON983079:UOP983079 UYJ983079:UYL983079 VIF983079:VIH983079 VSB983079:VSD983079 WBX983079:WBZ983079 WLT983079:WLV983079 WVP983079:WVR983079">
      <formula1>$U$44:$U$48</formula1>
    </dataValidation>
    <dataValidation type="list" allowBlank="1" sqref="K34:P34 JG34:JL34 TC34:TH34 ACY34:ADD34 AMU34:AMZ34 AWQ34:AWV34 BGM34:BGR34 BQI34:BQN34 CAE34:CAJ34 CKA34:CKF34 CTW34:CUB34 DDS34:DDX34 DNO34:DNT34 DXK34:DXP34 EHG34:EHL34 ERC34:ERH34 FAY34:FBD34 FKU34:FKZ34 FUQ34:FUV34 GEM34:GER34 GOI34:GON34 GYE34:GYJ34 HIA34:HIF34 HRW34:HSB34 IBS34:IBX34 ILO34:ILT34 IVK34:IVP34 JFG34:JFL34 JPC34:JPH34 JYY34:JZD34 KIU34:KIZ34 KSQ34:KSV34 LCM34:LCR34 LMI34:LMN34 LWE34:LWJ34 MGA34:MGF34 MPW34:MQB34 MZS34:MZX34 NJO34:NJT34 NTK34:NTP34 ODG34:ODL34 ONC34:ONH34 OWY34:OXD34 PGU34:PGZ34 PQQ34:PQV34 QAM34:QAR34 QKI34:QKN34 QUE34:QUJ34 REA34:REF34 RNW34:ROB34 RXS34:RXX34 SHO34:SHT34 SRK34:SRP34 TBG34:TBL34 TLC34:TLH34 TUY34:TVD34 UEU34:UEZ34 UOQ34:UOV34 UYM34:UYR34 VII34:VIN34 VSE34:VSJ34 WCA34:WCF34 WLW34:WMB34 WVS34:WVX34 K65570:P65570 JG65570:JL65570 TC65570:TH65570 ACY65570:ADD65570 AMU65570:AMZ65570 AWQ65570:AWV65570 BGM65570:BGR65570 BQI65570:BQN65570 CAE65570:CAJ65570 CKA65570:CKF65570 CTW65570:CUB65570 DDS65570:DDX65570 DNO65570:DNT65570 DXK65570:DXP65570 EHG65570:EHL65570 ERC65570:ERH65570 FAY65570:FBD65570 FKU65570:FKZ65570 FUQ65570:FUV65570 GEM65570:GER65570 GOI65570:GON65570 GYE65570:GYJ65570 HIA65570:HIF65570 HRW65570:HSB65570 IBS65570:IBX65570 ILO65570:ILT65570 IVK65570:IVP65570 JFG65570:JFL65570 JPC65570:JPH65570 JYY65570:JZD65570 KIU65570:KIZ65570 KSQ65570:KSV65570 LCM65570:LCR65570 LMI65570:LMN65570 LWE65570:LWJ65570 MGA65570:MGF65570 MPW65570:MQB65570 MZS65570:MZX65570 NJO65570:NJT65570 NTK65570:NTP65570 ODG65570:ODL65570 ONC65570:ONH65570 OWY65570:OXD65570 PGU65570:PGZ65570 PQQ65570:PQV65570 QAM65570:QAR65570 QKI65570:QKN65570 QUE65570:QUJ65570 REA65570:REF65570 RNW65570:ROB65570 RXS65570:RXX65570 SHO65570:SHT65570 SRK65570:SRP65570 TBG65570:TBL65570 TLC65570:TLH65570 TUY65570:TVD65570 UEU65570:UEZ65570 UOQ65570:UOV65570 UYM65570:UYR65570 VII65570:VIN65570 VSE65570:VSJ65570 WCA65570:WCF65570 WLW65570:WMB65570 WVS65570:WVX65570 K131106:P131106 JG131106:JL131106 TC131106:TH131106 ACY131106:ADD131106 AMU131106:AMZ131106 AWQ131106:AWV131106 BGM131106:BGR131106 BQI131106:BQN131106 CAE131106:CAJ131106 CKA131106:CKF131106 CTW131106:CUB131106 DDS131106:DDX131106 DNO131106:DNT131106 DXK131106:DXP131106 EHG131106:EHL131106 ERC131106:ERH131106 FAY131106:FBD131106 FKU131106:FKZ131106 FUQ131106:FUV131106 GEM131106:GER131106 GOI131106:GON131106 GYE131106:GYJ131106 HIA131106:HIF131106 HRW131106:HSB131106 IBS131106:IBX131106 ILO131106:ILT131106 IVK131106:IVP131106 JFG131106:JFL131106 JPC131106:JPH131106 JYY131106:JZD131106 KIU131106:KIZ131106 KSQ131106:KSV131106 LCM131106:LCR131106 LMI131106:LMN131106 LWE131106:LWJ131106 MGA131106:MGF131106 MPW131106:MQB131106 MZS131106:MZX131106 NJO131106:NJT131106 NTK131106:NTP131106 ODG131106:ODL131106 ONC131106:ONH131106 OWY131106:OXD131106 PGU131106:PGZ131106 PQQ131106:PQV131106 QAM131106:QAR131106 QKI131106:QKN131106 QUE131106:QUJ131106 REA131106:REF131106 RNW131106:ROB131106 RXS131106:RXX131106 SHO131106:SHT131106 SRK131106:SRP131106 TBG131106:TBL131106 TLC131106:TLH131106 TUY131106:TVD131106 UEU131106:UEZ131106 UOQ131106:UOV131106 UYM131106:UYR131106 VII131106:VIN131106 VSE131106:VSJ131106 WCA131106:WCF131106 WLW131106:WMB131106 WVS131106:WVX131106 K196642:P196642 JG196642:JL196642 TC196642:TH196642 ACY196642:ADD196642 AMU196642:AMZ196642 AWQ196642:AWV196642 BGM196642:BGR196642 BQI196642:BQN196642 CAE196642:CAJ196642 CKA196642:CKF196642 CTW196642:CUB196642 DDS196642:DDX196642 DNO196642:DNT196642 DXK196642:DXP196642 EHG196642:EHL196642 ERC196642:ERH196642 FAY196642:FBD196642 FKU196642:FKZ196642 FUQ196642:FUV196642 GEM196642:GER196642 GOI196642:GON196642 GYE196642:GYJ196642 HIA196642:HIF196642 HRW196642:HSB196642 IBS196642:IBX196642 ILO196642:ILT196642 IVK196642:IVP196642 JFG196642:JFL196642 JPC196642:JPH196642 JYY196642:JZD196642 KIU196642:KIZ196642 KSQ196642:KSV196642 LCM196642:LCR196642 LMI196642:LMN196642 LWE196642:LWJ196642 MGA196642:MGF196642 MPW196642:MQB196642 MZS196642:MZX196642 NJO196642:NJT196642 NTK196642:NTP196642 ODG196642:ODL196642 ONC196642:ONH196642 OWY196642:OXD196642 PGU196642:PGZ196642 PQQ196642:PQV196642 QAM196642:QAR196642 QKI196642:QKN196642 QUE196642:QUJ196642 REA196642:REF196642 RNW196642:ROB196642 RXS196642:RXX196642 SHO196642:SHT196642 SRK196642:SRP196642 TBG196642:TBL196642 TLC196642:TLH196642 TUY196642:TVD196642 UEU196642:UEZ196642 UOQ196642:UOV196642 UYM196642:UYR196642 VII196642:VIN196642 VSE196642:VSJ196642 WCA196642:WCF196642 WLW196642:WMB196642 WVS196642:WVX196642 K262178:P262178 JG262178:JL262178 TC262178:TH262178 ACY262178:ADD262178 AMU262178:AMZ262178 AWQ262178:AWV262178 BGM262178:BGR262178 BQI262178:BQN262178 CAE262178:CAJ262178 CKA262178:CKF262178 CTW262178:CUB262178 DDS262178:DDX262178 DNO262178:DNT262178 DXK262178:DXP262178 EHG262178:EHL262178 ERC262178:ERH262178 FAY262178:FBD262178 FKU262178:FKZ262178 FUQ262178:FUV262178 GEM262178:GER262178 GOI262178:GON262178 GYE262178:GYJ262178 HIA262178:HIF262178 HRW262178:HSB262178 IBS262178:IBX262178 ILO262178:ILT262178 IVK262178:IVP262178 JFG262178:JFL262178 JPC262178:JPH262178 JYY262178:JZD262178 KIU262178:KIZ262178 KSQ262178:KSV262178 LCM262178:LCR262178 LMI262178:LMN262178 LWE262178:LWJ262178 MGA262178:MGF262178 MPW262178:MQB262178 MZS262178:MZX262178 NJO262178:NJT262178 NTK262178:NTP262178 ODG262178:ODL262178 ONC262178:ONH262178 OWY262178:OXD262178 PGU262178:PGZ262178 PQQ262178:PQV262178 QAM262178:QAR262178 QKI262178:QKN262178 QUE262178:QUJ262178 REA262178:REF262178 RNW262178:ROB262178 RXS262178:RXX262178 SHO262178:SHT262178 SRK262178:SRP262178 TBG262178:TBL262178 TLC262178:TLH262178 TUY262178:TVD262178 UEU262178:UEZ262178 UOQ262178:UOV262178 UYM262178:UYR262178 VII262178:VIN262178 VSE262178:VSJ262178 WCA262178:WCF262178 WLW262178:WMB262178 WVS262178:WVX262178 K327714:P327714 JG327714:JL327714 TC327714:TH327714 ACY327714:ADD327714 AMU327714:AMZ327714 AWQ327714:AWV327714 BGM327714:BGR327714 BQI327714:BQN327714 CAE327714:CAJ327714 CKA327714:CKF327714 CTW327714:CUB327714 DDS327714:DDX327714 DNO327714:DNT327714 DXK327714:DXP327714 EHG327714:EHL327714 ERC327714:ERH327714 FAY327714:FBD327714 FKU327714:FKZ327714 FUQ327714:FUV327714 GEM327714:GER327714 GOI327714:GON327714 GYE327714:GYJ327714 HIA327714:HIF327714 HRW327714:HSB327714 IBS327714:IBX327714 ILO327714:ILT327714 IVK327714:IVP327714 JFG327714:JFL327714 JPC327714:JPH327714 JYY327714:JZD327714 KIU327714:KIZ327714 KSQ327714:KSV327714 LCM327714:LCR327714 LMI327714:LMN327714 LWE327714:LWJ327714 MGA327714:MGF327714 MPW327714:MQB327714 MZS327714:MZX327714 NJO327714:NJT327714 NTK327714:NTP327714 ODG327714:ODL327714 ONC327714:ONH327714 OWY327714:OXD327714 PGU327714:PGZ327714 PQQ327714:PQV327714 QAM327714:QAR327714 QKI327714:QKN327714 QUE327714:QUJ327714 REA327714:REF327714 RNW327714:ROB327714 RXS327714:RXX327714 SHO327714:SHT327714 SRK327714:SRP327714 TBG327714:TBL327714 TLC327714:TLH327714 TUY327714:TVD327714 UEU327714:UEZ327714 UOQ327714:UOV327714 UYM327714:UYR327714 VII327714:VIN327714 VSE327714:VSJ327714 WCA327714:WCF327714 WLW327714:WMB327714 WVS327714:WVX327714 K393250:P393250 JG393250:JL393250 TC393250:TH393250 ACY393250:ADD393250 AMU393250:AMZ393250 AWQ393250:AWV393250 BGM393250:BGR393250 BQI393250:BQN393250 CAE393250:CAJ393250 CKA393250:CKF393250 CTW393250:CUB393250 DDS393250:DDX393250 DNO393250:DNT393250 DXK393250:DXP393250 EHG393250:EHL393250 ERC393250:ERH393250 FAY393250:FBD393250 FKU393250:FKZ393250 FUQ393250:FUV393250 GEM393250:GER393250 GOI393250:GON393250 GYE393250:GYJ393250 HIA393250:HIF393250 HRW393250:HSB393250 IBS393250:IBX393250 ILO393250:ILT393250 IVK393250:IVP393250 JFG393250:JFL393250 JPC393250:JPH393250 JYY393250:JZD393250 KIU393250:KIZ393250 KSQ393250:KSV393250 LCM393250:LCR393250 LMI393250:LMN393250 LWE393250:LWJ393250 MGA393250:MGF393250 MPW393250:MQB393250 MZS393250:MZX393250 NJO393250:NJT393250 NTK393250:NTP393250 ODG393250:ODL393250 ONC393250:ONH393250 OWY393250:OXD393250 PGU393250:PGZ393250 PQQ393250:PQV393250 QAM393250:QAR393250 QKI393250:QKN393250 QUE393250:QUJ393250 REA393250:REF393250 RNW393250:ROB393250 RXS393250:RXX393250 SHO393250:SHT393250 SRK393250:SRP393250 TBG393250:TBL393250 TLC393250:TLH393250 TUY393250:TVD393250 UEU393250:UEZ393250 UOQ393250:UOV393250 UYM393250:UYR393250 VII393250:VIN393250 VSE393250:VSJ393250 WCA393250:WCF393250 WLW393250:WMB393250 WVS393250:WVX393250 K458786:P458786 JG458786:JL458786 TC458786:TH458786 ACY458786:ADD458786 AMU458786:AMZ458786 AWQ458786:AWV458786 BGM458786:BGR458786 BQI458786:BQN458786 CAE458786:CAJ458786 CKA458786:CKF458786 CTW458786:CUB458786 DDS458786:DDX458786 DNO458786:DNT458786 DXK458786:DXP458786 EHG458786:EHL458786 ERC458786:ERH458786 FAY458786:FBD458786 FKU458786:FKZ458786 FUQ458786:FUV458786 GEM458786:GER458786 GOI458786:GON458786 GYE458786:GYJ458786 HIA458786:HIF458786 HRW458786:HSB458786 IBS458786:IBX458786 ILO458786:ILT458786 IVK458786:IVP458786 JFG458786:JFL458786 JPC458786:JPH458786 JYY458786:JZD458786 KIU458786:KIZ458786 KSQ458786:KSV458786 LCM458786:LCR458786 LMI458786:LMN458786 LWE458786:LWJ458786 MGA458786:MGF458786 MPW458786:MQB458786 MZS458786:MZX458786 NJO458786:NJT458786 NTK458786:NTP458786 ODG458786:ODL458786 ONC458786:ONH458786 OWY458786:OXD458786 PGU458786:PGZ458786 PQQ458786:PQV458786 QAM458786:QAR458786 QKI458786:QKN458786 QUE458786:QUJ458786 REA458786:REF458786 RNW458786:ROB458786 RXS458786:RXX458786 SHO458786:SHT458786 SRK458786:SRP458786 TBG458786:TBL458786 TLC458786:TLH458786 TUY458786:TVD458786 UEU458786:UEZ458786 UOQ458786:UOV458786 UYM458786:UYR458786 VII458786:VIN458786 VSE458786:VSJ458786 WCA458786:WCF458786 WLW458786:WMB458786 WVS458786:WVX458786 K524322:P524322 JG524322:JL524322 TC524322:TH524322 ACY524322:ADD524322 AMU524322:AMZ524322 AWQ524322:AWV524322 BGM524322:BGR524322 BQI524322:BQN524322 CAE524322:CAJ524322 CKA524322:CKF524322 CTW524322:CUB524322 DDS524322:DDX524322 DNO524322:DNT524322 DXK524322:DXP524322 EHG524322:EHL524322 ERC524322:ERH524322 FAY524322:FBD524322 FKU524322:FKZ524322 FUQ524322:FUV524322 GEM524322:GER524322 GOI524322:GON524322 GYE524322:GYJ524322 HIA524322:HIF524322 HRW524322:HSB524322 IBS524322:IBX524322 ILO524322:ILT524322 IVK524322:IVP524322 JFG524322:JFL524322 JPC524322:JPH524322 JYY524322:JZD524322 KIU524322:KIZ524322 KSQ524322:KSV524322 LCM524322:LCR524322 LMI524322:LMN524322 LWE524322:LWJ524322 MGA524322:MGF524322 MPW524322:MQB524322 MZS524322:MZX524322 NJO524322:NJT524322 NTK524322:NTP524322 ODG524322:ODL524322 ONC524322:ONH524322 OWY524322:OXD524322 PGU524322:PGZ524322 PQQ524322:PQV524322 QAM524322:QAR524322 QKI524322:QKN524322 QUE524322:QUJ524322 REA524322:REF524322 RNW524322:ROB524322 RXS524322:RXX524322 SHO524322:SHT524322 SRK524322:SRP524322 TBG524322:TBL524322 TLC524322:TLH524322 TUY524322:TVD524322 UEU524322:UEZ524322 UOQ524322:UOV524322 UYM524322:UYR524322 VII524322:VIN524322 VSE524322:VSJ524322 WCA524322:WCF524322 WLW524322:WMB524322 WVS524322:WVX524322 K589858:P589858 JG589858:JL589858 TC589858:TH589858 ACY589858:ADD589858 AMU589858:AMZ589858 AWQ589858:AWV589858 BGM589858:BGR589858 BQI589858:BQN589858 CAE589858:CAJ589858 CKA589858:CKF589858 CTW589858:CUB589858 DDS589858:DDX589858 DNO589858:DNT589858 DXK589858:DXP589858 EHG589858:EHL589858 ERC589858:ERH589858 FAY589858:FBD589858 FKU589858:FKZ589858 FUQ589858:FUV589858 GEM589858:GER589858 GOI589858:GON589858 GYE589858:GYJ589858 HIA589858:HIF589858 HRW589858:HSB589858 IBS589858:IBX589858 ILO589858:ILT589858 IVK589858:IVP589858 JFG589858:JFL589858 JPC589858:JPH589858 JYY589858:JZD589858 KIU589858:KIZ589858 KSQ589858:KSV589858 LCM589858:LCR589858 LMI589858:LMN589858 LWE589858:LWJ589858 MGA589858:MGF589858 MPW589858:MQB589858 MZS589858:MZX589858 NJO589858:NJT589858 NTK589858:NTP589858 ODG589858:ODL589858 ONC589858:ONH589858 OWY589858:OXD589858 PGU589858:PGZ589858 PQQ589858:PQV589858 QAM589858:QAR589858 QKI589858:QKN589858 QUE589858:QUJ589858 REA589858:REF589858 RNW589858:ROB589858 RXS589858:RXX589858 SHO589858:SHT589858 SRK589858:SRP589858 TBG589858:TBL589858 TLC589858:TLH589858 TUY589858:TVD589858 UEU589858:UEZ589858 UOQ589858:UOV589858 UYM589858:UYR589858 VII589858:VIN589858 VSE589858:VSJ589858 WCA589858:WCF589858 WLW589858:WMB589858 WVS589858:WVX589858 K655394:P655394 JG655394:JL655394 TC655394:TH655394 ACY655394:ADD655394 AMU655394:AMZ655394 AWQ655394:AWV655394 BGM655394:BGR655394 BQI655394:BQN655394 CAE655394:CAJ655394 CKA655394:CKF655394 CTW655394:CUB655394 DDS655394:DDX655394 DNO655394:DNT655394 DXK655394:DXP655394 EHG655394:EHL655394 ERC655394:ERH655394 FAY655394:FBD655394 FKU655394:FKZ655394 FUQ655394:FUV655394 GEM655394:GER655394 GOI655394:GON655394 GYE655394:GYJ655394 HIA655394:HIF655394 HRW655394:HSB655394 IBS655394:IBX655394 ILO655394:ILT655394 IVK655394:IVP655394 JFG655394:JFL655394 JPC655394:JPH655394 JYY655394:JZD655394 KIU655394:KIZ655394 KSQ655394:KSV655394 LCM655394:LCR655394 LMI655394:LMN655394 LWE655394:LWJ655394 MGA655394:MGF655394 MPW655394:MQB655394 MZS655394:MZX655394 NJO655394:NJT655394 NTK655394:NTP655394 ODG655394:ODL655394 ONC655394:ONH655394 OWY655394:OXD655394 PGU655394:PGZ655394 PQQ655394:PQV655394 QAM655394:QAR655394 QKI655394:QKN655394 QUE655394:QUJ655394 REA655394:REF655394 RNW655394:ROB655394 RXS655394:RXX655394 SHO655394:SHT655394 SRK655394:SRP655394 TBG655394:TBL655394 TLC655394:TLH655394 TUY655394:TVD655394 UEU655394:UEZ655394 UOQ655394:UOV655394 UYM655394:UYR655394 VII655394:VIN655394 VSE655394:VSJ655394 WCA655394:WCF655394 WLW655394:WMB655394 WVS655394:WVX655394 K720930:P720930 JG720930:JL720930 TC720930:TH720930 ACY720930:ADD720930 AMU720930:AMZ720930 AWQ720930:AWV720930 BGM720930:BGR720930 BQI720930:BQN720930 CAE720930:CAJ720930 CKA720930:CKF720930 CTW720930:CUB720930 DDS720930:DDX720930 DNO720930:DNT720930 DXK720930:DXP720930 EHG720930:EHL720930 ERC720930:ERH720930 FAY720930:FBD720930 FKU720930:FKZ720930 FUQ720930:FUV720930 GEM720930:GER720930 GOI720930:GON720930 GYE720930:GYJ720930 HIA720930:HIF720930 HRW720930:HSB720930 IBS720930:IBX720930 ILO720930:ILT720930 IVK720930:IVP720930 JFG720930:JFL720930 JPC720930:JPH720930 JYY720930:JZD720930 KIU720930:KIZ720930 KSQ720930:KSV720930 LCM720930:LCR720930 LMI720930:LMN720930 LWE720930:LWJ720930 MGA720930:MGF720930 MPW720930:MQB720930 MZS720930:MZX720930 NJO720930:NJT720930 NTK720930:NTP720930 ODG720930:ODL720930 ONC720930:ONH720930 OWY720930:OXD720930 PGU720930:PGZ720930 PQQ720930:PQV720930 QAM720930:QAR720930 QKI720930:QKN720930 QUE720930:QUJ720930 REA720930:REF720930 RNW720930:ROB720930 RXS720930:RXX720930 SHO720930:SHT720930 SRK720930:SRP720930 TBG720930:TBL720930 TLC720930:TLH720930 TUY720930:TVD720930 UEU720930:UEZ720930 UOQ720930:UOV720930 UYM720930:UYR720930 VII720930:VIN720930 VSE720930:VSJ720930 WCA720930:WCF720930 WLW720930:WMB720930 WVS720930:WVX720930 K786466:P786466 JG786466:JL786466 TC786466:TH786466 ACY786466:ADD786466 AMU786466:AMZ786466 AWQ786466:AWV786466 BGM786466:BGR786466 BQI786466:BQN786466 CAE786466:CAJ786466 CKA786466:CKF786466 CTW786466:CUB786466 DDS786466:DDX786466 DNO786466:DNT786466 DXK786466:DXP786466 EHG786466:EHL786466 ERC786466:ERH786466 FAY786466:FBD786466 FKU786466:FKZ786466 FUQ786466:FUV786466 GEM786466:GER786466 GOI786466:GON786466 GYE786466:GYJ786466 HIA786466:HIF786466 HRW786466:HSB786466 IBS786466:IBX786466 ILO786466:ILT786466 IVK786466:IVP786466 JFG786466:JFL786466 JPC786466:JPH786466 JYY786466:JZD786466 KIU786466:KIZ786466 KSQ786466:KSV786466 LCM786466:LCR786466 LMI786466:LMN786466 LWE786466:LWJ786466 MGA786466:MGF786466 MPW786466:MQB786466 MZS786466:MZX786466 NJO786466:NJT786466 NTK786466:NTP786466 ODG786466:ODL786466 ONC786466:ONH786466 OWY786466:OXD786466 PGU786466:PGZ786466 PQQ786466:PQV786466 QAM786466:QAR786466 QKI786466:QKN786466 QUE786466:QUJ786466 REA786466:REF786466 RNW786466:ROB786466 RXS786466:RXX786466 SHO786466:SHT786466 SRK786466:SRP786466 TBG786466:TBL786466 TLC786466:TLH786466 TUY786466:TVD786466 UEU786466:UEZ786466 UOQ786466:UOV786466 UYM786466:UYR786466 VII786466:VIN786466 VSE786466:VSJ786466 WCA786466:WCF786466 WLW786466:WMB786466 WVS786466:WVX786466 K852002:P852002 JG852002:JL852002 TC852002:TH852002 ACY852002:ADD852002 AMU852002:AMZ852002 AWQ852002:AWV852002 BGM852002:BGR852002 BQI852002:BQN852002 CAE852002:CAJ852002 CKA852002:CKF852002 CTW852002:CUB852002 DDS852002:DDX852002 DNO852002:DNT852002 DXK852002:DXP852002 EHG852002:EHL852002 ERC852002:ERH852002 FAY852002:FBD852002 FKU852002:FKZ852002 FUQ852002:FUV852002 GEM852002:GER852002 GOI852002:GON852002 GYE852002:GYJ852002 HIA852002:HIF852002 HRW852002:HSB852002 IBS852002:IBX852002 ILO852002:ILT852002 IVK852002:IVP852002 JFG852002:JFL852002 JPC852002:JPH852002 JYY852002:JZD852002 KIU852002:KIZ852002 KSQ852002:KSV852002 LCM852002:LCR852002 LMI852002:LMN852002 LWE852002:LWJ852002 MGA852002:MGF852002 MPW852002:MQB852002 MZS852002:MZX852002 NJO852002:NJT852002 NTK852002:NTP852002 ODG852002:ODL852002 ONC852002:ONH852002 OWY852002:OXD852002 PGU852002:PGZ852002 PQQ852002:PQV852002 QAM852002:QAR852002 QKI852002:QKN852002 QUE852002:QUJ852002 REA852002:REF852002 RNW852002:ROB852002 RXS852002:RXX852002 SHO852002:SHT852002 SRK852002:SRP852002 TBG852002:TBL852002 TLC852002:TLH852002 TUY852002:TVD852002 UEU852002:UEZ852002 UOQ852002:UOV852002 UYM852002:UYR852002 VII852002:VIN852002 VSE852002:VSJ852002 WCA852002:WCF852002 WLW852002:WMB852002 WVS852002:WVX852002 K917538:P917538 JG917538:JL917538 TC917538:TH917538 ACY917538:ADD917538 AMU917538:AMZ917538 AWQ917538:AWV917538 BGM917538:BGR917538 BQI917538:BQN917538 CAE917538:CAJ917538 CKA917538:CKF917538 CTW917538:CUB917538 DDS917538:DDX917538 DNO917538:DNT917538 DXK917538:DXP917538 EHG917538:EHL917538 ERC917538:ERH917538 FAY917538:FBD917538 FKU917538:FKZ917538 FUQ917538:FUV917538 GEM917538:GER917538 GOI917538:GON917538 GYE917538:GYJ917538 HIA917538:HIF917538 HRW917538:HSB917538 IBS917538:IBX917538 ILO917538:ILT917538 IVK917538:IVP917538 JFG917538:JFL917538 JPC917538:JPH917538 JYY917538:JZD917538 KIU917538:KIZ917538 KSQ917538:KSV917538 LCM917538:LCR917538 LMI917538:LMN917538 LWE917538:LWJ917538 MGA917538:MGF917538 MPW917538:MQB917538 MZS917538:MZX917538 NJO917538:NJT917538 NTK917538:NTP917538 ODG917538:ODL917538 ONC917538:ONH917538 OWY917538:OXD917538 PGU917538:PGZ917538 PQQ917538:PQV917538 QAM917538:QAR917538 QKI917538:QKN917538 QUE917538:QUJ917538 REA917538:REF917538 RNW917538:ROB917538 RXS917538:RXX917538 SHO917538:SHT917538 SRK917538:SRP917538 TBG917538:TBL917538 TLC917538:TLH917538 TUY917538:TVD917538 UEU917538:UEZ917538 UOQ917538:UOV917538 UYM917538:UYR917538 VII917538:VIN917538 VSE917538:VSJ917538 WCA917538:WCF917538 WLW917538:WMB917538 WVS917538:WVX917538 K983074:P983074 JG983074:JL983074 TC983074:TH983074 ACY983074:ADD983074 AMU983074:AMZ983074 AWQ983074:AWV983074 BGM983074:BGR983074 BQI983074:BQN983074 CAE983074:CAJ983074 CKA983074:CKF983074 CTW983074:CUB983074 DDS983074:DDX983074 DNO983074:DNT983074 DXK983074:DXP983074 EHG983074:EHL983074 ERC983074:ERH983074 FAY983074:FBD983074 FKU983074:FKZ983074 FUQ983074:FUV983074 GEM983074:GER983074 GOI983074:GON983074 GYE983074:GYJ983074 HIA983074:HIF983074 HRW983074:HSB983074 IBS983074:IBX983074 ILO983074:ILT983074 IVK983074:IVP983074 JFG983074:JFL983074 JPC983074:JPH983074 JYY983074:JZD983074 KIU983074:KIZ983074 KSQ983074:KSV983074 LCM983074:LCR983074 LMI983074:LMN983074 LWE983074:LWJ983074 MGA983074:MGF983074 MPW983074:MQB983074 MZS983074:MZX983074 NJO983074:NJT983074 NTK983074:NTP983074 ODG983074:ODL983074 ONC983074:ONH983074 OWY983074:OXD983074 PGU983074:PGZ983074 PQQ983074:PQV983074 QAM983074:QAR983074 QKI983074:QKN983074 QUE983074:QUJ983074 REA983074:REF983074 RNW983074:ROB983074 RXS983074:RXX983074 SHO983074:SHT983074 SRK983074:SRP983074 TBG983074:TBL983074 TLC983074:TLH983074 TUY983074:TVD983074 UEU983074:UEZ983074 UOQ983074:UOV983074 UYM983074:UYR983074 VII983074:VIN983074 VSE983074:VSJ983074 WCA983074:WCF983074 WLW983074:WMB983074 WVS983074:WVX983074">
      <formula1>$U$39:$U$41</formula1>
    </dataValidation>
    <dataValidation type="list" allowBlank="1" sqref="H32:J32 JD32:JF32 SZ32:TB32 ACV32:ACX32 AMR32:AMT32 AWN32:AWP32 BGJ32:BGL32 BQF32:BQH32 CAB32:CAD32 CJX32:CJZ32 CTT32:CTV32 DDP32:DDR32 DNL32:DNN32 DXH32:DXJ32 EHD32:EHF32 EQZ32:ERB32 FAV32:FAX32 FKR32:FKT32 FUN32:FUP32 GEJ32:GEL32 GOF32:GOH32 GYB32:GYD32 HHX32:HHZ32 HRT32:HRV32 IBP32:IBR32 ILL32:ILN32 IVH32:IVJ32 JFD32:JFF32 JOZ32:JPB32 JYV32:JYX32 KIR32:KIT32 KSN32:KSP32 LCJ32:LCL32 LMF32:LMH32 LWB32:LWD32 MFX32:MFZ32 MPT32:MPV32 MZP32:MZR32 NJL32:NJN32 NTH32:NTJ32 ODD32:ODF32 OMZ32:ONB32 OWV32:OWX32 PGR32:PGT32 PQN32:PQP32 QAJ32:QAL32 QKF32:QKH32 QUB32:QUD32 RDX32:RDZ32 RNT32:RNV32 RXP32:RXR32 SHL32:SHN32 SRH32:SRJ32 TBD32:TBF32 TKZ32:TLB32 TUV32:TUX32 UER32:UET32 UON32:UOP32 UYJ32:UYL32 VIF32:VIH32 VSB32:VSD32 WBX32:WBZ32 WLT32:WLV32 WVP32:WVR32 H65568:J65568 JD65568:JF65568 SZ65568:TB65568 ACV65568:ACX65568 AMR65568:AMT65568 AWN65568:AWP65568 BGJ65568:BGL65568 BQF65568:BQH65568 CAB65568:CAD65568 CJX65568:CJZ65568 CTT65568:CTV65568 DDP65568:DDR65568 DNL65568:DNN65568 DXH65568:DXJ65568 EHD65568:EHF65568 EQZ65568:ERB65568 FAV65568:FAX65568 FKR65568:FKT65568 FUN65568:FUP65568 GEJ65568:GEL65568 GOF65568:GOH65568 GYB65568:GYD65568 HHX65568:HHZ65568 HRT65568:HRV65568 IBP65568:IBR65568 ILL65568:ILN65568 IVH65568:IVJ65568 JFD65568:JFF65568 JOZ65568:JPB65568 JYV65568:JYX65568 KIR65568:KIT65568 KSN65568:KSP65568 LCJ65568:LCL65568 LMF65568:LMH65568 LWB65568:LWD65568 MFX65568:MFZ65568 MPT65568:MPV65568 MZP65568:MZR65568 NJL65568:NJN65568 NTH65568:NTJ65568 ODD65568:ODF65568 OMZ65568:ONB65568 OWV65568:OWX65568 PGR65568:PGT65568 PQN65568:PQP65568 QAJ65568:QAL65568 QKF65568:QKH65568 QUB65568:QUD65568 RDX65568:RDZ65568 RNT65568:RNV65568 RXP65568:RXR65568 SHL65568:SHN65568 SRH65568:SRJ65568 TBD65568:TBF65568 TKZ65568:TLB65568 TUV65568:TUX65568 UER65568:UET65568 UON65568:UOP65568 UYJ65568:UYL65568 VIF65568:VIH65568 VSB65568:VSD65568 WBX65568:WBZ65568 WLT65568:WLV65568 WVP65568:WVR65568 H131104:J131104 JD131104:JF131104 SZ131104:TB131104 ACV131104:ACX131104 AMR131104:AMT131104 AWN131104:AWP131104 BGJ131104:BGL131104 BQF131104:BQH131104 CAB131104:CAD131104 CJX131104:CJZ131104 CTT131104:CTV131104 DDP131104:DDR131104 DNL131104:DNN131104 DXH131104:DXJ131104 EHD131104:EHF131104 EQZ131104:ERB131104 FAV131104:FAX131104 FKR131104:FKT131104 FUN131104:FUP131104 GEJ131104:GEL131104 GOF131104:GOH131104 GYB131104:GYD131104 HHX131104:HHZ131104 HRT131104:HRV131104 IBP131104:IBR131104 ILL131104:ILN131104 IVH131104:IVJ131104 JFD131104:JFF131104 JOZ131104:JPB131104 JYV131104:JYX131104 KIR131104:KIT131104 KSN131104:KSP131104 LCJ131104:LCL131104 LMF131104:LMH131104 LWB131104:LWD131104 MFX131104:MFZ131104 MPT131104:MPV131104 MZP131104:MZR131104 NJL131104:NJN131104 NTH131104:NTJ131104 ODD131104:ODF131104 OMZ131104:ONB131104 OWV131104:OWX131104 PGR131104:PGT131104 PQN131104:PQP131104 QAJ131104:QAL131104 QKF131104:QKH131104 QUB131104:QUD131104 RDX131104:RDZ131104 RNT131104:RNV131104 RXP131104:RXR131104 SHL131104:SHN131104 SRH131104:SRJ131104 TBD131104:TBF131104 TKZ131104:TLB131104 TUV131104:TUX131104 UER131104:UET131104 UON131104:UOP131104 UYJ131104:UYL131104 VIF131104:VIH131104 VSB131104:VSD131104 WBX131104:WBZ131104 WLT131104:WLV131104 WVP131104:WVR131104 H196640:J196640 JD196640:JF196640 SZ196640:TB196640 ACV196640:ACX196640 AMR196640:AMT196640 AWN196640:AWP196640 BGJ196640:BGL196640 BQF196640:BQH196640 CAB196640:CAD196640 CJX196640:CJZ196640 CTT196640:CTV196640 DDP196640:DDR196640 DNL196640:DNN196640 DXH196640:DXJ196640 EHD196640:EHF196640 EQZ196640:ERB196640 FAV196640:FAX196640 FKR196640:FKT196640 FUN196640:FUP196640 GEJ196640:GEL196640 GOF196640:GOH196640 GYB196640:GYD196640 HHX196640:HHZ196640 HRT196640:HRV196640 IBP196640:IBR196640 ILL196640:ILN196640 IVH196640:IVJ196640 JFD196640:JFF196640 JOZ196640:JPB196640 JYV196640:JYX196640 KIR196640:KIT196640 KSN196640:KSP196640 LCJ196640:LCL196640 LMF196640:LMH196640 LWB196640:LWD196640 MFX196640:MFZ196640 MPT196640:MPV196640 MZP196640:MZR196640 NJL196640:NJN196640 NTH196640:NTJ196640 ODD196640:ODF196640 OMZ196640:ONB196640 OWV196640:OWX196640 PGR196640:PGT196640 PQN196640:PQP196640 QAJ196640:QAL196640 QKF196640:QKH196640 QUB196640:QUD196640 RDX196640:RDZ196640 RNT196640:RNV196640 RXP196640:RXR196640 SHL196640:SHN196640 SRH196640:SRJ196640 TBD196640:TBF196640 TKZ196640:TLB196640 TUV196640:TUX196640 UER196640:UET196640 UON196640:UOP196640 UYJ196640:UYL196640 VIF196640:VIH196640 VSB196640:VSD196640 WBX196640:WBZ196640 WLT196640:WLV196640 WVP196640:WVR196640 H262176:J262176 JD262176:JF262176 SZ262176:TB262176 ACV262176:ACX262176 AMR262176:AMT262176 AWN262176:AWP262176 BGJ262176:BGL262176 BQF262176:BQH262176 CAB262176:CAD262176 CJX262176:CJZ262176 CTT262176:CTV262176 DDP262176:DDR262176 DNL262176:DNN262176 DXH262176:DXJ262176 EHD262176:EHF262176 EQZ262176:ERB262176 FAV262176:FAX262176 FKR262176:FKT262176 FUN262176:FUP262176 GEJ262176:GEL262176 GOF262176:GOH262176 GYB262176:GYD262176 HHX262176:HHZ262176 HRT262176:HRV262176 IBP262176:IBR262176 ILL262176:ILN262176 IVH262176:IVJ262176 JFD262176:JFF262176 JOZ262176:JPB262176 JYV262176:JYX262176 KIR262176:KIT262176 KSN262176:KSP262176 LCJ262176:LCL262176 LMF262176:LMH262176 LWB262176:LWD262176 MFX262176:MFZ262176 MPT262176:MPV262176 MZP262176:MZR262176 NJL262176:NJN262176 NTH262176:NTJ262176 ODD262176:ODF262176 OMZ262176:ONB262176 OWV262176:OWX262176 PGR262176:PGT262176 PQN262176:PQP262176 QAJ262176:QAL262176 QKF262176:QKH262176 QUB262176:QUD262176 RDX262176:RDZ262176 RNT262176:RNV262176 RXP262176:RXR262176 SHL262176:SHN262176 SRH262176:SRJ262176 TBD262176:TBF262176 TKZ262176:TLB262176 TUV262176:TUX262176 UER262176:UET262176 UON262176:UOP262176 UYJ262176:UYL262176 VIF262176:VIH262176 VSB262176:VSD262176 WBX262176:WBZ262176 WLT262176:WLV262176 WVP262176:WVR262176 H327712:J327712 JD327712:JF327712 SZ327712:TB327712 ACV327712:ACX327712 AMR327712:AMT327712 AWN327712:AWP327712 BGJ327712:BGL327712 BQF327712:BQH327712 CAB327712:CAD327712 CJX327712:CJZ327712 CTT327712:CTV327712 DDP327712:DDR327712 DNL327712:DNN327712 DXH327712:DXJ327712 EHD327712:EHF327712 EQZ327712:ERB327712 FAV327712:FAX327712 FKR327712:FKT327712 FUN327712:FUP327712 GEJ327712:GEL327712 GOF327712:GOH327712 GYB327712:GYD327712 HHX327712:HHZ327712 HRT327712:HRV327712 IBP327712:IBR327712 ILL327712:ILN327712 IVH327712:IVJ327712 JFD327712:JFF327712 JOZ327712:JPB327712 JYV327712:JYX327712 KIR327712:KIT327712 KSN327712:KSP327712 LCJ327712:LCL327712 LMF327712:LMH327712 LWB327712:LWD327712 MFX327712:MFZ327712 MPT327712:MPV327712 MZP327712:MZR327712 NJL327712:NJN327712 NTH327712:NTJ327712 ODD327712:ODF327712 OMZ327712:ONB327712 OWV327712:OWX327712 PGR327712:PGT327712 PQN327712:PQP327712 QAJ327712:QAL327712 QKF327712:QKH327712 QUB327712:QUD327712 RDX327712:RDZ327712 RNT327712:RNV327712 RXP327712:RXR327712 SHL327712:SHN327712 SRH327712:SRJ327712 TBD327712:TBF327712 TKZ327712:TLB327712 TUV327712:TUX327712 UER327712:UET327712 UON327712:UOP327712 UYJ327712:UYL327712 VIF327712:VIH327712 VSB327712:VSD327712 WBX327712:WBZ327712 WLT327712:WLV327712 WVP327712:WVR327712 H393248:J393248 JD393248:JF393248 SZ393248:TB393248 ACV393248:ACX393248 AMR393248:AMT393248 AWN393248:AWP393248 BGJ393248:BGL393248 BQF393248:BQH393248 CAB393248:CAD393248 CJX393248:CJZ393248 CTT393248:CTV393248 DDP393248:DDR393248 DNL393248:DNN393248 DXH393248:DXJ393248 EHD393248:EHF393248 EQZ393248:ERB393248 FAV393248:FAX393248 FKR393248:FKT393248 FUN393248:FUP393248 GEJ393248:GEL393248 GOF393248:GOH393248 GYB393248:GYD393248 HHX393248:HHZ393248 HRT393248:HRV393248 IBP393248:IBR393248 ILL393248:ILN393248 IVH393248:IVJ393248 JFD393248:JFF393248 JOZ393248:JPB393248 JYV393248:JYX393248 KIR393248:KIT393248 KSN393248:KSP393248 LCJ393248:LCL393248 LMF393248:LMH393248 LWB393248:LWD393248 MFX393248:MFZ393248 MPT393248:MPV393248 MZP393248:MZR393248 NJL393248:NJN393248 NTH393248:NTJ393248 ODD393248:ODF393248 OMZ393248:ONB393248 OWV393248:OWX393248 PGR393248:PGT393248 PQN393248:PQP393248 QAJ393248:QAL393248 QKF393248:QKH393248 QUB393248:QUD393248 RDX393248:RDZ393248 RNT393248:RNV393248 RXP393248:RXR393248 SHL393248:SHN393248 SRH393248:SRJ393248 TBD393248:TBF393248 TKZ393248:TLB393248 TUV393248:TUX393248 UER393248:UET393248 UON393248:UOP393248 UYJ393248:UYL393248 VIF393248:VIH393248 VSB393248:VSD393248 WBX393248:WBZ393248 WLT393248:WLV393248 WVP393248:WVR393248 H458784:J458784 JD458784:JF458784 SZ458784:TB458784 ACV458784:ACX458784 AMR458784:AMT458784 AWN458784:AWP458784 BGJ458784:BGL458784 BQF458784:BQH458784 CAB458784:CAD458784 CJX458784:CJZ458784 CTT458784:CTV458784 DDP458784:DDR458784 DNL458784:DNN458784 DXH458784:DXJ458784 EHD458784:EHF458784 EQZ458784:ERB458784 FAV458784:FAX458784 FKR458784:FKT458784 FUN458784:FUP458784 GEJ458784:GEL458784 GOF458784:GOH458784 GYB458784:GYD458784 HHX458784:HHZ458784 HRT458784:HRV458784 IBP458784:IBR458784 ILL458784:ILN458784 IVH458784:IVJ458784 JFD458784:JFF458784 JOZ458784:JPB458784 JYV458784:JYX458784 KIR458784:KIT458784 KSN458784:KSP458784 LCJ458784:LCL458784 LMF458784:LMH458784 LWB458784:LWD458784 MFX458784:MFZ458784 MPT458784:MPV458784 MZP458784:MZR458784 NJL458784:NJN458784 NTH458784:NTJ458784 ODD458784:ODF458784 OMZ458784:ONB458784 OWV458784:OWX458784 PGR458784:PGT458784 PQN458784:PQP458784 QAJ458784:QAL458784 QKF458784:QKH458784 QUB458784:QUD458784 RDX458784:RDZ458784 RNT458784:RNV458784 RXP458784:RXR458784 SHL458784:SHN458784 SRH458784:SRJ458784 TBD458784:TBF458784 TKZ458784:TLB458784 TUV458784:TUX458784 UER458784:UET458784 UON458784:UOP458784 UYJ458784:UYL458784 VIF458784:VIH458784 VSB458784:VSD458784 WBX458784:WBZ458784 WLT458784:WLV458784 WVP458784:WVR458784 H524320:J524320 JD524320:JF524320 SZ524320:TB524320 ACV524320:ACX524320 AMR524320:AMT524320 AWN524320:AWP524320 BGJ524320:BGL524320 BQF524320:BQH524320 CAB524320:CAD524320 CJX524320:CJZ524320 CTT524320:CTV524320 DDP524320:DDR524320 DNL524320:DNN524320 DXH524320:DXJ524320 EHD524320:EHF524320 EQZ524320:ERB524320 FAV524320:FAX524320 FKR524320:FKT524320 FUN524320:FUP524320 GEJ524320:GEL524320 GOF524320:GOH524320 GYB524320:GYD524320 HHX524320:HHZ524320 HRT524320:HRV524320 IBP524320:IBR524320 ILL524320:ILN524320 IVH524320:IVJ524320 JFD524320:JFF524320 JOZ524320:JPB524320 JYV524320:JYX524320 KIR524320:KIT524320 KSN524320:KSP524320 LCJ524320:LCL524320 LMF524320:LMH524320 LWB524320:LWD524320 MFX524320:MFZ524320 MPT524320:MPV524320 MZP524320:MZR524320 NJL524320:NJN524320 NTH524320:NTJ524320 ODD524320:ODF524320 OMZ524320:ONB524320 OWV524320:OWX524320 PGR524320:PGT524320 PQN524320:PQP524320 QAJ524320:QAL524320 QKF524320:QKH524320 QUB524320:QUD524320 RDX524320:RDZ524320 RNT524320:RNV524320 RXP524320:RXR524320 SHL524320:SHN524320 SRH524320:SRJ524320 TBD524320:TBF524320 TKZ524320:TLB524320 TUV524320:TUX524320 UER524320:UET524320 UON524320:UOP524320 UYJ524320:UYL524320 VIF524320:VIH524320 VSB524320:VSD524320 WBX524320:WBZ524320 WLT524320:WLV524320 WVP524320:WVR524320 H589856:J589856 JD589856:JF589856 SZ589856:TB589856 ACV589856:ACX589856 AMR589856:AMT589856 AWN589856:AWP589856 BGJ589856:BGL589856 BQF589856:BQH589856 CAB589856:CAD589856 CJX589856:CJZ589856 CTT589856:CTV589856 DDP589856:DDR589856 DNL589856:DNN589856 DXH589856:DXJ589856 EHD589856:EHF589856 EQZ589856:ERB589856 FAV589856:FAX589856 FKR589856:FKT589856 FUN589856:FUP589856 GEJ589856:GEL589856 GOF589856:GOH589856 GYB589856:GYD589856 HHX589856:HHZ589856 HRT589856:HRV589856 IBP589856:IBR589856 ILL589856:ILN589856 IVH589856:IVJ589856 JFD589856:JFF589856 JOZ589856:JPB589856 JYV589856:JYX589856 KIR589856:KIT589856 KSN589856:KSP589856 LCJ589856:LCL589856 LMF589856:LMH589856 LWB589856:LWD589856 MFX589856:MFZ589856 MPT589856:MPV589856 MZP589856:MZR589856 NJL589856:NJN589856 NTH589856:NTJ589856 ODD589856:ODF589856 OMZ589856:ONB589856 OWV589856:OWX589856 PGR589856:PGT589856 PQN589856:PQP589856 QAJ589856:QAL589856 QKF589856:QKH589856 QUB589856:QUD589856 RDX589856:RDZ589856 RNT589856:RNV589856 RXP589856:RXR589856 SHL589856:SHN589856 SRH589856:SRJ589856 TBD589856:TBF589856 TKZ589856:TLB589856 TUV589856:TUX589856 UER589856:UET589856 UON589856:UOP589856 UYJ589856:UYL589856 VIF589856:VIH589856 VSB589856:VSD589856 WBX589856:WBZ589856 WLT589856:WLV589856 WVP589856:WVR589856 H655392:J655392 JD655392:JF655392 SZ655392:TB655392 ACV655392:ACX655392 AMR655392:AMT655392 AWN655392:AWP655392 BGJ655392:BGL655392 BQF655392:BQH655392 CAB655392:CAD655392 CJX655392:CJZ655392 CTT655392:CTV655392 DDP655392:DDR655392 DNL655392:DNN655392 DXH655392:DXJ655392 EHD655392:EHF655392 EQZ655392:ERB655392 FAV655392:FAX655392 FKR655392:FKT655392 FUN655392:FUP655392 GEJ655392:GEL655392 GOF655392:GOH655392 GYB655392:GYD655392 HHX655392:HHZ655392 HRT655392:HRV655392 IBP655392:IBR655392 ILL655392:ILN655392 IVH655392:IVJ655392 JFD655392:JFF655392 JOZ655392:JPB655392 JYV655392:JYX655392 KIR655392:KIT655392 KSN655392:KSP655392 LCJ655392:LCL655392 LMF655392:LMH655392 LWB655392:LWD655392 MFX655392:MFZ655392 MPT655392:MPV655392 MZP655392:MZR655392 NJL655392:NJN655392 NTH655392:NTJ655392 ODD655392:ODF655392 OMZ655392:ONB655392 OWV655392:OWX655392 PGR655392:PGT655392 PQN655392:PQP655392 QAJ655392:QAL655392 QKF655392:QKH655392 QUB655392:QUD655392 RDX655392:RDZ655392 RNT655392:RNV655392 RXP655392:RXR655392 SHL655392:SHN655392 SRH655392:SRJ655392 TBD655392:TBF655392 TKZ655392:TLB655392 TUV655392:TUX655392 UER655392:UET655392 UON655392:UOP655392 UYJ655392:UYL655392 VIF655392:VIH655392 VSB655392:VSD655392 WBX655392:WBZ655392 WLT655392:WLV655392 WVP655392:WVR655392 H720928:J720928 JD720928:JF720928 SZ720928:TB720928 ACV720928:ACX720928 AMR720928:AMT720928 AWN720928:AWP720928 BGJ720928:BGL720928 BQF720928:BQH720928 CAB720928:CAD720928 CJX720928:CJZ720928 CTT720928:CTV720928 DDP720928:DDR720928 DNL720928:DNN720928 DXH720928:DXJ720928 EHD720928:EHF720928 EQZ720928:ERB720928 FAV720928:FAX720928 FKR720928:FKT720928 FUN720928:FUP720928 GEJ720928:GEL720928 GOF720928:GOH720928 GYB720928:GYD720928 HHX720928:HHZ720928 HRT720928:HRV720928 IBP720928:IBR720928 ILL720928:ILN720928 IVH720928:IVJ720928 JFD720928:JFF720928 JOZ720928:JPB720928 JYV720928:JYX720928 KIR720928:KIT720928 KSN720928:KSP720928 LCJ720928:LCL720928 LMF720928:LMH720928 LWB720928:LWD720928 MFX720928:MFZ720928 MPT720928:MPV720928 MZP720928:MZR720928 NJL720928:NJN720928 NTH720928:NTJ720928 ODD720928:ODF720928 OMZ720928:ONB720928 OWV720928:OWX720928 PGR720928:PGT720928 PQN720928:PQP720928 QAJ720928:QAL720928 QKF720928:QKH720928 QUB720928:QUD720928 RDX720928:RDZ720928 RNT720928:RNV720928 RXP720928:RXR720928 SHL720928:SHN720928 SRH720928:SRJ720928 TBD720928:TBF720928 TKZ720928:TLB720928 TUV720928:TUX720928 UER720928:UET720928 UON720928:UOP720928 UYJ720928:UYL720928 VIF720928:VIH720928 VSB720928:VSD720928 WBX720928:WBZ720928 WLT720928:WLV720928 WVP720928:WVR720928 H786464:J786464 JD786464:JF786464 SZ786464:TB786464 ACV786464:ACX786464 AMR786464:AMT786464 AWN786464:AWP786464 BGJ786464:BGL786464 BQF786464:BQH786464 CAB786464:CAD786464 CJX786464:CJZ786464 CTT786464:CTV786464 DDP786464:DDR786464 DNL786464:DNN786464 DXH786464:DXJ786464 EHD786464:EHF786464 EQZ786464:ERB786464 FAV786464:FAX786464 FKR786464:FKT786464 FUN786464:FUP786464 GEJ786464:GEL786464 GOF786464:GOH786464 GYB786464:GYD786464 HHX786464:HHZ786464 HRT786464:HRV786464 IBP786464:IBR786464 ILL786464:ILN786464 IVH786464:IVJ786464 JFD786464:JFF786464 JOZ786464:JPB786464 JYV786464:JYX786464 KIR786464:KIT786464 KSN786464:KSP786464 LCJ786464:LCL786464 LMF786464:LMH786464 LWB786464:LWD786464 MFX786464:MFZ786464 MPT786464:MPV786464 MZP786464:MZR786464 NJL786464:NJN786464 NTH786464:NTJ786464 ODD786464:ODF786464 OMZ786464:ONB786464 OWV786464:OWX786464 PGR786464:PGT786464 PQN786464:PQP786464 QAJ786464:QAL786464 QKF786464:QKH786464 QUB786464:QUD786464 RDX786464:RDZ786464 RNT786464:RNV786464 RXP786464:RXR786464 SHL786464:SHN786464 SRH786464:SRJ786464 TBD786464:TBF786464 TKZ786464:TLB786464 TUV786464:TUX786464 UER786464:UET786464 UON786464:UOP786464 UYJ786464:UYL786464 VIF786464:VIH786464 VSB786464:VSD786464 WBX786464:WBZ786464 WLT786464:WLV786464 WVP786464:WVR786464 H852000:J852000 JD852000:JF852000 SZ852000:TB852000 ACV852000:ACX852000 AMR852000:AMT852000 AWN852000:AWP852000 BGJ852000:BGL852000 BQF852000:BQH852000 CAB852000:CAD852000 CJX852000:CJZ852000 CTT852000:CTV852000 DDP852000:DDR852000 DNL852000:DNN852000 DXH852000:DXJ852000 EHD852000:EHF852000 EQZ852000:ERB852000 FAV852000:FAX852000 FKR852000:FKT852000 FUN852000:FUP852000 GEJ852000:GEL852000 GOF852000:GOH852000 GYB852000:GYD852000 HHX852000:HHZ852000 HRT852000:HRV852000 IBP852000:IBR852000 ILL852000:ILN852000 IVH852000:IVJ852000 JFD852000:JFF852000 JOZ852000:JPB852000 JYV852000:JYX852000 KIR852000:KIT852000 KSN852000:KSP852000 LCJ852000:LCL852000 LMF852000:LMH852000 LWB852000:LWD852000 MFX852000:MFZ852000 MPT852000:MPV852000 MZP852000:MZR852000 NJL852000:NJN852000 NTH852000:NTJ852000 ODD852000:ODF852000 OMZ852000:ONB852000 OWV852000:OWX852000 PGR852000:PGT852000 PQN852000:PQP852000 QAJ852000:QAL852000 QKF852000:QKH852000 QUB852000:QUD852000 RDX852000:RDZ852000 RNT852000:RNV852000 RXP852000:RXR852000 SHL852000:SHN852000 SRH852000:SRJ852000 TBD852000:TBF852000 TKZ852000:TLB852000 TUV852000:TUX852000 UER852000:UET852000 UON852000:UOP852000 UYJ852000:UYL852000 VIF852000:VIH852000 VSB852000:VSD852000 WBX852000:WBZ852000 WLT852000:WLV852000 WVP852000:WVR852000 H917536:J917536 JD917536:JF917536 SZ917536:TB917536 ACV917536:ACX917536 AMR917536:AMT917536 AWN917536:AWP917536 BGJ917536:BGL917536 BQF917536:BQH917536 CAB917536:CAD917536 CJX917536:CJZ917536 CTT917536:CTV917536 DDP917536:DDR917536 DNL917536:DNN917536 DXH917536:DXJ917536 EHD917536:EHF917536 EQZ917536:ERB917536 FAV917536:FAX917536 FKR917536:FKT917536 FUN917536:FUP917536 GEJ917536:GEL917536 GOF917536:GOH917536 GYB917536:GYD917536 HHX917536:HHZ917536 HRT917536:HRV917536 IBP917536:IBR917536 ILL917536:ILN917536 IVH917536:IVJ917536 JFD917536:JFF917536 JOZ917536:JPB917536 JYV917536:JYX917536 KIR917536:KIT917536 KSN917536:KSP917536 LCJ917536:LCL917536 LMF917536:LMH917536 LWB917536:LWD917536 MFX917536:MFZ917536 MPT917536:MPV917536 MZP917536:MZR917536 NJL917536:NJN917536 NTH917536:NTJ917536 ODD917536:ODF917536 OMZ917536:ONB917536 OWV917536:OWX917536 PGR917536:PGT917536 PQN917536:PQP917536 QAJ917536:QAL917536 QKF917536:QKH917536 QUB917536:QUD917536 RDX917536:RDZ917536 RNT917536:RNV917536 RXP917536:RXR917536 SHL917536:SHN917536 SRH917536:SRJ917536 TBD917536:TBF917536 TKZ917536:TLB917536 TUV917536:TUX917536 UER917536:UET917536 UON917536:UOP917536 UYJ917536:UYL917536 VIF917536:VIH917536 VSB917536:VSD917536 WBX917536:WBZ917536 WLT917536:WLV917536 WVP917536:WVR917536 H983072:J983072 JD983072:JF983072 SZ983072:TB983072 ACV983072:ACX983072 AMR983072:AMT983072 AWN983072:AWP983072 BGJ983072:BGL983072 BQF983072:BQH983072 CAB983072:CAD983072 CJX983072:CJZ983072 CTT983072:CTV983072 DDP983072:DDR983072 DNL983072:DNN983072 DXH983072:DXJ983072 EHD983072:EHF983072 EQZ983072:ERB983072 FAV983072:FAX983072 FKR983072:FKT983072 FUN983072:FUP983072 GEJ983072:GEL983072 GOF983072:GOH983072 GYB983072:GYD983072 HHX983072:HHZ983072 HRT983072:HRV983072 IBP983072:IBR983072 ILL983072:ILN983072 IVH983072:IVJ983072 JFD983072:JFF983072 JOZ983072:JPB983072 JYV983072:JYX983072 KIR983072:KIT983072 KSN983072:KSP983072 LCJ983072:LCL983072 LMF983072:LMH983072 LWB983072:LWD983072 MFX983072:MFZ983072 MPT983072:MPV983072 MZP983072:MZR983072 NJL983072:NJN983072 NTH983072:NTJ983072 ODD983072:ODF983072 OMZ983072:ONB983072 OWV983072:OWX983072 PGR983072:PGT983072 PQN983072:PQP983072 QAJ983072:QAL983072 QKF983072:QKH983072 QUB983072:QUD983072 RDX983072:RDZ983072 RNT983072:RNV983072 RXP983072:RXR983072 SHL983072:SHN983072 SRH983072:SRJ983072 TBD983072:TBF983072 TKZ983072:TLB983072 TUV983072:TUX983072 UER983072:UET983072 UON983072:UOP983072 UYJ983072:UYL983072 VIF983072:VIH983072 VSB983072:VSD983072 WBX983072:WBZ983072 WLT983072:WLV983072 WVP983072:WVR983072">
      <formula1>$U$33:$U$36</formula1>
    </dataValidation>
    <dataValidation type="list" allowBlank="1" sqref="H29:J29 JD29:JF29 SZ29:TB29 ACV29:ACX29 AMR29:AMT29 AWN29:AWP29 BGJ29:BGL29 BQF29:BQH29 CAB29:CAD29 CJX29:CJZ29 CTT29:CTV29 DDP29:DDR29 DNL29:DNN29 DXH29:DXJ29 EHD29:EHF29 EQZ29:ERB29 FAV29:FAX29 FKR29:FKT29 FUN29:FUP29 GEJ29:GEL29 GOF29:GOH29 GYB29:GYD29 HHX29:HHZ29 HRT29:HRV29 IBP29:IBR29 ILL29:ILN29 IVH29:IVJ29 JFD29:JFF29 JOZ29:JPB29 JYV29:JYX29 KIR29:KIT29 KSN29:KSP29 LCJ29:LCL29 LMF29:LMH29 LWB29:LWD29 MFX29:MFZ29 MPT29:MPV29 MZP29:MZR29 NJL29:NJN29 NTH29:NTJ29 ODD29:ODF29 OMZ29:ONB29 OWV29:OWX29 PGR29:PGT29 PQN29:PQP29 QAJ29:QAL29 QKF29:QKH29 QUB29:QUD29 RDX29:RDZ29 RNT29:RNV29 RXP29:RXR29 SHL29:SHN29 SRH29:SRJ29 TBD29:TBF29 TKZ29:TLB29 TUV29:TUX29 UER29:UET29 UON29:UOP29 UYJ29:UYL29 VIF29:VIH29 VSB29:VSD29 WBX29:WBZ29 WLT29:WLV29 WVP29:WVR29 H65565:J65565 JD65565:JF65565 SZ65565:TB65565 ACV65565:ACX65565 AMR65565:AMT65565 AWN65565:AWP65565 BGJ65565:BGL65565 BQF65565:BQH65565 CAB65565:CAD65565 CJX65565:CJZ65565 CTT65565:CTV65565 DDP65565:DDR65565 DNL65565:DNN65565 DXH65565:DXJ65565 EHD65565:EHF65565 EQZ65565:ERB65565 FAV65565:FAX65565 FKR65565:FKT65565 FUN65565:FUP65565 GEJ65565:GEL65565 GOF65565:GOH65565 GYB65565:GYD65565 HHX65565:HHZ65565 HRT65565:HRV65565 IBP65565:IBR65565 ILL65565:ILN65565 IVH65565:IVJ65565 JFD65565:JFF65565 JOZ65565:JPB65565 JYV65565:JYX65565 KIR65565:KIT65565 KSN65565:KSP65565 LCJ65565:LCL65565 LMF65565:LMH65565 LWB65565:LWD65565 MFX65565:MFZ65565 MPT65565:MPV65565 MZP65565:MZR65565 NJL65565:NJN65565 NTH65565:NTJ65565 ODD65565:ODF65565 OMZ65565:ONB65565 OWV65565:OWX65565 PGR65565:PGT65565 PQN65565:PQP65565 QAJ65565:QAL65565 QKF65565:QKH65565 QUB65565:QUD65565 RDX65565:RDZ65565 RNT65565:RNV65565 RXP65565:RXR65565 SHL65565:SHN65565 SRH65565:SRJ65565 TBD65565:TBF65565 TKZ65565:TLB65565 TUV65565:TUX65565 UER65565:UET65565 UON65565:UOP65565 UYJ65565:UYL65565 VIF65565:VIH65565 VSB65565:VSD65565 WBX65565:WBZ65565 WLT65565:WLV65565 WVP65565:WVR65565 H131101:J131101 JD131101:JF131101 SZ131101:TB131101 ACV131101:ACX131101 AMR131101:AMT131101 AWN131101:AWP131101 BGJ131101:BGL131101 BQF131101:BQH131101 CAB131101:CAD131101 CJX131101:CJZ131101 CTT131101:CTV131101 DDP131101:DDR131101 DNL131101:DNN131101 DXH131101:DXJ131101 EHD131101:EHF131101 EQZ131101:ERB131101 FAV131101:FAX131101 FKR131101:FKT131101 FUN131101:FUP131101 GEJ131101:GEL131101 GOF131101:GOH131101 GYB131101:GYD131101 HHX131101:HHZ131101 HRT131101:HRV131101 IBP131101:IBR131101 ILL131101:ILN131101 IVH131101:IVJ131101 JFD131101:JFF131101 JOZ131101:JPB131101 JYV131101:JYX131101 KIR131101:KIT131101 KSN131101:KSP131101 LCJ131101:LCL131101 LMF131101:LMH131101 LWB131101:LWD131101 MFX131101:MFZ131101 MPT131101:MPV131101 MZP131101:MZR131101 NJL131101:NJN131101 NTH131101:NTJ131101 ODD131101:ODF131101 OMZ131101:ONB131101 OWV131101:OWX131101 PGR131101:PGT131101 PQN131101:PQP131101 QAJ131101:QAL131101 QKF131101:QKH131101 QUB131101:QUD131101 RDX131101:RDZ131101 RNT131101:RNV131101 RXP131101:RXR131101 SHL131101:SHN131101 SRH131101:SRJ131101 TBD131101:TBF131101 TKZ131101:TLB131101 TUV131101:TUX131101 UER131101:UET131101 UON131101:UOP131101 UYJ131101:UYL131101 VIF131101:VIH131101 VSB131101:VSD131101 WBX131101:WBZ131101 WLT131101:WLV131101 WVP131101:WVR131101 H196637:J196637 JD196637:JF196637 SZ196637:TB196637 ACV196637:ACX196637 AMR196637:AMT196637 AWN196637:AWP196637 BGJ196637:BGL196637 BQF196637:BQH196637 CAB196637:CAD196637 CJX196637:CJZ196637 CTT196637:CTV196637 DDP196637:DDR196637 DNL196637:DNN196637 DXH196637:DXJ196637 EHD196637:EHF196637 EQZ196637:ERB196637 FAV196637:FAX196637 FKR196637:FKT196637 FUN196637:FUP196637 GEJ196637:GEL196637 GOF196637:GOH196637 GYB196637:GYD196637 HHX196637:HHZ196637 HRT196637:HRV196637 IBP196637:IBR196637 ILL196637:ILN196637 IVH196637:IVJ196637 JFD196637:JFF196637 JOZ196637:JPB196637 JYV196637:JYX196637 KIR196637:KIT196637 KSN196637:KSP196637 LCJ196637:LCL196637 LMF196637:LMH196637 LWB196637:LWD196637 MFX196637:MFZ196637 MPT196637:MPV196637 MZP196637:MZR196637 NJL196637:NJN196637 NTH196637:NTJ196637 ODD196637:ODF196637 OMZ196637:ONB196637 OWV196637:OWX196637 PGR196637:PGT196637 PQN196637:PQP196637 QAJ196637:QAL196637 QKF196637:QKH196637 QUB196637:QUD196637 RDX196637:RDZ196637 RNT196637:RNV196637 RXP196637:RXR196637 SHL196637:SHN196637 SRH196637:SRJ196637 TBD196637:TBF196637 TKZ196637:TLB196637 TUV196637:TUX196637 UER196637:UET196637 UON196637:UOP196637 UYJ196637:UYL196637 VIF196637:VIH196637 VSB196637:VSD196637 WBX196637:WBZ196637 WLT196637:WLV196637 WVP196637:WVR196637 H262173:J262173 JD262173:JF262173 SZ262173:TB262173 ACV262173:ACX262173 AMR262173:AMT262173 AWN262173:AWP262173 BGJ262173:BGL262173 BQF262173:BQH262173 CAB262173:CAD262173 CJX262173:CJZ262173 CTT262173:CTV262173 DDP262173:DDR262173 DNL262173:DNN262173 DXH262173:DXJ262173 EHD262173:EHF262173 EQZ262173:ERB262173 FAV262173:FAX262173 FKR262173:FKT262173 FUN262173:FUP262173 GEJ262173:GEL262173 GOF262173:GOH262173 GYB262173:GYD262173 HHX262173:HHZ262173 HRT262173:HRV262173 IBP262173:IBR262173 ILL262173:ILN262173 IVH262173:IVJ262173 JFD262173:JFF262173 JOZ262173:JPB262173 JYV262173:JYX262173 KIR262173:KIT262173 KSN262173:KSP262173 LCJ262173:LCL262173 LMF262173:LMH262173 LWB262173:LWD262173 MFX262173:MFZ262173 MPT262173:MPV262173 MZP262173:MZR262173 NJL262173:NJN262173 NTH262173:NTJ262173 ODD262173:ODF262173 OMZ262173:ONB262173 OWV262173:OWX262173 PGR262173:PGT262173 PQN262173:PQP262173 QAJ262173:QAL262173 QKF262173:QKH262173 QUB262173:QUD262173 RDX262173:RDZ262173 RNT262173:RNV262173 RXP262173:RXR262173 SHL262173:SHN262173 SRH262173:SRJ262173 TBD262173:TBF262173 TKZ262173:TLB262173 TUV262173:TUX262173 UER262173:UET262173 UON262173:UOP262173 UYJ262173:UYL262173 VIF262173:VIH262173 VSB262173:VSD262173 WBX262173:WBZ262173 WLT262173:WLV262173 WVP262173:WVR262173 H327709:J327709 JD327709:JF327709 SZ327709:TB327709 ACV327709:ACX327709 AMR327709:AMT327709 AWN327709:AWP327709 BGJ327709:BGL327709 BQF327709:BQH327709 CAB327709:CAD327709 CJX327709:CJZ327709 CTT327709:CTV327709 DDP327709:DDR327709 DNL327709:DNN327709 DXH327709:DXJ327709 EHD327709:EHF327709 EQZ327709:ERB327709 FAV327709:FAX327709 FKR327709:FKT327709 FUN327709:FUP327709 GEJ327709:GEL327709 GOF327709:GOH327709 GYB327709:GYD327709 HHX327709:HHZ327709 HRT327709:HRV327709 IBP327709:IBR327709 ILL327709:ILN327709 IVH327709:IVJ327709 JFD327709:JFF327709 JOZ327709:JPB327709 JYV327709:JYX327709 KIR327709:KIT327709 KSN327709:KSP327709 LCJ327709:LCL327709 LMF327709:LMH327709 LWB327709:LWD327709 MFX327709:MFZ327709 MPT327709:MPV327709 MZP327709:MZR327709 NJL327709:NJN327709 NTH327709:NTJ327709 ODD327709:ODF327709 OMZ327709:ONB327709 OWV327709:OWX327709 PGR327709:PGT327709 PQN327709:PQP327709 QAJ327709:QAL327709 QKF327709:QKH327709 QUB327709:QUD327709 RDX327709:RDZ327709 RNT327709:RNV327709 RXP327709:RXR327709 SHL327709:SHN327709 SRH327709:SRJ327709 TBD327709:TBF327709 TKZ327709:TLB327709 TUV327709:TUX327709 UER327709:UET327709 UON327709:UOP327709 UYJ327709:UYL327709 VIF327709:VIH327709 VSB327709:VSD327709 WBX327709:WBZ327709 WLT327709:WLV327709 WVP327709:WVR327709 H393245:J393245 JD393245:JF393245 SZ393245:TB393245 ACV393245:ACX393245 AMR393245:AMT393245 AWN393245:AWP393245 BGJ393245:BGL393245 BQF393245:BQH393245 CAB393245:CAD393245 CJX393245:CJZ393245 CTT393245:CTV393245 DDP393245:DDR393245 DNL393245:DNN393245 DXH393245:DXJ393245 EHD393245:EHF393245 EQZ393245:ERB393245 FAV393245:FAX393245 FKR393245:FKT393245 FUN393245:FUP393245 GEJ393245:GEL393245 GOF393245:GOH393245 GYB393245:GYD393245 HHX393245:HHZ393245 HRT393245:HRV393245 IBP393245:IBR393245 ILL393245:ILN393245 IVH393245:IVJ393245 JFD393245:JFF393245 JOZ393245:JPB393245 JYV393245:JYX393245 KIR393245:KIT393245 KSN393245:KSP393245 LCJ393245:LCL393245 LMF393245:LMH393245 LWB393245:LWD393245 MFX393245:MFZ393245 MPT393245:MPV393245 MZP393245:MZR393245 NJL393245:NJN393245 NTH393245:NTJ393245 ODD393245:ODF393245 OMZ393245:ONB393245 OWV393245:OWX393245 PGR393245:PGT393245 PQN393245:PQP393245 QAJ393245:QAL393245 QKF393245:QKH393245 QUB393245:QUD393245 RDX393245:RDZ393245 RNT393245:RNV393245 RXP393245:RXR393245 SHL393245:SHN393245 SRH393245:SRJ393245 TBD393245:TBF393245 TKZ393245:TLB393245 TUV393245:TUX393245 UER393245:UET393245 UON393245:UOP393245 UYJ393245:UYL393245 VIF393245:VIH393245 VSB393245:VSD393245 WBX393245:WBZ393245 WLT393245:WLV393245 WVP393245:WVR393245 H458781:J458781 JD458781:JF458781 SZ458781:TB458781 ACV458781:ACX458781 AMR458781:AMT458781 AWN458781:AWP458781 BGJ458781:BGL458781 BQF458781:BQH458781 CAB458781:CAD458781 CJX458781:CJZ458781 CTT458781:CTV458781 DDP458781:DDR458781 DNL458781:DNN458781 DXH458781:DXJ458781 EHD458781:EHF458781 EQZ458781:ERB458781 FAV458781:FAX458781 FKR458781:FKT458781 FUN458781:FUP458781 GEJ458781:GEL458781 GOF458781:GOH458781 GYB458781:GYD458781 HHX458781:HHZ458781 HRT458781:HRV458781 IBP458781:IBR458781 ILL458781:ILN458781 IVH458781:IVJ458781 JFD458781:JFF458781 JOZ458781:JPB458781 JYV458781:JYX458781 KIR458781:KIT458781 KSN458781:KSP458781 LCJ458781:LCL458781 LMF458781:LMH458781 LWB458781:LWD458781 MFX458781:MFZ458781 MPT458781:MPV458781 MZP458781:MZR458781 NJL458781:NJN458781 NTH458781:NTJ458781 ODD458781:ODF458781 OMZ458781:ONB458781 OWV458781:OWX458781 PGR458781:PGT458781 PQN458781:PQP458781 QAJ458781:QAL458781 QKF458781:QKH458781 QUB458781:QUD458781 RDX458781:RDZ458781 RNT458781:RNV458781 RXP458781:RXR458781 SHL458781:SHN458781 SRH458781:SRJ458781 TBD458781:TBF458781 TKZ458781:TLB458781 TUV458781:TUX458781 UER458781:UET458781 UON458781:UOP458781 UYJ458781:UYL458781 VIF458781:VIH458781 VSB458781:VSD458781 WBX458781:WBZ458781 WLT458781:WLV458781 WVP458781:WVR458781 H524317:J524317 JD524317:JF524317 SZ524317:TB524317 ACV524317:ACX524317 AMR524317:AMT524317 AWN524317:AWP524317 BGJ524317:BGL524317 BQF524317:BQH524317 CAB524317:CAD524317 CJX524317:CJZ524317 CTT524317:CTV524317 DDP524317:DDR524317 DNL524317:DNN524317 DXH524317:DXJ524317 EHD524317:EHF524317 EQZ524317:ERB524317 FAV524317:FAX524317 FKR524317:FKT524317 FUN524317:FUP524317 GEJ524317:GEL524317 GOF524317:GOH524317 GYB524317:GYD524317 HHX524317:HHZ524317 HRT524317:HRV524317 IBP524317:IBR524317 ILL524317:ILN524317 IVH524317:IVJ524317 JFD524317:JFF524317 JOZ524317:JPB524317 JYV524317:JYX524317 KIR524317:KIT524317 KSN524317:KSP524317 LCJ524317:LCL524317 LMF524317:LMH524317 LWB524317:LWD524317 MFX524317:MFZ524317 MPT524317:MPV524317 MZP524317:MZR524317 NJL524317:NJN524317 NTH524317:NTJ524317 ODD524317:ODF524317 OMZ524317:ONB524317 OWV524317:OWX524317 PGR524317:PGT524317 PQN524317:PQP524317 QAJ524317:QAL524317 QKF524317:QKH524317 QUB524317:QUD524317 RDX524317:RDZ524317 RNT524317:RNV524317 RXP524317:RXR524317 SHL524317:SHN524317 SRH524317:SRJ524317 TBD524317:TBF524317 TKZ524317:TLB524317 TUV524317:TUX524317 UER524317:UET524317 UON524317:UOP524317 UYJ524317:UYL524317 VIF524317:VIH524317 VSB524317:VSD524317 WBX524317:WBZ524317 WLT524317:WLV524317 WVP524317:WVR524317 H589853:J589853 JD589853:JF589853 SZ589853:TB589853 ACV589853:ACX589853 AMR589853:AMT589853 AWN589853:AWP589853 BGJ589853:BGL589853 BQF589853:BQH589853 CAB589853:CAD589853 CJX589853:CJZ589853 CTT589853:CTV589853 DDP589853:DDR589853 DNL589853:DNN589853 DXH589853:DXJ589853 EHD589853:EHF589853 EQZ589853:ERB589853 FAV589853:FAX589853 FKR589853:FKT589853 FUN589853:FUP589853 GEJ589853:GEL589853 GOF589853:GOH589853 GYB589853:GYD589853 HHX589853:HHZ589853 HRT589853:HRV589853 IBP589853:IBR589853 ILL589853:ILN589853 IVH589853:IVJ589853 JFD589853:JFF589853 JOZ589853:JPB589853 JYV589853:JYX589853 KIR589853:KIT589853 KSN589853:KSP589853 LCJ589853:LCL589853 LMF589853:LMH589853 LWB589853:LWD589853 MFX589853:MFZ589853 MPT589853:MPV589853 MZP589853:MZR589853 NJL589853:NJN589853 NTH589853:NTJ589853 ODD589853:ODF589853 OMZ589853:ONB589853 OWV589853:OWX589853 PGR589853:PGT589853 PQN589853:PQP589853 QAJ589853:QAL589853 QKF589853:QKH589853 QUB589853:QUD589853 RDX589853:RDZ589853 RNT589853:RNV589853 RXP589853:RXR589853 SHL589853:SHN589853 SRH589853:SRJ589853 TBD589853:TBF589853 TKZ589853:TLB589853 TUV589853:TUX589853 UER589853:UET589853 UON589853:UOP589853 UYJ589853:UYL589853 VIF589853:VIH589853 VSB589853:VSD589853 WBX589853:WBZ589853 WLT589853:WLV589853 WVP589853:WVR589853 H655389:J655389 JD655389:JF655389 SZ655389:TB655389 ACV655389:ACX655389 AMR655389:AMT655389 AWN655389:AWP655389 BGJ655389:BGL655389 BQF655389:BQH655389 CAB655389:CAD655389 CJX655389:CJZ655389 CTT655389:CTV655389 DDP655389:DDR655389 DNL655389:DNN655389 DXH655389:DXJ655389 EHD655389:EHF655389 EQZ655389:ERB655389 FAV655389:FAX655389 FKR655389:FKT655389 FUN655389:FUP655389 GEJ655389:GEL655389 GOF655389:GOH655389 GYB655389:GYD655389 HHX655389:HHZ655389 HRT655389:HRV655389 IBP655389:IBR655389 ILL655389:ILN655389 IVH655389:IVJ655389 JFD655389:JFF655389 JOZ655389:JPB655389 JYV655389:JYX655389 KIR655389:KIT655389 KSN655389:KSP655389 LCJ655389:LCL655389 LMF655389:LMH655389 LWB655389:LWD655389 MFX655389:MFZ655389 MPT655389:MPV655389 MZP655389:MZR655389 NJL655389:NJN655389 NTH655389:NTJ655389 ODD655389:ODF655389 OMZ655389:ONB655389 OWV655389:OWX655389 PGR655389:PGT655389 PQN655389:PQP655389 QAJ655389:QAL655389 QKF655389:QKH655389 QUB655389:QUD655389 RDX655389:RDZ655389 RNT655389:RNV655389 RXP655389:RXR655389 SHL655389:SHN655389 SRH655389:SRJ655389 TBD655389:TBF655389 TKZ655389:TLB655389 TUV655389:TUX655389 UER655389:UET655389 UON655389:UOP655389 UYJ655389:UYL655389 VIF655389:VIH655389 VSB655389:VSD655389 WBX655389:WBZ655389 WLT655389:WLV655389 WVP655389:WVR655389 H720925:J720925 JD720925:JF720925 SZ720925:TB720925 ACV720925:ACX720925 AMR720925:AMT720925 AWN720925:AWP720925 BGJ720925:BGL720925 BQF720925:BQH720925 CAB720925:CAD720925 CJX720925:CJZ720925 CTT720925:CTV720925 DDP720925:DDR720925 DNL720925:DNN720925 DXH720925:DXJ720925 EHD720925:EHF720925 EQZ720925:ERB720925 FAV720925:FAX720925 FKR720925:FKT720925 FUN720925:FUP720925 GEJ720925:GEL720925 GOF720925:GOH720925 GYB720925:GYD720925 HHX720925:HHZ720925 HRT720925:HRV720925 IBP720925:IBR720925 ILL720925:ILN720925 IVH720925:IVJ720925 JFD720925:JFF720925 JOZ720925:JPB720925 JYV720925:JYX720925 KIR720925:KIT720925 KSN720925:KSP720925 LCJ720925:LCL720925 LMF720925:LMH720925 LWB720925:LWD720925 MFX720925:MFZ720925 MPT720925:MPV720925 MZP720925:MZR720925 NJL720925:NJN720925 NTH720925:NTJ720925 ODD720925:ODF720925 OMZ720925:ONB720925 OWV720925:OWX720925 PGR720925:PGT720925 PQN720925:PQP720925 QAJ720925:QAL720925 QKF720925:QKH720925 QUB720925:QUD720925 RDX720925:RDZ720925 RNT720925:RNV720925 RXP720925:RXR720925 SHL720925:SHN720925 SRH720925:SRJ720925 TBD720925:TBF720925 TKZ720925:TLB720925 TUV720925:TUX720925 UER720925:UET720925 UON720925:UOP720925 UYJ720925:UYL720925 VIF720925:VIH720925 VSB720925:VSD720925 WBX720925:WBZ720925 WLT720925:WLV720925 WVP720925:WVR720925 H786461:J786461 JD786461:JF786461 SZ786461:TB786461 ACV786461:ACX786461 AMR786461:AMT786461 AWN786461:AWP786461 BGJ786461:BGL786461 BQF786461:BQH786461 CAB786461:CAD786461 CJX786461:CJZ786461 CTT786461:CTV786461 DDP786461:DDR786461 DNL786461:DNN786461 DXH786461:DXJ786461 EHD786461:EHF786461 EQZ786461:ERB786461 FAV786461:FAX786461 FKR786461:FKT786461 FUN786461:FUP786461 GEJ786461:GEL786461 GOF786461:GOH786461 GYB786461:GYD786461 HHX786461:HHZ786461 HRT786461:HRV786461 IBP786461:IBR786461 ILL786461:ILN786461 IVH786461:IVJ786461 JFD786461:JFF786461 JOZ786461:JPB786461 JYV786461:JYX786461 KIR786461:KIT786461 KSN786461:KSP786461 LCJ786461:LCL786461 LMF786461:LMH786461 LWB786461:LWD786461 MFX786461:MFZ786461 MPT786461:MPV786461 MZP786461:MZR786461 NJL786461:NJN786461 NTH786461:NTJ786461 ODD786461:ODF786461 OMZ786461:ONB786461 OWV786461:OWX786461 PGR786461:PGT786461 PQN786461:PQP786461 QAJ786461:QAL786461 QKF786461:QKH786461 QUB786461:QUD786461 RDX786461:RDZ786461 RNT786461:RNV786461 RXP786461:RXR786461 SHL786461:SHN786461 SRH786461:SRJ786461 TBD786461:TBF786461 TKZ786461:TLB786461 TUV786461:TUX786461 UER786461:UET786461 UON786461:UOP786461 UYJ786461:UYL786461 VIF786461:VIH786461 VSB786461:VSD786461 WBX786461:WBZ786461 WLT786461:WLV786461 WVP786461:WVR786461 H851997:J851997 JD851997:JF851997 SZ851997:TB851997 ACV851997:ACX851997 AMR851997:AMT851997 AWN851997:AWP851997 BGJ851997:BGL851997 BQF851997:BQH851997 CAB851997:CAD851997 CJX851997:CJZ851997 CTT851997:CTV851997 DDP851997:DDR851997 DNL851997:DNN851997 DXH851997:DXJ851997 EHD851997:EHF851997 EQZ851997:ERB851997 FAV851997:FAX851997 FKR851997:FKT851997 FUN851997:FUP851997 GEJ851997:GEL851997 GOF851997:GOH851997 GYB851997:GYD851997 HHX851997:HHZ851997 HRT851997:HRV851997 IBP851997:IBR851997 ILL851997:ILN851997 IVH851997:IVJ851997 JFD851997:JFF851997 JOZ851997:JPB851997 JYV851997:JYX851997 KIR851997:KIT851997 KSN851997:KSP851997 LCJ851997:LCL851997 LMF851997:LMH851997 LWB851997:LWD851997 MFX851997:MFZ851997 MPT851997:MPV851997 MZP851997:MZR851997 NJL851997:NJN851997 NTH851997:NTJ851997 ODD851997:ODF851997 OMZ851997:ONB851997 OWV851997:OWX851997 PGR851997:PGT851997 PQN851997:PQP851997 QAJ851997:QAL851997 QKF851997:QKH851997 QUB851997:QUD851997 RDX851997:RDZ851997 RNT851997:RNV851997 RXP851997:RXR851997 SHL851997:SHN851997 SRH851997:SRJ851997 TBD851997:TBF851997 TKZ851997:TLB851997 TUV851997:TUX851997 UER851997:UET851997 UON851997:UOP851997 UYJ851997:UYL851997 VIF851997:VIH851997 VSB851997:VSD851997 WBX851997:WBZ851997 WLT851997:WLV851997 WVP851997:WVR851997 H917533:J917533 JD917533:JF917533 SZ917533:TB917533 ACV917533:ACX917533 AMR917533:AMT917533 AWN917533:AWP917533 BGJ917533:BGL917533 BQF917533:BQH917533 CAB917533:CAD917533 CJX917533:CJZ917533 CTT917533:CTV917533 DDP917533:DDR917533 DNL917533:DNN917533 DXH917533:DXJ917533 EHD917533:EHF917533 EQZ917533:ERB917533 FAV917533:FAX917533 FKR917533:FKT917533 FUN917533:FUP917533 GEJ917533:GEL917533 GOF917533:GOH917533 GYB917533:GYD917533 HHX917533:HHZ917533 HRT917533:HRV917533 IBP917533:IBR917533 ILL917533:ILN917533 IVH917533:IVJ917533 JFD917533:JFF917533 JOZ917533:JPB917533 JYV917533:JYX917533 KIR917533:KIT917533 KSN917533:KSP917533 LCJ917533:LCL917533 LMF917533:LMH917533 LWB917533:LWD917533 MFX917533:MFZ917533 MPT917533:MPV917533 MZP917533:MZR917533 NJL917533:NJN917533 NTH917533:NTJ917533 ODD917533:ODF917533 OMZ917533:ONB917533 OWV917533:OWX917533 PGR917533:PGT917533 PQN917533:PQP917533 QAJ917533:QAL917533 QKF917533:QKH917533 QUB917533:QUD917533 RDX917533:RDZ917533 RNT917533:RNV917533 RXP917533:RXR917533 SHL917533:SHN917533 SRH917533:SRJ917533 TBD917533:TBF917533 TKZ917533:TLB917533 TUV917533:TUX917533 UER917533:UET917533 UON917533:UOP917533 UYJ917533:UYL917533 VIF917533:VIH917533 VSB917533:VSD917533 WBX917533:WBZ917533 WLT917533:WLV917533 WVP917533:WVR917533 H983069:J983069 JD983069:JF983069 SZ983069:TB983069 ACV983069:ACX983069 AMR983069:AMT983069 AWN983069:AWP983069 BGJ983069:BGL983069 BQF983069:BQH983069 CAB983069:CAD983069 CJX983069:CJZ983069 CTT983069:CTV983069 DDP983069:DDR983069 DNL983069:DNN983069 DXH983069:DXJ983069 EHD983069:EHF983069 EQZ983069:ERB983069 FAV983069:FAX983069 FKR983069:FKT983069 FUN983069:FUP983069 GEJ983069:GEL983069 GOF983069:GOH983069 GYB983069:GYD983069 HHX983069:HHZ983069 HRT983069:HRV983069 IBP983069:IBR983069 ILL983069:ILN983069 IVH983069:IVJ983069 JFD983069:JFF983069 JOZ983069:JPB983069 JYV983069:JYX983069 KIR983069:KIT983069 KSN983069:KSP983069 LCJ983069:LCL983069 LMF983069:LMH983069 LWB983069:LWD983069 MFX983069:MFZ983069 MPT983069:MPV983069 MZP983069:MZR983069 NJL983069:NJN983069 NTH983069:NTJ983069 ODD983069:ODF983069 OMZ983069:ONB983069 OWV983069:OWX983069 PGR983069:PGT983069 PQN983069:PQP983069 QAJ983069:QAL983069 QKF983069:QKH983069 QUB983069:QUD983069 RDX983069:RDZ983069 RNT983069:RNV983069 RXP983069:RXR983069 SHL983069:SHN983069 SRH983069:SRJ983069 TBD983069:TBF983069 TKZ983069:TLB983069 TUV983069:TUX983069 UER983069:UET983069 UON983069:UOP983069 UYJ983069:UYL983069 VIF983069:VIH983069 VSB983069:VSD983069 WBX983069:WBZ983069 WLT983069:WLV983069 WVP983069:WVR983069">
      <formula1>$U$28:$U$30</formula1>
    </dataValidation>
    <dataValidation type="list" allowBlank="1" sqref="H28:J28 JD28:JF28 SZ28:TB28 ACV28:ACX28 AMR28:AMT28 AWN28:AWP28 BGJ28:BGL28 BQF28:BQH28 CAB28:CAD28 CJX28:CJZ28 CTT28:CTV28 DDP28:DDR28 DNL28:DNN28 DXH28:DXJ28 EHD28:EHF28 EQZ28:ERB28 FAV28:FAX28 FKR28:FKT28 FUN28:FUP28 GEJ28:GEL28 GOF28:GOH28 GYB28:GYD28 HHX28:HHZ28 HRT28:HRV28 IBP28:IBR28 ILL28:ILN28 IVH28:IVJ28 JFD28:JFF28 JOZ28:JPB28 JYV28:JYX28 KIR28:KIT28 KSN28:KSP28 LCJ28:LCL28 LMF28:LMH28 LWB28:LWD28 MFX28:MFZ28 MPT28:MPV28 MZP28:MZR28 NJL28:NJN28 NTH28:NTJ28 ODD28:ODF28 OMZ28:ONB28 OWV28:OWX28 PGR28:PGT28 PQN28:PQP28 QAJ28:QAL28 QKF28:QKH28 QUB28:QUD28 RDX28:RDZ28 RNT28:RNV28 RXP28:RXR28 SHL28:SHN28 SRH28:SRJ28 TBD28:TBF28 TKZ28:TLB28 TUV28:TUX28 UER28:UET28 UON28:UOP28 UYJ28:UYL28 VIF28:VIH28 VSB28:VSD28 WBX28:WBZ28 WLT28:WLV28 WVP28:WVR28 H65564:J65564 JD65564:JF65564 SZ65564:TB65564 ACV65564:ACX65564 AMR65564:AMT65564 AWN65564:AWP65564 BGJ65564:BGL65564 BQF65564:BQH65564 CAB65564:CAD65564 CJX65564:CJZ65564 CTT65564:CTV65564 DDP65564:DDR65564 DNL65564:DNN65564 DXH65564:DXJ65564 EHD65564:EHF65564 EQZ65564:ERB65564 FAV65564:FAX65564 FKR65564:FKT65564 FUN65564:FUP65564 GEJ65564:GEL65564 GOF65564:GOH65564 GYB65564:GYD65564 HHX65564:HHZ65564 HRT65564:HRV65564 IBP65564:IBR65564 ILL65564:ILN65564 IVH65564:IVJ65564 JFD65564:JFF65564 JOZ65564:JPB65564 JYV65564:JYX65564 KIR65564:KIT65564 KSN65564:KSP65564 LCJ65564:LCL65564 LMF65564:LMH65564 LWB65564:LWD65564 MFX65564:MFZ65564 MPT65564:MPV65564 MZP65564:MZR65564 NJL65564:NJN65564 NTH65564:NTJ65564 ODD65564:ODF65564 OMZ65564:ONB65564 OWV65564:OWX65564 PGR65564:PGT65564 PQN65564:PQP65564 QAJ65564:QAL65564 QKF65564:QKH65564 QUB65564:QUD65564 RDX65564:RDZ65564 RNT65564:RNV65564 RXP65564:RXR65564 SHL65564:SHN65564 SRH65564:SRJ65564 TBD65564:TBF65564 TKZ65564:TLB65564 TUV65564:TUX65564 UER65564:UET65564 UON65564:UOP65564 UYJ65564:UYL65564 VIF65564:VIH65564 VSB65564:VSD65564 WBX65564:WBZ65564 WLT65564:WLV65564 WVP65564:WVR65564 H131100:J131100 JD131100:JF131100 SZ131100:TB131100 ACV131100:ACX131100 AMR131100:AMT131100 AWN131100:AWP131100 BGJ131100:BGL131100 BQF131100:BQH131100 CAB131100:CAD131100 CJX131100:CJZ131100 CTT131100:CTV131100 DDP131100:DDR131100 DNL131100:DNN131100 DXH131100:DXJ131100 EHD131100:EHF131100 EQZ131100:ERB131100 FAV131100:FAX131100 FKR131100:FKT131100 FUN131100:FUP131100 GEJ131100:GEL131100 GOF131100:GOH131100 GYB131100:GYD131100 HHX131100:HHZ131100 HRT131100:HRV131100 IBP131100:IBR131100 ILL131100:ILN131100 IVH131100:IVJ131100 JFD131100:JFF131100 JOZ131100:JPB131100 JYV131100:JYX131100 KIR131100:KIT131100 KSN131100:KSP131100 LCJ131100:LCL131100 LMF131100:LMH131100 LWB131100:LWD131100 MFX131100:MFZ131100 MPT131100:MPV131100 MZP131100:MZR131100 NJL131100:NJN131100 NTH131100:NTJ131100 ODD131100:ODF131100 OMZ131100:ONB131100 OWV131100:OWX131100 PGR131100:PGT131100 PQN131100:PQP131100 QAJ131100:QAL131100 QKF131100:QKH131100 QUB131100:QUD131100 RDX131100:RDZ131100 RNT131100:RNV131100 RXP131100:RXR131100 SHL131100:SHN131100 SRH131100:SRJ131100 TBD131100:TBF131100 TKZ131100:TLB131100 TUV131100:TUX131100 UER131100:UET131100 UON131100:UOP131100 UYJ131100:UYL131100 VIF131100:VIH131100 VSB131100:VSD131100 WBX131100:WBZ131100 WLT131100:WLV131100 WVP131100:WVR131100 H196636:J196636 JD196636:JF196636 SZ196636:TB196636 ACV196636:ACX196636 AMR196636:AMT196636 AWN196636:AWP196636 BGJ196636:BGL196636 BQF196636:BQH196636 CAB196636:CAD196636 CJX196636:CJZ196636 CTT196636:CTV196636 DDP196636:DDR196636 DNL196636:DNN196636 DXH196636:DXJ196636 EHD196636:EHF196636 EQZ196636:ERB196636 FAV196636:FAX196636 FKR196636:FKT196636 FUN196636:FUP196636 GEJ196636:GEL196636 GOF196636:GOH196636 GYB196636:GYD196636 HHX196636:HHZ196636 HRT196636:HRV196636 IBP196636:IBR196636 ILL196636:ILN196636 IVH196636:IVJ196636 JFD196636:JFF196636 JOZ196636:JPB196636 JYV196636:JYX196636 KIR196636:KIT196636 KSN196636:KSP196636 LCJ196636:LCL196636 LMF196636:LMH196636 LWB196636:LWD196636 MFX196636:MFZ196636 MPT196636:MPV196636 MZP196636:MZR196636 NJL196636:NJN196636 NTH196636:NTJ196636 ODD196636:ODF196636 OMZ196636:ONB196636 OWV196636:OWX196636 PGR196636:PGT196636 PQN196636:PQP196636 QAJ196636:QAL196636 QKF196636:QKH196636 QUB196636:QUD196636 RDX196636:RDZ196636 RNT196636:RNV196636 RXP196636:RXR196636 SHL196636:SHN196636 SRH196636:SRJ196636 TBD196636:TBF196636 TKZ196636:TLB196636 TUV196636:TUX196636 UER196636:UET196636 UON196636:UOP196636 UYJ196636:UYL196636 VIF196636:VIH196636 VSB196636:VSD196636 WBX196636:WBZ196636 WLT196636:WLV196636 WVP196636:WVR196636 H262172:J262172 JD262172:JF262172 SZ262172:TB262172 ACV262172:ACX262172 AMR262172:AMT262172 AWN262172:AWP262172 BGJ262172:BGL262172 BQF262172:BQH262172 CAB262172:CAD262172 CJX262172:CJZ262172 CTT262172:CTV262172 DDP262172:DDR262172 DNL262172:DNN262172 DXH262172:DXJ262172 EHD262172:EHF262172 EQZ262172:ERB262172 FAV262172:FAX262172 FKR262172:FKT262172 FUN262172:FUP262172 GEJ262172:GEL262172 GOF262172:GOH262172 GYB262172:GYD262172 HHX262172:HHZ262172 HRT262172:HRV262172 IBP262172:IBR262172 ILL262172:ILN262172 IVH262172:IVJ262172 JFD262172:JFF262172 JOZ262172:JPB262172 JYV262172:JYX262172 KIR262172:KIT262172 KSN262172:KSP262172 LCJ262172:LCL262172 LMF262172:LMH262172 LWB262172:LWD262172 MFX262172:MFZ262172 MPT262172:MPV262172 MZP262172:MZR262172 NJL262172:NJN262172 NTH262172:NTJ262172 ODD262172:ODF262172 OMZ262172:ONB262172 OWV262172:OWX262172 PGR262172:PGT262172 PQN262172:PQP262172 QAJ262172:QAL262172 QKF262172:QKH262172 QUB262172:QUD262172 RDX262172:RDZ262172 RNT262172:RNV262172 RXP262172:RXR262172 SHL262172:SHN262172 SRH262172:SRJ262172 TBD262172:TBF262172 TKZ262172:TLB262172 TUV262172:TUX262172 UER262172:UET262172 UON262172:UOP262172 UYJ262172:UYL262172 VIF262172:VIH262172 VSB262172:VSD262172 WBX262172:WBZ262172 WLT262172:WLV262172 WVP262172:WVR262172 H327708:J327708 JD327708:JF327708 SZ327708:TB327708 ACV327708:ACX327708 AMR327708:AMT327708 AWN327708:AWP327708 BGJ327708:BGL327708 BQF327708:BQH327708 CAB327708:CAD327708 CJX327708:CJZ327708 CTT327708:CTV327708 DDP327708:DDR327708 DNL327708:DNN327708 DXH327708:DXJ327708 EHD327708:EHF327708 EQZ327708:ERB327708 FAV327708:FAX327708 FKR327708:FKT327708 FUN327708:FUP327708 GEJ327708:GEL327708 GOF327708:GOH327708 GYB327708:GYD327708 HHX327708:HHZ327708 HRT327708:HRV327708 IBP327708:IBR327708 ILL327708:ILN327708 IVH327708:IVJ327708 JFD327708:JFF327708 JOZ327708:JPB327708 JYV327708:JYX327708 KIR327708:KIT327708 KSN327708:KSP327708 LCJ327708:LCL327708 LMF327708:LMH327708 LWB327708:LWD327708 MFX327708:MFZ327708 MPT327708:MPV327708 MZP327708:MZR327708 NJL327708:NJN327708 NTH327708:NTJ327708 ODD327708:ODF327708 OMZ327708:ONB327708 OWV327708:OWX327708 PGR327708:PGT327708 PQN327708:PQP327708 QAJ327708:QAL327708 QKF327708:QKH327708 QUB327708:QUD327708 RDX327708:RDZ327708 RNT327708:RNV327708 RXP327708:RXR327708 SHL327708:SHN327708 SRH327708:SRJ327708 TBD327708:TBF327708 TKZ327708:TLB327708 TUV327708:TUX327708 UER327708:UET327708 UON327708:UOP327708 UYJ327708:UYL327708 VIF327708:VIH327708 VSB327708:VSD327708 WBX327708:WBZ327708 WLT327708:WLV327708 WVP327708:WVR327708 H393244:J393244 JD393244:JF393244 SZ393244:TB393244 ACV393244:ACX393244 AMR393244:AMT393244 AWN393244:AWP393244 BGJ393244:BGL393244 BQF393244:BQH393244 CAB393244:CAD393244 CJX393244:CJZ393244 CTT393244:CTV393244 DDP393244:DDR393244 DNL393244:DNN393244 DXH393244:DXJ393244 EHD393244:EHF393244 EQZ393244:ERB393244 FAV393244:FAX393244 FKR393244:FKT393244 FUN393244:FUP393244 GEJ393244:GEL393244 GOF393244:GOH393244 GYB393244:GYD393244 HHX393244:HHZ393244 HRT393244:HRV393244 IBP393244:IBR393244 ILL393244:ILN393244 IVH393244:IVJ393244 JFD393244:JFF393244 JOZ393244:JPB393244 JYV393244:JYX393244 KIR393244:KIT393244 KSN393244:KSP393244 LCJ393244:LCL393244 LMF393244:LMH393244 LWB393244:LWD393244 MFX393244:MFZ393244 MPT393244:MPV393244 MZP393244:MZR393244 NJL393244:NJN393244 NTH393244:NTJ393244 ODD393244:ODF393244 OMZ393244:ONB393244 OWV393244:OWX393244 PGR393244:PGT393244 PQN393244:PQP393244 QAJ393244:QAL393244 QKF393244:QKH393244 QUB393244:QUD393244 RDX393244:RDZ393244 RNT393244:RNV393244 RXP393244:RXR393244 SHL393244:SHN393244 SRH393244:SRJ393244 TBD393244:TBF393244 TKZ393244:TLB393244 TUV393244:TUX393244 UER393244:UET393244 UON393244:UOP393244 UYJ393244:UYL393244 VIF393244:VIH393244 VSB393244:VSD393244 WBX393244:WBZ393244 WLT393244:WLV393244 WVP393244:WVR393244 H458780:J458780 JD458780:JF458780 SZ458780:TB458780 ACV458780:ACX458780 AMR458780:AMT458780 AWN458780:AWP458780 BGJ458780:BGL458780 BQF458780:BQH458780 CAB458780:CAD458780 CJX458780:CJZ458780 CTT458780:CTV458780 DDP458780:DDR458780 DNL458780:DNN458780 DXH458780:DXJ458780 EHD458780:EHF458780 EQZ458780:ERB458780 FAV458780:FAX458780 FKR458780:FKT458780 FUN458780:FUP458780 GEJ458780:GEL458780 GOF458780:GOH458780 GYB458780:GYD458780 HHX458780:HHZ458780 HRT458780:HRV458780 IBP458780:IBR458780 ILL458780:ILN458780 IVH458780:IVJ458780 JFD458780:JFF458780 JOZ458780:JPB458780 JYV458780:JYX458780 KIR458780:KIT458780 KSN458780:KSP458780 LCJ458780:LCL458780 LMF458780:LMH458780 LWB458780:LWD458780 MFX458780:MFZ458780 MPT458780:MPV458780 MZP458780:MZR458780 NJL458780:NJN458780 NTH458780:NTJ458780 ODD458780:ODF458780 OMZ458780:ONB458780 OWV458780:OWX458780 PGR458780:PGT458780 PQN458780:PQP458780 QAJ458780:QAL458780 QKF458780:QKH458780 QUB458780:QUD458780 RDX458780:RDZ458780 RNT458780:RNV458780 RXP458780:RXR458780 SHL458780:SHN458780 SRH458780:SRJ458780 TBD458780:TBF458780 TKZ458780:TLB458780 TUV458780:TUX458780 UER458780:UET458780 UON458780:UOP458780 UYJ458780:UYL458780 VIF458780:VIH458780 VSB458780:VSD458780 WBX458780:WBZ458780 WLT458780:WLV458780 WVP458780:WVR458780 H524316:J524316 JD524316:JF524316 SZ524316:TB524316 ACV524316:ACX524316 AMR524316:AMT524316 AWN524316:AWP524316 BGJ524316:BGL524316 BQF524316:BQH524316 CAB524316:CAD524316 CJX524316:CJZ524316 CTT524316:CTV524316 DDP524316:DDR524316 DNL524316:DNN524316 DXH524316:DXJ524316 EHD524316:EHF524316 EQZ524316:ERB524316 FAV524316:FAX524316 FKR524316:FKT524316 FUN524316:FUP524316 GEJ524316:GEL524316 GOF524316:GOH524316 GYB524316:GYD524316 HHX524316:HHZ524316 HRT524316:HRV524316 IBP524316:IBR524316 ILL524316:ILN524316 IVH524316:IVJ524316 JFD524316:JFF524316 JOZ524316:JPB524316 JYV524316:JYX524316 KIR524316:KIT524316 KSN524316:KSP524316 LCJ524316:LCL524316 LMF524316:LMH524316 LWB524316:LWD524316 MFX524316:MFZ524316 MPT524316:MPV524316 MZP524316:MZR524316 NJL524316:NJN524316 NTH524316:NTJ524316 ODD524316:ODF524316 OMZ524316:ONB524316 OWV524316:OWX524316 PGR524316:PGT524316 PQN524316:PQP524316 QAJ524316:QAL524316 QKF524316:QKH524316 QUB524316:QUD524316 RDX524316:RDZ524316 RNT524316:RNV524316 RXP524316:RXR524316 SHL524316:SHN524316 SRH524316:SRJ524316 TBD524316:TBF524316 TKZ524316:TLB524316 TUV524316:TUX524316 UER524316:UET524316 UON524316:UOP524316 UYJ524316:UYL524316 VIF524316:VIH524316 VSB524316:VSD524316 WBX524316:WBZ524316 WLT524316:WLV524316 WVP524316:WVR524316 H589852:J589852 JD589852:JF589852 SZ589852:TB589852 ACV589852:ACX589852 AMR589852:AMT589852 AWN589852:AWP589852 BGJ589852:BGL589852 BQF589852:BQH589852 CAB589852:CAD589852 CJX589852:CJZ589852 CTT589852:CTV589852 DDP589852:DDR589852 DNL589852:DNN589852 DXH589852:DXJ589852 EHD589852:EHF589852 EQZ589852:ERB589852 FAV589852:FAX589852 FKR589852:FKT589852 FUN589852:FUP589852 GEJ589852:GEL589852 GOF589852:GOH589852 GYB589852:GYD589852 HHX589852:HHZ589852 HRT589852:HRV589852 IBP589852:IBR589852 ILL589852:ILN589852 IVH589852:IVJ589852 JFD589852:JFF589852 JOZ589852:JPB589852 JYV589852:JYX589852 KIR589852:KIT589852 KSN589852:KSP589852 LCJ589852:LCL589852 LMF589852:LMH589852 LWB589852:LWD589852 MFX589852:MFZ589852 MPT589852:MPV589852 MZP589852:MZR589852 NJL589852:NJN589852 NTH589852:NTJ589852 ODD589852:ODF589852 OMZ589852:ONB589852 OWV589852:OWX589852 PGR589852:PGT589852 PQN589852:PQP589852 QAJ589852:QAL589852 QKF589852:QKH589852 QUB589852:QUD589852 RDX589852:RDZ589852 RNT589852:RNV589852 RXP589852:RXR589852 SHL589852:SHN589852 SRH589852:SRJ589852 TBD589852:TBF589852 TKZ589852:TLB589852 TUV589852:TUX589852 UER589852:UET589852 UON589852:UOP589852 UYJ589852:UYL589852 VIF589852:VIH589852 VSB589852:VSD589852 WBX589852:WBZ589852 WLT589852:WLV589852 WVP589852:WVR589852 H655388:J655388 JD655388:JF655388 SZ655388:TB655388 ACV655388:ACX655388 AMR655388:AMT655388 AWN655388:AWP655388 BGJ655388:BGL655388 BQF655388:BQH655388 CAB655388:CAD655388 CJX655388:CJZ655388 CTT655388:CTV655388 DDP655388:DDR655388 DNL655388:DNN655388 DXH655388:DXJ655388 EHD655388:EHF655388 EQZ655388:ERB655388 FAV655388:FAX655388 FKR655388:FKT655388 FUN655388:FUP655388 GEJ655388:GEL655388 GOF655388:GOH655388 GYB655388:GYD655388 HHX655388:HHZ655388 HRT655388:HRV655388 IBP655388:IBR655388 ILL655388:ILN655388 IVH655388:IVJ655388 JFD655388:JFF655388 JOZ655388:JPB655388 JYV655388:JYX655388 KIR655388:KIT655388 KSN655388:KSP655388 LCJ655388:LCL655388 LMF655388:LMH655388 LWB655388:LWD655388 MFX655388:MFZ655388 MPT655388:MPV655388 MZP655388:MZR655388 NJL655388:NJN655388 NTH655388:NTJ655388 ODD655388:ODF655388 OMZ655388:ONB655388 OWV655388:OWX655388 PGR655388:PGT655388 PQN655388:PQP655388 QAJ655388:QAL655388 QKF655388:QKH655388 QUB655388:QUD655388 RDX655388:RDZ655388 RNT655388:RNV655388 RXP655388:RXR655388 SHL655388:SHN655388 SRH655388:SRJ655388 TBD655388:TBF655388 TKZ655388:TLB655388 TUV655388:TUX655388 UER655388:UET655388 UON655388:UOP655388 UYJ655388:UYL655388 VIF655388:VIH655388 VSB655388:VSD655388 WBX655388:WBZ655388 WLT655388:WLV655388 WVP655388:WVR655388 H720924:J720924 JD720924:JF720924 SZ720924:TB720924 ACV720924:ACX720924 AMR720924:AMT720924 AWN720924:AWP720924 BGJ720924:BGL720924 BQF720924:BQH720924 CAB720924:CAD720924 CJX720924:CJZ720924 CTT720924:CTV720924 DDP720924:DDR720924 DNL720924:DNN720924 DXH720924:DXJ720924 EHD720924:EHF720924 EQZ720924:ERB720924 FAV720924:FAX720924 FKR720924:FKT720924 FUN720924:FUP720924 GEJ720924:GEL720924 GOF720924:GOH720924 GYB720924:GYD720924 HHX720924:HHZ720924 HRT720924:HRV720924 IBP720924:IBR720924 ILL720924:ILN720924 IVH720924:IVJ720924 JFD720924:JFF720924 JOZ720924:JPB720924 JYV720924:JYX720924 KIR720924:KIT720924 KSN720924:KSP720924 LCJ720924:LCL720924 LMF720924:LMH720924 LWB720924:LWD720924 MFX720924:MFZ720924 MPT720924:MPV720924 MZP720924:MZR720924 NJL720924:NJN720924 NTH720924:NTJ720924 ODD720924:ODF720924 OMZ720924:ONB720924 OWV720924:OWX720924 PGR720924:PGT720924 PQN720924:PQP720924 QAJ720924:QAL720924 QKF720924:QKH720924 QUB720924:QUD720924 RDX720924:RDZ720924 RNT720924:RNV720924 RXP720924:RXR720924 SHL720924:SHN720924 SRH720924:SRJ720924 TBD720924:TBF720924 TKZ720924:TLB720924 TUV720924:TUX720924 UER720924:UET720924 UON720924:UOP720924 UYJ720924:UYL720924 VIF720924:VIH720924 VSB720924:VSD720924 WBX720924:WBZ720924 WLT720924:WLV720924 WVP720924:WVR720924 H786460:J786460 JD786460:JF786460 SZ786460:TB786460 ACV786460:ACX786460 AMR786460:AMT786460 AWN786460:AWP786460 BGJ786460:BGL786460 BQF786460:BQH786460 CAB786460:CAD786460 CJX786460:CJZ786460 CTT786460:CTV786460 DDP786460:DDR786460 DNL786460:DNN786460 DXH786460:DXJ786460 EHD786460:EHF786460 EQZ786460:ERB786460 FAV786460:FAX786460 FKR786460:FKT786460 FUN786460:FUP786460 GEJ786460:GEL786460 GOF786460:GOH786460 GYB786460:GYD786460 HHX786460:HHZ786460 HRT786460:HRV786460 IBP786460:IBR786460 ILL786460:ILN786460 IVH786460:IVJ786460 JFD786460:JFF786460 JOZ786460:JPB786460 JYV786460:JYX786460 KIR786460:KIT786460 KSN786460:KSP786460 LCJ786460:LCL786460 LMF786460:LMH786460 LWB786460:LWD786460 MFX786460:MFZ786460 MPT786460:MPV786460 MZP786460:MZR786460 NJL786460:NJN786460 NTH786460:NTJ786460 ODD786460:ODF786460 OMZ786460:ONB786460 OWV786460:OWX786460 PGR786460:PGT786460 PQN786460:PQP786460 QAJ786460:QAL786460 QKF786460:QKH786460 QUB786460:QUD786460 RDX786460:RDZ786460 RNT786460:RNV786460 RXP786460:RXR786460 SHL786460:SHN786460 SRH786460:SRJ786460 TBD786460:TBF786460 TKZ786460:TLB786460 TUV786460:TUX786460 UER786460:UET786460 UON786460:UOP786460 UYJ786460:UYL786460 VIF786460:VIH786460 VSB786460:VSD786460 WBX786460:WBZ786460 WLT786460:WLV786460 WVP786460:WVR786460 H851996:J851996 JD851996:JF851996 SZ851996:TB851996 ACV851996:ACX851996 AMR851996:AMT851996 AWN851996:AWP851996 BGJ851996:BGL851996 BQF851996:BQH851996 CAB851996:CAD851996 CJX851996:CJZ851996 CTT851996:CTV851996 DDP851996:DDR851996 DNL851996:DNN851996 DXH851996:DXJ851996 EHD851996:EHF851996 EQZ851996:ERB851996 FAV851996:FAX851996 FKR851996:FKT851996 FUN851996:FUP851996 GEJ851996:GEL851996 GOF851996:GOH851996 GYB851996:GYD851996 HHX851996:HHZ851996 HRT851996:HRV851996 IBP851996:IBR851996 ILL851996:ILN851996 IVH851996:IVJ851996 JFD851996:JFF851996 JOZ851996:JPB851996 JYV851996:JYX851996 KIR851996:KIT851996 KSN851996:KSP851996 LCJ851996:LCL851996 LMF851996:LMH851996 LWB851996:LWD851996 MFX851996:MFZ851996 MPT851996:MPV851996 MZP851996:MZR851996 NJL851996:NJN851996 NTH851996:NTJ851996 ODD851996:ODF851996 OMZ851996:ONB851996 OWV851996:OWX851996 PGR851996:PGT851996 PQN851996:PQP851996 QAJ851996:QAL851996 QKF851996:QKH851996 QUB851996:QUD851996 RDX851996:RDZ851996 RNT851996:RNV851996 RXP851996:RXR851996 SHL851996:SHN851996 SRH851996:SRJ851996 TBD851996:TBF851996 TKZ851996:TLB851996 TUV851996:TUX851996 UER851996:UET851996 UON851996:UOP851996 UYJ851996:UYL851996 VIF851996:VIH851996 VSB851996:VSD851996 WBX851996:WBZ851996 WLT851996:WLV851996 WVP851996:WVR851996 H917532:J917532 JD917532:JF917532 SZ917532:TB917532 ACV917532:ACX917532 AMR917532:AMT917532 AWN917532:AWP917532 BGJ917532:BGL917532 BQF917532:BQH917532 CAB917532:CAD917532 CJX917532:CJZ917532 CTT917532:CTV917532 DDP917532:DDR917532 DNL917532:DNN917532 DXH917532:DXJ917532 EHD917532:EHF917532 EQZ917532:ERB917532 FAV917532:FAX917532 FKR917532:FKT917532 FUN917532:FUP917532 GEJ917532:GEL917532 GOF917532:GOH917532 GYB917532:GYD917532 HHX917532:HHZ917532 HRT917532:HRV917532 IBP917532:IBR917532 ILL917532:ILN917532 IVH917532:IVJ917532 JFD917532:JFF917532 JOZ917532:JPB917532 JYV917532:JYX917532 KIR917532:KIT917532 KSN917532:KSP917532 LCJ917532:LCL917532 LMF917532:LMH917532 LWB917532:LWD917532 MFX917532:MFZ917532 MPT917532:MPV917532 MZP917532:MZR917532 NJL917532:NJN917532 NTH917532:NTJ917532 ODD917532:ODF917532 OMZ917532:ONB917532 OWV917532:OWX917532 PGR917532:PGT917532 PQN917532:PQP917532 QAJ917532:QAL917532 QKF917532:QKH917532 QUB917532:QUD917532 RDX917532:RDZ917532 RNT917532:RNV917532 RXP917532:RXR917532 SHL917532:SHN917532 SRH917532:SRJ917532 TBD917532:TBF917532 TKZ917532:TLB917532 TUV917532:TUX917532 UER917532:UET917532 UON917532:UOP917532 UYJ917532:UYL917532 VIF917532:VIH917532 VSB917532:VSD917532 WBX917532:WBZ917532 WLT917532:WLV917532 WVP917532:WVR917532 H983068:J983068 JD983068:JF983068 SZ983068:TB983068 ACV983068:ACX983068 AMR983068:AMT983068 AWN983068:AWP983068 BGJ983068:BGL983068 BQF983068:BQH983068 CAB983068:CAD983068 CJX983068:CJZ983068 CTT983068:CTV983068 DDP983068:DDR983068 DNL983068:DNN983068 DXH983068:DXJ983068 EHD983068:EHF983068 EQZ983068:ERB983068 FAV983068:FAX983068 FKR983068:FKT983068 FUN983068:FUP983068 GEJ983068:GEL983068 GOF983068:GOH983068 GYB983068:GYD983068 HHX983068:HHZ983068 HRT983068:HRV983068 IBP983068:IBR983068 ILL983068:ILN983068 IVH983068:IVJ983068 JFD983068:JFF983068 JOZ983068:JPB983068 JYV983068:JYX983068 KIR983068:KIT983068 KSN983068:KSP983068 LCJ983068:LCL983068 LMF983068:LMH983068 LWB983068:LWD983068 MFX983068:MFZ983068 MPT983068:MPV983068 MZP983068:MZR983068 NJL983068:NJN983068 NTH983068:NTJ983068 ODD983068:ODF983068 OMZ983068:ONB983068 OWV983068:OWX983068 PGR983068:PGT983068 PQN983068:PQP983068 QAJ983068:QAL983068 QKF983068:QKH983068 QUB983068:QUD983068 RDX983068:RDZ983068 RNT983068:RNV983068 RXP983068:RXR983068 SHL983068:SHN983068 SRH983068:SRJ983068 TBD983068:TBF983068 TKZ983068:TLB983068 TUV983068:TUX983068 UER983068:UET983068 UON983068:UOP983068 UYJ983068:UYL983068 VIF983068:VIH983068 VSB983068:VSD983068 WBX983068:WBZ983068 WLT983068:WLV983068 WVP983068:WVR983068">
      <formula1>$U$21:$U$25</formula1>
    </dataValidation>
    <dataValidation type="list" allowBlank="1" sqref="K24:P24 JG24:JL24 TC24:TH24 ACY24:ADD24 AMU24:AMZ24 AWQ24:AWV24 BGM24:BGR24 BQI24:BQN24 CAE24:CAJ24 CKA24:CKF24 CTW24:CUB24 DDS24:DDX24 DNO24:DNT24 DXK24:DXP24 EHG24:EHL24 ERC24:ERH24 FAY24:FBD24 FKU24:FKZ24 FUQ24:FUV24 GEM24:GER24 GOI24:GON24 GYE24:GYJ24 HIA24:HIF24 HRW24:HSB24 IBS24:IBX24 ILO24:ILT24 IVK24:IVP24 JFG24:JFL24 JPC24:JPH24 JYY24:JZD24 KIU24:KIZ24 KSQ24:KSV24 LCM24:LCR24 LMI24:LMN24 LWE24:LWJ24 MGA24:MGF24 MPW24:MQB24 MZS24:MZX24 NJO24:NJT24 NTK24:NTP24 ODG24:ODL24 ONC24:ONH24 OWY24:OXD24 PGU24:PGZ24 PQQ24:PQV24 QAM24:QAR24 QKI24:QKN24 QUE24:QUJ24 REA24:REF24 RNW24:ROB24 RXS24:RXX24 SHO24:SHT24 SRK24:SRP24 TBG24:TBL24 TLC24:TLH24 TUY24:TVD24 UEU24:UEZ24 UOQ24:UOV24 UYM24:UYR24 VII24:VIN24 VSE24:VSJ24 WCA24:WCF24 WLW24:WMB24 WVS24:WVX24 K65560:P65560 JG65560:JL65560 TC65560:TH65560 ACY65560:ADD65560 AMU65560:AMZ65560 AWQ65560:AWV65560 BGM65560:BGR65560 BQI65560:BQN65560 CAE65560:CAJ65560 CKA65560:CKF65560 CTW65560:CUB65560 DDS65560:DDX65560 DNO65560:DNT65560 DXK65560:DXP65560 EHG65560:EHL65560 ERC65560:ERH65560 FAY65560:FBD65560 FKU65560:FKZ65560 FUQ65560:FUV65560 GEM65560:GER65560 GOI65560:GON65560 GYE65560:GYJ65560 HIA65560:HIF65560 HRW65560:HSB65560 IBS65560:IBX65560 ILO65560:ILT65560 IVK65560:IVP65560 JFG65560:JFL65560 JPC65560:JPH65560 JYY65560:JZD65560 KIU65560:KIZ65560 KSQ65560:KSV65560 LCM65560:LCR65560 LMI65560:LMN65560 LWE65560:LWJ65560 MGA65560:MGF65560 MPW65560:MQB65560 MZS65560:MZX65560 NJO65560:NJT65560 NTK65560:NTP65560 ODG65560:ODL65560 ONC65560:ONH65560 OWY65560:OXD65560 PGU65560:PGZ65560 PQQ65560:PQV65560 QAM65560:QAR65560 QKI65560:QKN65560 QUE65560:QUJ65560 REA65560:REF65560 RNW65560:ROB65560 RXS65560:RXX65560 SHO65560:SHT65560 SRK65560:SRP65560 TBG65560:TBL65560 TLC65560:TLH65560 TUY65560:TVD65560 UEU65560:UEZ65560 UOQ65560:UOV65560 UYM65560:UYR65560 VII65560:VIN65560 VSE65560:VSJ65560 WCA65560:WCF65560 WLW65560:WMB65560 WVS65560:WVX65560 K131096:P131096 JG131096:JL131096 TC131096:TH131096 ACY131096:ADD131096 AMU131096:AMZ131096 AWQ131096:AWV131096 BGM131096:BGR131096 BQI131096:BQN131096 CAE131096:CAJ131096 CKA131096:CKF131096 CTW131096:CUB131096 DDS131096:DDX131096 DNO131096:DNT131096 DXK131096:DXP131096 EHG131096:EHL131096 ERC131096:ERH131096 FAY131096:FBD131096 FKU131096:FKZ131096 FUQ131096:FUV131096 GEM131096:GER131096 GOI131096:GON131096 GYE131096:GYJ131096 HIA131096:HIF131096 HRW131096:HSB131096 IBS131096:IBX131096 ILO131096:ILT131096 IVK131096:IVP131096 JFG131096:JFL131096 JPC131096:JPH131096 JYY131096:JZD131096 KIU131096:KIZ131096 KSQ131096:KSV131096 LCM131096:LCR131096 LMI131096:LMN131096 LWE131096:LWJ131096 MGA131096:MGF131096 MPW131096:MQB131096 MZS131096:MZX131096 NJO131096:NJT131096 NTK131096:NTP131096 ODG131096:ODL131096 ONC131096:ONH131096 OWY131096:OXD131096 PGU131096:PGZ131096 PQQ131096:PQV131096 QAM131096:QAR131096 QKI131096:QKN131096 QUE131096:QUJ131096 REA131096:REF131096 RNW131096:ROB131096 RXS131096:RXX131096 SHO131096:SHT131096 SRK131096:SRP131096 TBG131096:TBL131096 TLC131096:TLH131096 TUY131096:TVD131096 UEU131096:UEZ131096 UOQ131096:UOV131096 UYM131096:UYR131096 VII131096:VIN131096 VSE131096:VSJ131096 WCA131096:WCF131096 WLW131096:WMB131096 WVS131096:WVX131096 K196632:P196632 JG196632:JL196632 TC196632:TH196632 ACY196632:ADD196632 AMU196632:AMZ196632 AWQ196632:AWV196632 BGM196632:BGR196632 BQI196632:BQN196632 CAE196632:CAJ196632 CKA196632:CKF196632 CTW196632:CUB196632 DDS196632:DDX196632 DNO196632:DNT196632 DXK196632:DXP196632 EHG196632:EHL196632 ERC196632:ERH196632 FAY196632:FBD196632 FKU196632:FKZ196632 FUQ196632:FUV196632 GEM196632:GER196632 GOI196632:GON196632 GYE196632:GYJ196632 HIA196632:HIF196632 HRW196632:HSB196632 IBS196632:IBX196632 ILO196632:ILT196632 IVK196632:IVP196632 JFG196632:JFL196632 JPC196632:JPH196632 JYY196632:JZD196632 KIU196632:KIZ196632 KSQ196632:KSV196632 LCM196632:LCR196632 LMI196632:LMN196632 LWE196632:LWJ196632 MGA196632:MGF196632 MPW196632:MQB196632 MZS196632:MZX196632 NJO196632:NJT196632 NTK196632:NTP196632 ODG196632:ODL196632 ONC196632:ONH196632 OWY196632:OXD196632 PGU196632:PGZ196632 PQQ196632:PQV196632 QAM196632:QAR196632 QKI196632:QKN196632 QUE196632:QUJ196632 REA196632:REF196632 RNW196632:ROB196632 RXS196632:RXX196632 SHO196632:SHT196632 SRK196632:SRP196632 TBG196632:TBL196632 TLC196632:TLH196632 TUY196632:TVD196632 UEU196632:UEZ196632 UOQ196632:UOV196632 UYM196632:UYR196632 VII196632:VIN196632 VSE196632:VSJ196632 WCA196632:WCF196632 WLW196632:WMB196632 WVS196632:WVX196632 K262168:P262168 JG262168:JL262168 TC262168:TH262168 ACY262168:ADD262168 AMU262168:AMZ262168 AWQ262168:AWV262168 BGM262168:BGR262168 BQI262168:BQN262168 CAE262168:CAJ262168 CKA262168:CKF262168 CTW262168:CUB262168 DDS262168:DDX262168 DNO262168:DNT262168 DXK262168:DXP262168 EHG262168:EHL262168 ERC262168:ERH262168 FAY262168:FBD262168 FKU262168:FKZ262168 FUQ262168:FUV262168 GEM262168:GER262168 GOI262168:GON262168 GYE262168:GYJ262168 HIA262168:HIF262168 HRW262168:HSB262168 IBS262168:IBX262168 ILO262168:ILT262168 IVK262168:IVP262168 JFG262168:JFL262168 JPC262168:JPH262168 JYY262168:JZD262168 KIU262168:KIZ262168 KSQ262168:KSV262168 LCM262168:LCR262168 LMI262168:LMN262168 LWE262168:LWJ262168 MGA262168:MGF262168 MPW262168:MQB262168 MZS262168:MZX262168 NJO262168:NJT262168 NTK262168:NTP262168 ODG262168:ODL262168 ONC262168:ONH262168 OWY262168:OXD262168 PGU262168:PGZ262168 PQQ262168:PQV262168 QAM262168:QAR262168 QKI262168:QKN262168 QUE262168:QUJ262168 REA262168:REF262168 RNW262168:ROB262168 RXS262168:RXX262168 SHO262168:SHT262168 SRK262168:SRP262168 TBG262168:TBL262168 TLC262168:TLH262168 TUY262168:TVD262168 UEU262168:UEZ262168 UOQ262168:UOV262168 UYM262168:UYR262168 VII262168:VIN262168 VSE262168:VSJ262168 WCA262168:WCF262168 WLW262168:WMB262168 WVS262168:WVX262168 K327704:P327704 JG327704:JL327704 TC327704:TH327704 ACY327704:ADD327704 AMU327704:AMZ327704 AWQ327704:AWV327704 BGM327704:BGR327704 BQI327704:BQN327704 CAE327704:CAJ327704 CKA327704:CKF327704 CTW327704:CUB327704 DDS327704:DDX327704 DNO327704:DNT327704 DXK327704:DXP327704 EHG327704:EHL327704 ERC327704:ERH327704 FAY327704:FBD327704 FKU327704:FKZ327704 FUQ327704:FUV327704 GEM327704:GER327704 GOI327704:GON327704 GYE327704:GYJ327704 HIA327704:HIF327704 HRW327704:HSB327704 IBS327704:IBX327704 ILO327704:ILT327704 IVK327704:IVP327704 JFG327704:JFL327704 JPC327704:JPH327704 JYY327704:JZD327704 KIU327704:KIZ327704 KSQ327704:KSV327704 LCM327704:LCR327704 LMI327704:LMN327704 LWE327704:LWJ327704 MGA327704:MGF327704 MPW327704:MQB327704 MZS327704:MZX327704 NJO327704:NJT327704 NTK327704:NTP327704 ODG327704:ODL327704 ONC327704:ONH327704 OWY327704:OXD327704 PGU327704:PGZ327704 PQQ327704:PQV327704 QAM327704:QAR327704 QKI327704:QKN327704 QUE327704:QUJ327704 REA327704:REF327704 RNW327704:ROB327704 RXS327704:RXX327704 SHO327704:SHT327704 SRK327704:SRP327704 TBG327704:TBL327704 TLC327704:TLH327704 TUY327704:TVD327704 UEU327704:UEZ327704 UOQ327704:UOV327704 UYM327704:UYR327704 VII327704:VIN327704 VSE327704:VSJ327704 WCA327704:WCF327704 WLW327704:WMB327704 WVS327704:WVX327704 K393240:P393240 JG393240:JL393240 TC393240:TH393240 ACY393240:ADD393240 AMU393240:AMZ393240 AWQ393240:AWV393240 BGM393240:BGR393240 BQI393240:BQN393240 CAE393240:CAJ393240 CKA393240:CKF393240 CTW393240:CUB393240 DDS393240:DDX393240 DNO393240:DNT393240 DXK393240:DXP393240 EHG393240:EHL393240 ERC393240:ERH393240 FAY393240:FBD393240 FKU393240:FKZ393240 FUQ393240:FUV393240 GEM393240:GER393240 GOI393240:GON393240 GYE393240:GYJ393240 HIA393240:HIF393240 HRW393240:HSB393240 IBS393240:IBX393240 ILO393240:ILT393240 IVK393240:IVP393240 JFG393240:JFL393240 JPC393240:JPH393240 JYY393240:JZD393240 KIU393240:KIZ393240 KSQ393240:KSV393240 LCM393240:LCR393240 LMI393240:LMN393240 LWE393240:LWJ393240 MGA393240:MGF393240 MPW393240:MQB393240 MZS393240:MZX393240 NJO393240:NJT393240 NTK393240:NTP393240 ODG393240:ODL393240 ONC393240:ONH393240 OWY393240:OXD393240 PGU393240:PGZ393240 PQQ393240:PQV393240 QAM393240:QAR393240 QKI393240:QKN393240 QUE393240:QUJ393240 REA393240:REF393240 RNW393240:ROB393240 RXS393240:RXX393240 SHO393240:SHT393240 SRK393240:SRP393240 TBG393240:TBL393240 TLC393240:TLH393240 TUY393240:TVD393240 UEU393240:UEZ393240 UOQ393240:UOV393240 UYM393240:UYR393240 VII393240:VIN393240 VSE393240:VSJ393240 WCA393240:WCF393240 WLW393240:WMB393240 WVS393240:WVX393240 K458776:P458776 JG458776:JL458776 TC458776:TH458776 ACY458776:ADD458776 AMU458776:AMZ458776 AWQ458776:AWV458776 BGM458776:BGR458776 BQI458776:BQN458776 CAE458776:CAJ458776 CKA458776:CKF458776 CTW458776:CUB458776 DDS458776:DDX458776 DNO458776:DNT458776 DXK458776:DXP458776 EHG458776:EHL458776 ERC458776:ERH458776 FAY458776:FBD458776 FKU458776:FKZ458776 FUQ458776:FUV458776 GEM458776:GER458776 GOI458776:GON458776 GYE458776:GYJ458776 HIA458776:HIF458776 HRW458776:HSB458776 IBS458776:IBX458776 ILO458776:ILT458776 IVK458776:IVP458776 JFG458776:JFL458776 JPC458776:JPH458776 JYY458776:JZD458776 KIU458776:KIZ458776 KSQ458776:KSV458776 LCM458776:LCR458776 LMI458776:LMN458776 LWE458776:LWJ458776 MGA458776:MGF458776 MPW458776:MQB458776 MZS458776:MZX458776 NJO458776:NJT458776 NTK458776:NTP458776 ODG458776:ODL458776 ONC458776:ONH458776 OWY458776:OXD458776 PGU458776:PGZ458776 PQQ458776:PQV458776 QAM458776:QAR458776 QKI458776:QKN458776 QUE458776:QUJ458776 REA458776:REF458776 RNW458776:ROB458776 RXS458776:RXX458776 SHO458776:SHT458776 SRK458776:SRP458776 TBG458776:TBL458776 TLC458776:TLH458776 TUY458776:TVD458776 UEU458776:UEZ458776 UOQ458776:UOV458776 UYM458776:UYR458776 VII458776:VIN458776 VSE458776:VSJ458776 WCA458776:WCF458776 WLW458776:WMB458776 WVS458776:WVX458776 K524312:P524312 JG524312:JL524312 TC524312:TH524312 ACY524312:ADD524312 AMU524312:AMZ524312 AWQ524312:AWV524312 BGM524312:BGR524312 BQI524312:BQN524312 CAE524312:CAJ524312 CKA524312:CKF524312 CTW524312:CUB524312 DDS524312:DDX524312 DNO524312:DNT524312 DXK524312:DXP524312 EHG524312:EHL524312 ERC524312:ERH524312 FAY524312:FBD524312 FKU524312:FKZ524312 FUQ524312:FUV524312 GEM524312:GER524312 GOI524312:GON524312 GYE524312:GYJ524312 HIA524312:HIF524312 HRW524312:HSB524312 IBS524312:IBX524312 ILO524312:ILT524312 IVK524312:IVP524312 JFG524312:JFL524312 JPC524312:JPH524312 JYY524312:JZD524312 KIU524312:KIZ524312 KSQ524312:KSV524312 LCM524312:LCR524312 LMI524312:LMN524312 LWE524312:LWJ524312 MGA524312:MGF524312 MPW524312:MQB524312 MZS524312:MZX524312 NJO524312:NJT524312 NTK524312:NTP524312 ODG524312:ODL524312 ONC524312:ONH524312 OWY524312:OXD524312 PGU524312:PGZ524312 PQQ524312:PQV524312 QAM524312:QAR524312 QKI524312:QKN524312 QUE524312:QUJ524312 REA524312:REF524312 RNW524312:ROB524312 RXS524312:RXX524312 SHO524312:SHT524312 SRK524312:SRP524312 TBG524312:TBL524312 TLC524312:TLH524312 TUY524312:TVD524312 UEU524312:UEZ524312 UOQ524312:UOV524312 UYM524312:UYR524312 VII524312:VIN524312 VSE524312:VSJ524312 WCA524312:WCF524312 WLW524312:WMB524312 WVS524312:WVX524312 K589848:P589848 JG589848:JL589848 TC589848:TH589848 ACY589848:ADD589848 AMU589848:AMZ589848 AWQ589848:AWV589848 BGM589848:BGR589848 BQI589848:BQN589848 CAE589848:CAJ589848 CKA589848:CKF589848 CTW589848:CUB589848 DDS589848:DDX589848 DNO589848:DNT589848 DXK589848:DXP589848 EHG589848:EHL589848 ERC589848:ERH589848 FAY589848:FBD589848 FKU589848:FKZ589848 FUQ589848:FUV589848 GEM589848:GER589848 GOI589848:GON589848 GYE589848:GYJ589848 HIA589848:HIF589848 HRW589848:HSB589848 IBS589848:IBX589848 ILO589848:ILT589848 IVK589848:IVP589848 JFG589848:JFL589848 JPC589848:JPH589848 JYY589848:JZD589848 KIU589848:KIZ589848 KSQ589848:KSV589848 LCM589848:LCR589848 LMI589848:LMN589848 LWE589848:LWJ589848 MGA589848:MGF589848 MPW589848:MQB589848 MZS589848:MZX589848 NJO589848:NJT589848 NTK589848:NTP589848 ODG589848:ODL589848 ONC589848:ONH589848 OWY589848:OXD589848 PGU589848:PGZ589848 PQQ589848:PQV589848 QAM589848:QAR589848 QKI589848:QKN589848 QUE589848:QUJ589848 REA589848:REF589848 RNW589848:ROB589848 RXS589848:RXX589848 SHO589848:SHT589848 SRK589848:SRP589848 TBG589848:TBL589848 TLC589848:TLH589848 TUY589848:TVD589848 UEU589848:UEZ589848 UOQ589848:UOV589848 UYM589848:UYR589848 VII589848:VIN589848 VSE589848:VSJ589848 WCA589848:WCF589848 WLW589848:WMB589848 WVS589848:WVX589848 K655384:P655384 JG655384:JL655384 TC655384:TH655384 ACY655384:ADD655384 AMU655384:AMZ655384 AWQ655384:AWV655384 BGM655384:BGR655384 BQI655384:BQN655384 CAE655384:CAJ655384 CKA655384:CKF655384 CTW655384:CUB655384 DDS655384:DDX655384 DNO655384:DNT655384 DXK655384:DXP655384 EHG655384:EHL655384 ERC655384:ERH655384 FAY655384:FBD655384 FKU655384:FKZ655384 FUQ655384:FUV655384 GEM655384:GER655384 GOI655384:GON655384 GYE655384:GYJ655384 HIA655384:HIF655384 HRW655384:HSB655384 IBS655384:IBX655384 ILO655384:ILT655384 IVK655384:IVP655384 JFG655384:JFL655384 JPC655384:JPH655384 JYY655384:JZD655384 KIU655384:KIZ655384 KSQ655384:KSV655384 LCM655384:LCR655384 LMI655384:LMN655384 LWE655384:LWJ655384 MGA655384:MGF655384 MPW655384:MQB655384 MZS655384:MZX655384 NJO655384:NJT655384 NTK655384:NTP655384 ODG655384:ODL655384 ONC655384:ONH655384 OWY655384:OXD655384 PGU655384:PGZ655384 PQQ655384:PQV655384 QAM655384:QAR655384 QKI655384:QKN655384 QUE655384:QUJ655384 REA655384:REF655384 RNW655384:ROB655384 RXS655384:RXX655384 SHO655384:SHT655384 SRK655384:SRP655384 TBG655384:TBL655384 TLC655384:TLH655384 TUY655384:TVD655384 UEU655384:UEZ655384 UOQ655384:UOV655384 UYM655384:UYR655384 VII655384:VIN655384 VSE655384:VSJ655384 WCA655384:WCF655384 WLW655384:WMB655384 WVS655384:WVX655384 K720920:P720920 JG720920:JL720920 TC720920:TH720920 ACY720920:ADD720920 AMU720920:AMZ720920 AWQ720920:AWV720920 BGM720920:BGR720920 BQI720920:BQN720920 CAE720920:CAJ720920 CKA720920:CKF720920 CTW720920:CUB720920 DDS720920:DDX720920 DNO720920:DNT720920 DXK720920:DXP720920 EHG720920:EHL720920 ERC720920:ERH720920 FAY720920:FBD720920 FKU720920:FKZ720920 FUQ720920:FUV720920 GEM720920:GER720920 GOI720920:GON720920 GYE720920:GYJ720920 HIA720920:HIF720920 HRW720920:HSB720920 IBS720920:IBX720920 ILO720920:ILT720920 IVK720920:IVP720920 JFG720920:JFL720920 JPC720920:JPH720920 JYY720920:JZD720920 KIU720920:KIZ720920 KSQ720920:KSV720920 LCM720920:LCR720920 LMI720920:LMN720920 LWE720920:LWJ720920 MGA720920:MGF720920 MPW720920:MQB720920 MZS720920:MZX720920 NJO720920:NJT720920 NTK720920:NTP720920 ODG720920:ODL720920 ONC720920:ONH720920 OWY720920:OXD720920 PGU720920:PGZ720920 PQQ720920:PQV720920 QAM720920:QAR720920 QKI720920:QKN720920 QUE720920:QUJ720920 REA720920:REF720920 RNW720920:ROB720920 RXS720920:RXX720920 SHO720920:SHT720920 SRK720920:SRP720920 TBG720920:TBL720920 TLC720920:TLH720920 TUY720920:TVD720920 UEU720920:UEZ720920 UOQ720920:UOV720920 UYM720920:UYR720920 VII720920:VIN720920 VSE720920:VSJ720920 WCA720920:WCF720920 WLW720920:WMB720920 WVS720920:WVX720920 K786456:P786456 JG786456:JL786456 TC786456:TH786456 ACY786456:ADD786456 AMU786456:AMZ786456 AWQ786456:AWV786456 BGM786456:BGR786456 BQI786456:BQN786456 CAE786456:CAJ786456 CKA786456:CKF786456 CTW786456:CUB786456 DDS786456:DDX786456 DNO786456:DNT786456 DXK786456:DXP786456 EHG786456:EHL786456 ERC786456:ERH786456 FAY786456:FBD786456 FKU786456:FKZ786456 FUQ786456:FUV786456 GEM786456:GER786456 GOI786456:GON786456 GYE786456:GYJ786456 HIA786456:HIF786456 HRW786456:HSB786456 IBS786456:IBX786456 ILO786456:ILT786456 IVK786456:IVP786456 JFG786456:JFL786456 JPC786456:JPH786456 JYY786456:JZD786456 KIU786456:KIZ786456 KSQ786456:KSV786456 LCM786456:LCR786456 LMI786456:LMN786456 LWE786456:LWJ786456 MGA786456:MGF786456 MPW786456:MQB786456 MZS786456:MZX786456 NJO786456:NJT786456 NTK786456:NTP786456 ODG786456:ODL786456 ONC786456:ONH786456 OWY786456:OXD786456 PGU786456:PGZ786456 PQQ786456:PQV786456 QAM786456:QAR786456 QKI786456:QKN786456 QUE786456:QUJ786456 REA786456:REF786456 RNW786456:ROB786456 RXS786456:RXX786456 SHO786456:SHT786456 SRK786456:SRP786456 TBG786456:TBL786456 TLC786456:TLH786456 TUY786456:TVD786456 UEU786456:UEZ786456 UOQ786456:UOV786456 UYM786456:UYR786456 VII786456:VIN786456 VSE786456:VSJ786456 WCA786456:WCF786456 WLW786456:WMB786456 WVS786456:WVX786456 K851992:P851992 JG851992:JL851992 TC851992:TH851992 ACY851992:ADD851992 AMU851992:AMZ851992 AWQ851992:AWV851992 BGM851992:BGR851992 BQI851992:BQN851992 CAE851992:CAJ851992 CKA851992:CKF851992 CTW851992:CUB851992 DDS851992:DDX851992 DNO851992:DNT851992 DXK851992:DXP851992 EHG851992:EHL851992 ERC851992:ERH851992 FAY851992:FBD851992 FKU851992:FKZ851992 FUQ851992:FUV851992 GEM851992:GER851992 GOI851992:GON851992 GYE851992:GYJ851992 HIA851992:HIF851992 HRW851992:HSB851992 IBS851992:IBX851992 ILO851992:ILT851992 IVK851992:IVP851992 JFG851992:JFL851992 JPC851992:JPH851992 JYY851992:JZD851992 KIU851992:KIZ851992 KSQ851992:KSV851992 LCM851992:LCR851992 LMI851992:LMN851992 LWE851992:LWJ851992 MGA851992:MGF851992 MPW851992:MQB851992 MZS851992:MZX851992 NJO851992:NJT851992 NTK851992:NTP851992 ODG851992:ODL851992 ONC851992:ONH851992 OWY851992:OXD851992 PGU851992:PGZ851992 PQQ851992:PQV851992 QAM851992:QAR851992 QKI851992:QKN851992 QUE851992:QUJ851992 REA851992:REF851992 RNW851992:ROB851992 RXS851992:RXX851992 SHO851992:SHT851992 SRK851992:SRP851992 TBG851992:TBL851992 TLC851992:TLH851992 TUY851992:TVD851992 UEU851992:UEZ851992 UOQ851992:UOV851992 UYM851992:UYR851992 VII851992:VIN851992 VSE851992:VSJ851992 WCA851992:WCF851992 WLW851992:WMB851992 WVS851992:WVX851992 K917528:P917528 JG917528:JL917528 TC917528:TH917528 ACY917528:ADD917528 AMU917528:AMZ917528 AWQ917528:AWV917528 BGM917528:BGR917528 BQI917528:BQN917528 CAE917528:CAJ917528 CKA917528:CKF917528 CTW917528:CUB917528 DDS917528:DDX917528 DNO917528:DNT917528 DXK917528:DXP917528 EHG917528:EHL917528 ERC917528:ERH917528 FAY917528:FBD917528 FKU917528:FKZ917528 FUQ917528:FUV917528 GEM917528:GER917528 GOI917528:GON917528 GYE917528:GYJ917528 HIA917528:HIF917528 HRW917528:HSB917528 IBS917528:IBX917528 ILO917528:ILT917528 IVK917528:IVP917528 JFG917528:JFL917528 JPC917528:JPH917528 JYY917528:JZD917528 KIU917528:KIZ917528 KSQ917528:KSV917528 LCM917528:LCR917528 LMI917528:LMN917528 LWE917528:LWJ917528 MGA917528:MGF917528 MPW917528:MQB917528 MZS917528:MZX917528 NJO917528:NJT917528 NTK917528:NTP917528 ODG917528:ODL917528 ONC917528:ONH917528 OWY917528:OXD917528 PGU917528:PGZ917528 PQQ917528:PQV917528 QAM917528:QAR917528 QKI917528:QKN917528 QUE917528:QUJ917528 REA917528:REF917528 RNW917528:ROB917528 RXS917528:RXX917528 SHO917528:SHT917528 SRK917528:SRP917528 TBG917528:TBL917528 TLC917528:TLH917528 TUY917528:TVD917528 UEU917528:UEZ917528 UOQ917528:UOV917528 UYM917528:UYR917528 VII917528:VIN917528 VSE917528:VSJ917528 WCA917528:WCF917528 WLW917528:WMB917528 WVS917528:WVX917528 K983064:P983064 JG983064:JL983064 TC983064:TH983064 ACY983064:ADD983064 AMU983064:AMZ983064 AWQ983064:AWV983064 BGM983064:BGR983064 BQI983064:BQN983064 CAE983064:CAJ983064 CKA983064:CKF983064 CTW983064:CUB983064 DDS983064:DDX983064 DNO983064:DNT983064 DXK983064:DXP983064 EHG983064:EHL983064 ERC983064:ERH983064 FAY983064:FBD983064 FKU983064:FKZ983064 FUQ983064:FUV983064 GEM983064:GER983064 GOI983064:GON983064 GYE983064:GYJ983064 HIA983064:HIF983064 HRW983064:HSB983064 IBS983064:IBX983064 ILO983064:ILT983064 IVK983064:IVP983064 JFG983064:JFL983064 JPC983064:JPH983064 JYY983064:JZD983064 KIU983064:KIZ983064 KSQ983064:KSV983064 LCM983064:LCR983064 LMI983064:LMN983064 LWE983064:LWJ983064 MGA983064:MGF983064 MPW983064:MQB983064 MZS983064:MZX983064 NJO983064:NJT983064 NTK983064:NTP983064 ODG983064:ODL983064 ONC983064:ONH983064 OWY983064:OXD983064 PGU983064:PGZ983064 PQQ983064:PQV983064 QAM983064:QAR983064 QKI983064:QKN983064 QUE983064:QUJ983064 REA983064:REF983064 RNW983064:ROB983064 RXS983064:RXX983064 SHO983064:SHT983064 SRK983064:SRP983064 TBG983064:TBL983064 TLC983064:TLH983064 TUY983064:TVD983064 UEU983064:UEZ983064 UOQ983064:UOV983064 UYM983064:UYR983064 VII983064:VIN983064 VSE983064:VSJ983064 WCA983064:WCF983064 WLW983064:WMB983064 WVS983064:WVX983064 K26:P26 JG26:JL26 TC26:TH26 ACY26:ADD26 AMU26:AMZ26 AWQ26:AWV26 BGM26:BGR26 BQI26:BQN26 CAE26:CAJ26 CKA26:CKF26 CTW26:CUB26 DDS26:DDX26 DNO26:DNT26 DXK26:DXP26 EHG26:EHL26 ERC26:ERH26 FAY26:FBD26 FKU26:FKZ26 FUQ26:FUV26 GEM26:GER26 GOI26:GON26 GYE26:GYJ26 HIA26:HIF26 HRW26:HSB26 IBS26:IBX26 ILO26:ILT26 IVK26:IVP26 JFG26:JFL26 JPC26:JPH26 JYY26:JZD26 KIU26:KIZ26 KSQ26:KSV26 LCM26:LCR26 LMI26:LMN26 LWE26:LWJ26 MGA26:MGF26 MPW26:MQB26 MZS26:MZX26 NJO26:NJT26 NTK26:NTP26 ODG26:ODL26 ONC26:ONH26 OWY26:OXD26 PGU26:PGZ26 PQQ26:PQV26 QAM26:QAR26 QKI26:QKN26 QUE26:QUJ26 REA26:REF26 RNW26:ROB26 RXS26:RXX26 SHO26:SHT26 SRK26:SRP26 TBG26:TBL26 TLC26:TLH26 TUY26:TVD26 UEU26:UEZ26 UOQ26:UOV26 UYM26:UYR26 VII26:VIN26 VSE26:VSJ26 WCA26:WCF26 WLW26:WMB26 WVS26:WVX26 K65562:P65562 JG65562:JL65562 TC65562:TH65562 ACY65562:ADD65562 AMU65562:AMZ65562 AWQ65562:AWV65562 BGM65562:BGR65562 BQI65562:BQN65562 CAE65562:CAJ65562 CKA65562:CKF65562 CTW65562:CUB65562 DDS65562:DDX65562 DNO65562:DNT65562 DXK65562:DXP65562 EHG65562:EHL65562 ERC65562:ERH65562 FAY65562:FBD65562 FKU65562:FKZ65562 FUQ65562:FUV65562 GEM65562:GER65562 GOI65562:GON65562 GYE65562:GYJ65562 HIA65562:HIF65562 HRW65562:HSB65562 IBS65562:IBX65562 ILO65562:ILT65562 IVK65562:IVP65562 JFG65562:JFL65562 JPC65562:JPH65562 JYY65562:JZD65562 KIU65562:KIZ65562 KSQ65562:KSV65562 LCM65562:LCR65562 LMI65562:LMN65562 LWE65562:LWJ65562 MGA65562:MGF65562 MPW65562:MQB65562 MZS65562:MZX65562 NJO65562:NJT65562 NTK65562:NTP65562 ODG65562:ODL65562 ONC65562:ONH65562 OWY65562:OXD65562 PGU65562:PGZ65562 PQQ65562:PQV65562 QAM65562:QAR65562 QKI65562:QKN65562 QUE65562:QUJ65562 REA65562:REF65562 RNW65562:ROB65562 RXS65562:RXX65562 SHO65562:SHT65562 SRK65562:SRP65562 TBG65562:TBL65562 TLC65562:TLH65562 TUY65562:TVD65562 UEU65562:UEZ65562 UOQ65562:UOV65562 UYM65562:UYR65562 VII65562:VIN65562 VSE65562:VSJ65562 WCA65562:WCF65562 WLW65562:WMB65562 WVS65562:WVX65562 K131098:P131098 JG131098:JL131098 TC131098:TH131098 ACY131098:ADD131098 AMU131098:AMZ131098 AWQ131098:AWV131098 BGM131098:BGR131098 BQI131098:BQN131098 CAE131098:CAJ131098 CKA131098:CKF131098 CTW131098:CUB131098 DDS131098:DDX131098 DNO131098:DNT131098 DXK131098:DXP131098 EHG131098:EHL131098 ERC131098:ERH131098 FAY131098:FBD131098 FKU131098:FKZ131098 FUQ131098:FUV131098 GEM131098:GER131098 GOI131098:GON131098 GYE131098:GYJ131098 HIA131098:HIF131098 HRW131098:HSB131098 IBS131098:IBX131098 ILO131098:ILT131098 IVK131098:IVP131098 JFG131098:JFL131098 JPC131098:JPH131098 JYY131098:JZD131098 KIU131098:KIZ131098 KSQ131098:KSV131098 LCM131098:LCR131098 LMI131098:LMN131098 LWE131098:LWJ131098 MGA131098:MGF131098 MPW131098:MQB131098 MZS131098:MZX131098 NJO131098:NJT131098 NTK131098:NTP131098 ODG131098:ODL131098 ONC131098:ONH131098 OWY131098:OXD131098 PGU131098:PGZ131098 PQQ131098:PQV131098 QAM131098:QAR131098 QKI131098:QKN131098 QUE131098:QUJ131098 REA131098:REF131098 RNW131098:ROB131098 RXS131098:RXX131098 SHO131098:SHT131098 SRK131098:SRP131098 TBG131098:TBL131098 TLC131098:TLH131098 TUY131098:TVD131098 UEU131098:UEZ131098 UOQ131098:UOV131098 UYM131098:UYR131098 VII131098:VIN131098 VSE131098:VSJ131098 WCA131098:WCF131098 WLW131098:WMB131098 WVS131098:WVX131098 K196634:P196634 JG196634:JL196634 TC196634:TH196634 ACY196634:ADD196634 AMU196634:AMZ196634 AWQ196634:AWV196634 BGM196634:BGR196634 BQI196634:BQN196634 CAE196634:CAJ196634 CKA196634:CKF196634 CTW196634:CUB196634 DDS196634:DDX196634 DNO196634:DNT196634 DXK196634:DXP196634 EHG196634:EHL196634 ERC196634:ERH196634 FAY196634:FBD196634 FKU196634:FKZ196634 FUQ196634:FUV196634 GEM196634:GER196634 GOI196634:GON196634 GYE196634:GYJ196634 HIA196634:HIF196634 HRW196634:HSB196634 IBS196634:IBX196634 ILO196634:ILT196634 IVK196634:IVP196634 JFG196634:JFL196634 JPC196634:JPH196634 JYY196634:JZD196634 KIU196634:KIZ196634 KSQ196634:KSV196634 LCM196634:LCR196634 LMI196634:LMN196634 LWE196634:LWJ196634 MGA196634:MGF196634 MPW196634:MQB196634 MZS196634:MZX196634 NJO196634:NJT196634 NTK196634:NTP196634 ODG196634:ODL196634 ONC196634:ONH196634 OWY196634:OXD196634 PGU196634:PGZ196634 PQQ196634:PQV196634 QAM196634:QAR196634 QKI196634:QKN196634 QUE196634:QUJ196634 REA196634:REF196634 RNW196634:ROB196634 RXS196634:RXX196634 SHO196634:SHT196634 SRK196634:SRP196634 TBG196634:TBL196634 TLC196634:TLH196634 TUY196634:TVD196634 UEU196634:UEZ196634 UOQ196634:UOV196634 UYM196634:UYR196634 VII196634:VIN196634 VSE196634:VSJ196634 WCA196634:WCF196634 WLW196634:WMB196634 WVS196634:WVX196634 K262170:P262170 JG262170:JL262170 TC262170:TH262170 ACY262170:ADD262170 AMU262170:AMZ262170 AWQ262170:AWV262170 BGM262170:BGR262170 BQI262170:BQN262170 CAE262170:CAJ262170 CKA262170:CKF262170 CTW262170:CUB262170 DDS262170:DDX262170 DNO262170:DNT262170 DXK262170:DXP262170 EHG262170:EHL262170 ERC262170:ERH262170 FAY262170:FBD262170 FKU262170:FKZ262170 FUQ262170:FUV262170 GEM262170:GER262170 GOI262170:GON262170 GYE262170:GYJ262170 HIA262170:HIF262170 HRW262170:HSB262170 IBS262170:IBX262170 ILO262170:ILT262170 IVK262170:IVP262170 JFG262170:JFL262170 JPC262170:JPH262170 JYY262170:JZD262170 KIU262170:KIZ262170 KSQ262170:KSV262170 LCM262170:LCR262170 LMI262170:LMN262170 LWE262170:LWJ262170 MGA262170:MGF262170 MPW262170:MQB262170 MZS262170:MZX262170 NJO262170:NJT262170 NTK262170:NTP262170 ODG262170:ODL262170 ONC262170:ONH262170 OWY262170:OXD262170 PGU262170:PGZ262170 PQQ262170:PQV262170 QAM262170:QAR262170 QKI262170:QKN262170 QUE262170:QUJ262170 REA262170:REF262170 RNW262170:ROB262170 RXS262170:RXX262170 SHO262170:SHT262170 SRK262170:SRP262170 TBG262170:TBL262170 TLC262170:TLH262170 TUY262170:TVD262170 UEU262170:UEZ262170 UOQ262170:UOV262170 UYM262170:UYR262170 VII262170:VIN262170 VSE262170:VSJ262170 WCA262170:WCF262170 WLW262170:WMB262170 WVS262170:WVX262170 K327706:P327706 JG327706:JL327706 TC327706:TH327706 ACY327706:ADD327706 AMU327706:AMZ327706 AWQ327706:AWV327706 BGM327706:BGR327706 BQI327706:BQN327706 CAE327706:CAJ327706 CKA327706:CKF327706 CTW327706:CUB327706 DDS327706:DDX327706 DNO327706:DNT327706 DXK327706:DXP327706 EHG327706:EHL327706 ERC327706:ERH327706 FAY327706:FBD327706 FKU327706:FKZ327706 FUQ327706:FUV327706 GEM327706:GER327706 GOI327706:GON327706 GYE327706:GYJ327706 HIA327706:HIF327706 HRW327706:HSB327706 IBS327706:IBX327706 ILO327706:ILT327706 IVK327706:IVP327706 JFG327706:JFL327706 JPC327706:JPH327706 JYY327706:JZD327706 KIU327706:KIZ327706 KSQ327706:KSV327706 LCM327706:LCR327706 LMI327706:LMN327706 LWE327706:LWJ327706 MGA327706:MGF327706 MPW327706:MQB327706 MZS327706:MZX327706 NJO327706:NJT327706 NTK327706:NTP327706 ODG327706:ODL327706 ONC327706:ONH327706 OWY327706:OXD327706 PGU327706:PGZ327706 PQQ327706:PQV327706 QAM327706:QAR327706 QKI327706:QKN327706 QUE327706:QUJ327706 REA327706:REF327706 RNW327706:ROB327706 RXS327706:RXX327706 SHO327706:SHT327706 SRK327706:SRP327706 TBG327706:TBL327706 TLC327706:TLH327706 TUY327706:TVD327706 UEU327706:UEZ327706 UOQ327706:UOV327706 UYM327706:UYR327706 VII327706:VIN327706 VSE327706:VSJ327706 WCA327706:WCF327706 WLW327706:WMB327706 WVS327706:WVX327706 K393242:P393242 JG393242:JL393242 TC393242:TH393242 ACY393242:ADD393242 AMU393242:AMZ393242 AWQ393242:AWV393242 BGM393242:BGR393242 BQI393242:BQN393242 CAE393242:CAJ393242 CKA393242:CKF393242 CTW393242:CUB393242 DDS393242:DDX393242 DNO393242:DNT393242 DXK393242:DXP393242 EHG393242:EHL393242 ERC393242:ERH393242 FAY393242:FBD393242 FKU393242:FKZ393242 FUQ393242:FUV393242 GEM393242:GER393242 GOI393242:GON393242 GYE393242:GYJ393242 HIA393242:HIF393242 HRW393242:HSB393242 IBS393242:IBX393242 ILO393242:ILT393242 IVK393242:IVP393242 JFG393242:JFL393242 JPC393242:JPH393242 JYY393242:JZD393242 KIU393242:KIZ393242 KSQ393242:KSV393242 LCM393242:LCR393242 LMI393242:LMN393242 LWE393242:LWJ393242 MGA393242:MGF393242 MPW393242:MQB393242 MZS393242:MZX393242 NJO393242:NJT393242 NTK393242:NTP393242 ODG393242:ODL393242 ONC393242:ONH393242 OWY393242:OXD393242 PGU393242:PGZ393242 PQQ393242:PQV393242 QAM393242:QAR393242 QKI393242:QKN393242 QUE393242:QUJ393242 REA393242:REF393242 RNW393242:ROB393242 RXS393242:RXX393242 SHO393242:SHT393242 SRK393242:SRP393242 TBG393242:TBL393242 TLC393242:TLH393242 TUY393242:TVD393242 UEU393242:UEZ393242 UOQ393242:UOV393242 UYM393242:UYR393242 VII393242:VIN393242 VSE393242:VSJ393242 WCA393242:WCF393242 WLW393242:WMB393242 WVS393242:WVX393242 K458778:P458778 JG458778:JL458778 TC458778:TH458778 ACY458778:ADD458778 AMU458778:AMZ458778 AWQ458778:AWV458778 BGM458778:BGR458778 BQI458778:BQN458778 CAE458778:CAJ458778 CKA458778:CKF458778 CTW458778:CUB458778 DDS458778:DDX458778 DNO458778:DNT458778 DXK458778:DXP458778 EHG458778:EHL458778 ERC458778:ERH458778 FAY458778:FBD458778 FKU458778:FKZ458778 FUQ458778:FUV458778 GEM458778:GER458778 GOI458778:GON458778 GYE458778:GYJ458778 HIA458778:HIF458778 HRW458778:HSB458778 IBS458778:IBX458778 ILO458778:ILT458778 IVK458778:IVP458778 JFG458778:JFL458778 JPC458778:JPH458778 JYY458778:JZD458778 KIU458778:KIZ458778 KSQ458778:KSV458778 LCM458778:LCR458778 LMI458778:LMN458778 LWE458778:LWJ458778 MGA458778:MGF458778 MPW458778:MQB458778 MZS458778:MZX458778 NJO458778:NJT458778 NTK458778:NTP458778 ODG458778:ODL458778 ONC458778:ONH458778 OWY458778:OXD458778 PGU458778:PGZ458778 PQQ458778:PQV458778 QAM458778:QAR458778 QKI458778:QKN458778 QUE458778:QUJ458778 REA458778:REF458778 RNW458778:ROB458778 RXS458778:RXX458778 SHO458778:SHT458778 SRK458778:SRP458778 TBG458778:TBL458778 TLC458778:TLH458778 TUY458778:TVD458778 UEU458778:UEZ458778 UOQ458778:UOV458778 UYM458778:UYR458778 VII458778:VIN458778 VSE458778:VSJ458778 WCA458778:WCF458778 WLW458778:WMB458778 WVS458778:WVX458778 K524314:P524314 JG524314:JL524314 TC524314:TH524314 ACY524314:ADD524314 AMU524314:AMZ524314 AWQ524314:AWV524314 BGM524314:BGR524314 BQI524314:BQN524314 CAE524314:CAJ524314 CKA524314:CKF524314 CTW524314:CUB524314 DDS524314:DDX524314 DNO524314:DNT524314 DXK524314:DXP524314 EHG524314:EHL524314 ERC524314:ERH524314 FAY524314:FBD524314 FKU524314:FKZ524314 FUQ524314:FUV524314 GEM524314:GER524314 GOI524314:GON524314 GYE524314:GYJ524314 HIA524314:HIF524314 HRW524314:HSB524314 IBS524314:IBX524314 ILO524314:ILT524314 IVK524314:IVP524314 JFG524314:JFL524314 JPC524314:JPH524314 JYY524314:JZD524314 KIU524314:KIZ524314 KSQ524314:KSV524314 LCM524314:LCR524314 LMI524314:LMN524314 LWE524314:LWJ524314 MGA524314:MGF524314 MPW524314:MQB524314 MZS524314:MZX524314 NJO524314:NJT524314 NTK524314:NTP524314 ODG524314:ODL524314 ONC524314:ONH524314 OWY524314:OXD524314 PGU524314:PGZ524314 PQQ524314:PQV524314 QAM524314:QAR524314 QKI524314:QKN524314 QUE524314:QUJ524314 REA524314:REF524314 RNW524314:ROB524314 RXS524314:RXX524314 SHO524314:SHT524314 SRK524314:SRP524314 TBG524314:TBL524314 TLC524314:TLH524314 TUY524314:TVD524314 UEU524314:UEZ524314 UOQ524314:UOV524314 UYM524314:UYR524314 VII524314:VIN524314 VSE524314:VSJ524314 WCA524314:WCF524314 WLW524314:WMB524314 WVS524314:WVX524314 K589850:P589850 JG589850:JL589850 TC589850:TH589850 ACY589850:ADD589850 AMU589850:AMZ589850 AWQ589850:AWV589850 BGM589850:BGR589850 BQI589850:BQN589850 CAE589850:CAJ589850 CKA589850:CKF589850 CTW589850:CUB589850 DDS589850:DDX589850 DNO589850:DNT589850 DXK589850:DXP589850 EHG589850:EHL589850 ERC589850:ERH589850 FAY589850:FBD589850 FKU589850:FKZ589850 FUQ589850:FUV589850 GEM589850:GER589850 GOI589850:GON589850 GYE589850:GYJ589850 HIA589850:HIF589850 HRW589850:HSB589850 IBS589850:IBX589850 ILO589850:ILT589850 IVK589850:IVP589850 JFG589850:JFL589850 JPC589850:JPH589850 JYY589850:JZD589850 KIU589850:KIZ589850 KSQ589850:KSV589850 LCM589850:LCR589850 LMI589850:LMN589850 LWE589850:LWJ589850 MGA589850:MGF589850 MPW589850:MQB589850 MZS589850:MZX589850 NJO589850:NJT589850 NTK589850:NTP589850 ODG589850:ODL589850 ONC589850:ONH589850 OWY589850:OXD589850 PGU589850:PGZ589850 PQQ589850:PQV589850 QAM589850:QAR589850 QKI589850:QKN589850 QUE589850:QUJ589850 REA589850:REF589850 RNW589850:ROB589850 RXS589850:RXX589850 SHO589850:SHT589850 SRK589850:SRP589850 TBG589850:TBL589850 TLC589850:TLH589850 TUY589850:TVD589850 UEU589850:UEZ589850 UOQ589850:UOV589850 UYM589850:UYR589850 VII589850:VIN589850 VSE589850:VSJ589850 WCA589850:WCF589850 WLW589850:WMB589850 WVS589850:WVX589850 K655386:P655386 JG655386:JL655386 TC655386:TH655386 ACY655386:ADD655386 AMU655386:AMZ655386 AWQ655386:AWV655386 BGM655386:BGR655386 BQI655386:BQN655386 CAE655386:CAJ655386 CKA655386:CKF655386 CTW655386:CUB655386 DDS655386:DDX655386 DNO655386:DNT655386 DXK655386:DXP655386 EHG655386:EHL655386 ERC655386:ERH655386 FAY655386:FBD655386 FKU655386:FKZ655386 FUQ655386:FUV655386 GEM655386:GER655386 GOI655386:GON655386 GYE655386:GYJ655386 HIA655386:HIF655386 HRW655386:HSB655386 IBS655386:IBX655386 ILO655386:ILT655386 IVK655386:IVP655386 JFG655386:JFL655386 JPC655386:JPH655386 JYY655386:JZD655386 KIU655386:KIZ655386 KSQ655386:KSV655386 LCM655386:LCR655386 LMI655386:LMN655386 LWE655386:LWJ655386 MGA655386:MGF655386 MPW655386:MQB655386 MZS655386:MZX655386 NJO655386:NJT655386 NTK655386:NTP655386 ODG655386:ODL655386 ONC655386:ONH655386 OWY655386:OXD655386 PGU655386:PGZ655386 PQQ655386:PQV655386 QAM655386:QAR655386 QKI655386:QKN655386 QUE655386:QUJ655386 REA655386:REF655386 RNW655386:ROB655386 RXS655386:RXX655386 SHO655386:SHT655386 SRK655386:SRP655386 TBG655386:TBL655386 TLC655386:TLH655386 TUY655386:TVD655386 UEU655386:UEZ655386 UOQ655386:UOV655386 UYM655386:UYR655386 VII655386:VIN655386 VSE655386:VSJ655386 WCA655386:WCF655386 WLW655386:WMB655386 WVS655386:WVX655386 K720922:P720922 JG720922:JL720922 TC720922:TH720922 ACY720922:ADD720922 AMU720922:AMZ720922 AWQ720922:AWV720922 BGM720922:BGR720922 BQI720922:BQN720922 CAE720922:CAJ720922 CKA720922:CKF720922 CTW720922:CUB720922 DDS720922:DDX720922 DNO720922:DNT720922 DXK720922:DXP720922 EHG720922:EHL720922 ERC720922:ERH720922 FAY720922:FBD720922 FKU720922:FKZ720922 FUQ720922:FUV720922 GEM720922:GER720922 GOI720922:GON720922 GYE720922:GYJ720922 HIA720922:HIF720922 HRW720922:HSB720922 IBS720922:IBX720922 ILO720922:ILT720922 IVK720922:IVP720922 JFG720922:JFL720922 JPC720922:JPH720922 JYY720922:JZD720922 KIU720922:KIZ720922 KSQ720922:KSV720922 LCM720922:LCR720922 LMI720922:LMN720922 LWE720922:LWJ720922 MGA720922:MGF720922 MPW720922:MQB720922 MZS720922:MZX720922 NJO720922:NJT720922 NTK720922:NTP720922 ODG720922:ODL720922 ONC720922:ONH720922 OWY720922:OXD720922 PGU720922:PGZ720922 PQQ720922:PQV720922 QAM720922:QAR720922 QKI720922:QKN720922 QUE720922:QUJ720922 REA720922:REF720922 RNW720922:ROB720922 RXS720922:RXX720922 SHO720922:SHT720922 SRK720922:SRP720922 TBG720922:TBL720922 TLC720922:TLH720922 TUY720922:TVD720922 UEU720922:UEZ720922 UOQ720922:UOV720922 UYM720922:UYR720922 VII720922:VIN720922 VSE720922:VSJ720922 WCA720922:WCF720922 WLW720922:WMB720922 WVS720922:WVX720922 K786458:P786458 JG786458:JL786458 TC786458:TH786458 ACY786458:ADD786458 AMU786458:AMZ786458 AWQ786458:AWV786458 BGM786458:BGR786458 BQI786458:BQN786458 CAE786458:CAJ786458 CKA786458:CKF786458 CTW786458:CUB786458 DDS786458:DDX786458 DNO786458:DNT786458 DXK786458:DXP786458 EHG786458:EHL786458 ERC786458:ERH786458 FAY786458:FBD786458 FKU786458:FKZ786458 FUQ786458:FUV786458 GEM786458:GER786458 GOI786458:GON786458 GYE786458:GYJ786458 HIA786458:HIF786458 HRW786458:HSB786458 IBS786458:IBX786458 ILO786458:ILT786458 IVK786458:IVP786458 JFG786458:JFL786458 JPC786458:JPH786458 JYY786458:JZD786458 KIU786458:KIZ786458 KSQ786458:KSV786458 LCM786458:LCR786458 LMI786458:LMN786458 LWE786458:LWJ786458 MGA786458:MGF786458 MPW786458:MQB786458 MZS786458:MZX786458 NJO786458:NJT786458 NTK786458:NTP786458 ODG786458:ODL786458 ONC786458:ONH786458 OWY786458:OXD786458 PGU786458:PGZ786458 PQQ786458:PQV786458 QAM786458:QAR786458 QKI786458:QKN786458 QUE786458:QUJ786458 REA786458:REF786458 RNW786458:ROB786458 RXS786458:RXX786458 SHO786458:SHT786458 SRK786458:SRP786458 TBG786458:TBL786458 TLC786458:TLH786458 TUY786458:TVD786458 UEU786458:UEZ786458 UOQ786458:UOV786458 UYM786458:UYR786458 VII786458:VIN786458 VSE786458:VSJ786458 WCA786458:WCF786458 WLW786458:WMB786458 WVS786458:WVX786458 K851994:P851994 JG851994:JL851994 TC851994:TH851994 ACY851994:ADD851994 AMU851994:AMZ851994 AWQ851994:AWV851994 BGM851994:BGR851994 BQI851994:BQN851994 CAE851994:CAJ851994 CKA851994:CKF851994 CTW851994:CUB851994 DDS851994:DDX851994 DNO851994:DNT851994 DXK851994:DXP851994 EHG851994:EHL851994 ERC851994:ERH851994 FAY851994:FBD851994 FKU851994:FKZ851994 FUQ851994:FUV851994 GEM851994:GER851994 GOI851994:GON851994 GYE851994:GYJ851994 HIA851994:HIF851994 HRW851994:HSB851994 IBS851994:IBX851994 ILO851994:ILT851994 IVK851994:IVP851994 JFG851994:JFL851994 JPC851994:JPH851994 JYY851994:JZD851994 KIU851994:KIZ851994 KSQ851994:KSV851994 LCM851994:LCR851994 LMI851994:LMN851994 LWE851994:LWJ851994 MGA851994:MGF851994 MPW851994:MQB851994 MZS851994:MZX851994 NJO851994:NJT851994 NTK851994:NTP851994 ODG851994:ODL851994 ONC851994:ONH851994 OWY851994:OXD851994 PGU851994:PGZ851994 PQQ851994:PQV851994 QAM851994:QAR851994 QKI851994:QKN851994 QUE851994:QUJ851994 REA851994:REF851994 RNW851994:ROB851994 RXS851994:RXX851994 SHO851994:SHT851994 SRK851994:SRP851994 TBG851994:TBL851994 TLC851994:TLH851994 TUY851994:TVD851994 UEU851994:UEZ851994 UOQ851994:UOV851994 UYM851994:UYR851994 VII851994:VIN851994 VSE851994:VSJ851994 WCA851994:WCF851994 WLW851994:WMB851994 WVS851994:WVX851994 K917530:P917530 JG917530:JL917530 TC917530:TH917530 ACY917530:ADD917530 AMU917530:AMZ917530 AWQ917530:AWV917530 BGM917530:BGR917530 BQI917530:BQN917530 CAE917530:CAJ917530 CKA917530:CKF917530 CTW917530:CUB917530 DDS917530:DDX917530 DNO917530:DNT917530 DXK917530:DXP917530 EHG917530:EHL917530 ERC917530:ERH917530 FAY917530:FBD917530 FKU917530:FKZ917530 FUQ917530:FUV917530 GEM917530:GER917530 GOI917530:GON917530 GYE917530:GYJ917530 HIA917530:HIF917530 HRW917530:HSB917530 IBS917530:IBX917530 ILO917530:ILT917530 IVK917530:IVP917530 JFG917530:JFL917530 JPC917530:JPH917530 JYY917530:JZD917530 KIU917530:KIZ917530 KSQ917530:KSV917530 LCM917530:LCR917530 LMI917530:LMN917530 LWE917530:LWJ917530 MGA917530:MGF917530 MPW917530:MQB917530 MZS917530:MZX917530 NJO917530:NJT917530 NTK917530:NTP917530 ODG917530:ODL917530 ONC917530:ONH917530 OWY917530:OXD917530 PGU917530:PGZ917530 PQQ917530:PQV917530 QAM917530:QAR917530 QKI917530:QKN917530 QUE917530:QUJ917530 REA917530:REF917530 RNW917530:ROB917530 RXS917530:RXX917530 SHO917530:SHT917530 SRK917530:SRP917530 TBG917530:TBL917530 TLC917530:TLH917530 TUY917530:TVD917530 UEU917530:UEZ917530 UOQ917530:UOV917530 UYM917530:UYR917530 VII917530:VIN917530 VSE917530:VSJ917530 WCA917530:WCF917530 WLW917530:WMB917530 WVS917530:WVX917530 K983066:P983066 JG983066:JL983066 TC983066:TH983066 ACY983066:ADD983066 AMU983066:AMZ983066 AWQ983066:AWV983066 BGM983066:BGR983066 BQI983066:BQN983066 CAE983066:CAJ983066 CKA983066:CKF983066 CTW983066:CUB983066 DDS983066:DDX983066 DNO983066:DNT983066 DXK983066:DXP983066 EHG983066:EHL983066 ERC983066:ERH983066 FAY983066:FBD983066 FKU983066:FKZ983066 FUQ983066:FUV983066 GEM983066:GER983066 GOI983066:GON983066 GYE983066:GYJ983066 HIA983066:HIF983066 HRW983066:HSB983066 IBS983066:IBX983066 ILO983066:ILT983066 IVK983066:IVP983066 JFG983066:JFL983066 JPC983066:JPH983066 JYY983066:JZD983066 KIU983066:KIZ983066 KSQ983066:KSV983066 LCM983066:LCR983066 LMI983066:LMN983066 LWE983066:LWJ983066 MGA983066:MGF983066 MPW983066:MQB983066 MZS983066:MZX983066 NJO983066:NJT983066 NTK983066:NTP983066 ODG983066:ODL983066 ONC983066:ONH983066 OWY983066:OXD983066 PGU983066:PGZ983066 PQQ983066:PQV983066 QAM983066:QAR983066 QKI983066:QKN983066 QUE983066:QUJ983066 REA983066:REF983066 RNW983066:ROB983066 RXS983066:RXX983066 SHO983066:SHT983066 SRK983066:SRP983066 TBG983066:TBL983066 TLC983066:TLH983066 TUY983066:TVD983066 UEU983066:UEZ983066 UOQ983066:UOV983066 UYM983066:UYR983066 VII983066:VIN983066 VSE983066:VSJ983066 WCA983066:WCF983066 WLW983066:WMB983066 WVS983066:WVX983066">
      <formula1>$S$23:$S$27</formula1>
    </dataValidation>
    <dataValidation type="list" allowBlank="1" sqref="H24:J24 JD24:JF24 SZ24:TB24 ACV24:ACX24 AMR24:AMT24 AWN24:AWP24 BGJ24:BGL24 BQF24:BQH24 CAB24:CAD24 CJX24:CJZ24 CTT24:CTV24 DDP24:DDR24 DNL24:DNN24 DXH24:DXJ24 EHD24:EHF24 EQZ24:ERB24 FAV24:FAX24 FKR24:FKT24 FUN24:FUP24 GEJ24:GEL24 GOF24:GOH24 GYB24:GYD24 HHX24:HHZ24 HRT24:HRV24 IBP24:IBR24 ILL24:ILN24 IVH24:IVJ24 JFD24:JFF24 JOZ24:JPB24 JYV24:JYX24 KIR24:KIT24 KSN24:KSP24 LCJ24:LCL24 LMF24:LMH24 LWB24:LWD24 MFX24:MFZ24 MPT24:MPV24 MZP24:MZR24 NJL24:NJN24 NTH24:NTJ24 ODD24:ODF24 OMZ24:ONB24 OWV24:OWX24 PGR24:PGT24 PQN24:PQP24 QAJ24:QAL24 QKF24:QKH24 QUB24:QUD24 RDX24:RDZ24 RNT24:RNV24 RXP24:RXR24 SHL24:SHN24 SRH24:SRJ24 TBD24:TBF24 TKZ24:TLB24 TUV24:TUX24 UER24:UET24 UON24:UOP24 UYJ24:UYL24 VIF24:VIH24 VSB24:VSD24 WBX24:WBZ24 WLT24:WLV24 WVP24:WVR24 H65560:J65560 JD65560:JF65560 SZ65560:TB65560 ACV65560:ACX65560 AMR65560:AMT65560 AWN65560:AWP65560 BGJ65560:BGL65560 BQF65560:BQH65560 CAB65560:CAD65560 CJX65560:CJZ65560 CTT65560:CTV65560 DDP65560:DDR65560 DNL65560:DNN65560 DXH65560:DXJ65560 EHD65560:EHF65560 EQZ65560:ERB65560 FAV65560:FAX65560 FKR65560:FKT65560 FUN65560:FUP65560 GEJ65560:GEL65560 GOF65560:GOH65560 GYB65560:GYD65560 HHX65560:HHZ65560 HRT65560:HRV65560 IBP65560:IBR65560 ILL65560:ILN65560 IVH65560:IVJ65560 JFD65560:JFF65560 JOZ65560:JPB65560 JYV65560:JYX65560 KIR65560:KIT65560 KSN65560:KSP65560 LCJ65560:LCL65560 LMF65560:LMH65560 LWB65560:LWD65560 MFX65560:MFZ65560 MPT65560:MPV65560 MZP65560:MZR65560 NJL65560:NJN65560 NTH65560:NTJ65560 ODD65560:ODF65560 OMZ65560:ONB65560 OWV65560:OWX65560 PGR65560:PGT65560 PQN65560:PQP65560 QAJ65560:QAL65560 QKF65560:QKH65560 QUB65560:QUD65560 RDX65560:RDZ65560 RNT65560:RNV65560 RXP65560:RXR65560 SHL65560:SHN65560 SRH65560:SRJ65560 TBD65560:TBF65560 TKZ65560:TLB65560 TUV65560:TUX65560 UER65560:UET65560 UON65560:UOP65560 UYJ65560:UYL65560 VIF65560:VIH65560 VSB65560:VSD65560 WBX65560:WBZ65560 WLT65560:WLV65560 WVP65560:WVR65560 H131096:J131096 JD131096:JF131096 SZ131096:TB131096 ACV131096:ACX131096 AMR131096:AMT131096 AWN131096:AWP131096 BGJ131096:BGL131096 BQF131096:BQH131096 CAB131096:CAD131096 CJX131096:CJZ131096 CTT131096:CTV131096 DDP131096:DDR131096 DNL131096:DNN131096 DXH131096:DXJ131096 EHD131096:EHF131096 EQZ131096:ERB131096 FAV131096:FAX131096 FKR131096:FKT131096 FUN131096:FUP131096 GEJ131096:GEL131096 GOF131096:GOH131096 GYB131096:GYD131096 HHX131096:HHZ131096 HRT131096:HRV131096 IBP131096:IBR131096 ILL131096:ILN131096 IVH131096:IVJ131096 JFD131096:JFF131096 JOZ131096:JPB131096 JYV131096:JYX131096 KIR131096:KIT131096 KSN131096:KSP131096 LCJ131096:LCL131096 LMF131096:LMH131096 LWB131096:LWD131096 MFX131096:MFZ131096 MPT131096:MPV131096 MZP131096:MZR131096 NJL131096:NJN131096 NTH131096:NTJ131096 ODD131096:ODF131096 OMZ131096:ONB131096 OWV131096:OWX131096 PGR131096:PGT131096 PQN131096:PQP131096 QAJ131096:QAL131096 QKF131096:QKH131096 QUB131096:QUD131096 RDX131096:RDZ131096 RNT131096:RNV131096 RXP131096:RXR131096 SHL131096:SHN131096 SRH131096:SRJ131096 TBD131096:TBF131096 TKZ131096:TLB131096 TUV131096:TUX131096 UER131096:UET131096 UON131096:UOP131096 UYJ131096:UYL131096 VIF131096:VIH131096 VSB131096:VSD131096 WBX131096:WBZ131096 WLT131096:WLV131096 WVP131096:WVR131096 H196632:J196632 JD196632:JF196632 SZ196632:TB196632 ACV196632:ACX196632 AMR196632:AMT196632 AWN196632:AWP196632 BGJ196632:BGL196632 BQF196632:BQH196632 CAB196632:CAD196632 CJX196632:CJZ196632 CTT196632:CTV196632 DDP196632:DDR196632 DNL196632:DNN196632 DXH196632:DXJ196632 EHD196632:EHF196632 EQZ196632:ERB196632 FAV196632:FAX196632 FKR196632:FKT196632 FUN196632:FUP196632 GEJ196632:GEL196632 GOF196632:GOH196632 GYB196632:GYD196632 HHX196632:HHZ196632 HRT196632:HRV196632 IBP196632:IBR196632 ILL196632:ILN196632 IVH196632:IVJ196632 JFD196632:JFF196632 JOZ196632:JPB196632 JYV196632:JYX196632 KIR196632:KIT196632 KSN196632:KSP196632 LCJ196632:LCL196632 LMF196632:LMH196632 LWB196632:LWD196632 MFX196632:MFZ196632 MPT196632:MPV196632 MZP196632:MZR196632 NJL196632:NJN196632 NTH196632:NTJ196632 ODD196632:ODF196632 OMZ196632:ONB196632 OWV196632:OWX196632 PGR196632:PGT196632 PQN196632:PQP196632 QAJ196632:QAL196632 QKF196632:QKH196632 QUB196632:QUD196632 RDX196632:RDZ196632 RNT196632:RNV196632 RXP196632:RXR196632 SHL196632:SHN196632 SRH196632:SRJ196632 TBD196632:TBF196632 TKZ196632:TLB196632 TUV196632:TUX196632 UER196632:UET196632 UON196632:UOP196632 UYJ196632:UYL196632 VIF196632:VIH196632 VSB196632:VSD196632 WBX196632:WBZ196632 WLT196632:WLV196632 WVP196632:WVR196632 H262168:J262168 JD262168:JF262168 SZ262168:TB262168 ACV262168:ACX262168 AMR262168:AMT262168 AWN262168:AWP262168 BGJ262168:BGL262168 BQF262168:BQH262168 CAB262168:CAD262168 CJX262168:CJZ262168 CTT262168:CTV262168 DDP262168:DDR262168 DNL262168:DNN262168 DXH262168:DXJ262168 EHD262168:EHF262168 EQZ262168:ERB262168 FAV262168:FAX262168 FKR262168:FKT262168 FUN262168:FUP262168 GEJ262168:GEL262168 GOF262168:GOH262168 GYB262168:GYD262168 HHX262168:HHZ262168 HRT262168:HRV262168 IBP262168:IBR262168 ILL262168:ILN262168 IVH262168:IVJ262168 JFD262168:JFF262168 JOZ262168:JPB262168 JYV262168:JYX262168 KIR262168:KIT262168 KSN262168:KSP262168 LCJ262168:LCL262168 LMF262168:LMH262168 LWB262168:LWD262168 MFX262168:MFZ262168 MPT262168:MPV262168 MZP262168:MZR262168 NJL262168:NJN262168 NTH262168:NTJ262168 ODD262168:ODF262168 OMZ262168:ONB262168 OWV262168:OWX262168 PGR262168:PGT262168 PQN262168:PQP262168 QAJ262168:QAL262168 QKF262168:QKH262168 QUB262168:QUD262168 RDX262168:RDZ262168 RNT262168:RNV262168 RXP262168:RXR262168 SHL262168:SHN262168 SRH262168:SRJ262168 TBD262168:TBF262168 TKZ262168:TLB262168 TUV262168:TUX262168 UER262168:UET262168 UON262168:UOP262168 UYJ262168:UYL262168 VIF262168:VIH262168 VSB262168:VSD262168 WBX262168:WBZ262168 WLT262168:WLV262168 WVP262168:WVR262168 H327704:J327704 JD327704:JF327704 SZ327704:TB327704 ACV327704:ACX327704 AMR327704:AMT327704 AWN327704:AWP327704 BGJ327704:BGL327704 BQF327704:BQH327704 CAB327704:CAD327704 CJX327704:CJZ327704 CTT327704:CTV327704 DDP327704:DDR327704 DNL327704:DNN327704 DXH327704:DXJ327704 EHD327704:EHF327704 EQZ327704:ERB327704 FAV327704:FAX327704 FKR327704:FKT327704 FUN327704:FUP327704 GEJ327704:GEL327704 GOF327704:GOH327704 GYB327704:GYD327704 HHX327704:HHZ327704 HRT327704:HRV327704 IBP327704:IBR327704 ILL327704:ILN327704 IVH327704:IVJ327704 JFD327704:JFF327704 JOZ327704:JPB327704 JYV327704:JYX327704 KIR327704:KIT327704 KSN327704:KSP327704 LCJ327704:LCL327704 LMF327704:LMH327704 LWB327704:LWD327704 MFX327704:MFZ327704 MPT327704:MPV327704 MZP327704:MZR327704 NJL327704:NJN327704 NTH327704:NTJ327704 ODD327704:ODF327704 OMZ327704:ONB327704 OWV327704:OWX327704 PGR327704:PGT327704 PQN327704:PQP327704 QAJ327704:QAL327704 QKF327704:QKH327704 QUB327704:QUD327704 RDX327704:RDZ327704 RNT327704:RNV327704 RXP327704:RXR327704 SHL327704:SHN327704 SRH327704:SRJ327704 TBD327704:TBF327704 TKZ327704:TLB327704 TUV327704:TUX327704 UER327704:UET327704 UON327704:UOP327704 UYJ327704:UYL327704 VIF327704:VIH327704 VSB327704:VSD327704 WBX327704:WBZ327704 WLT327704:WLV327704 WVP327704:WVR327704 H393240:J393240 JD393240:JF393240 SZ393240:TB393240 ACV393240:ACX393240 AMR393240:AMT393240 AWN393240:AWP393240 BGJ393240:BGL393240 BQF393240:BQH393240 CAB393240:CAD393240 CJX393240:CJZ393240 CTT393240:CTV393240 DDP393240:DDR393240 DNL393240:DNN393240 DXH393240:DXJ393240 EHD393240:EHF393240 EQZ393240:ERB393240 FAV393240:FAX393240 FKR393240:FKT393240 FUN393240:FUP393240 GEJ393240:GEL393240 GOF393240:GOH393240 GYB393240:GYD393240 HHX393240:HHZ393240 HRT393240:HRV393240 IBP393240:IBR393240 ILL393240:ILN393240 IVH393240:IVJ393240 JFD393240:JFF393240 JOZ393240:JPB393240 JYV393240:JYX393240 KIR393240:KIT393240 KSN393240:KSP393240 LCJ393240:LCL393240 LMF393240:LMH393240 LWB393240:LWD393240 MFX393240:MFZ393240 MPT393240:MPV393240 MZP393240:MZR393240 NJL393240:NJN393240 NTH393240:NTJ393240 ODD393240:ODF393240 OMZ393240:ONB393240 OWV393240:OWX393240 PGR393240:PGT393240 PQN393240:PQP393240 QAJ393240:QAL393240 QKF393240:QKH393240 QUB393240:QUD393240 RDX393240:RDZ393240 RNT393240:RNV393240 RXP393240:RXR393240 SHL393240:SHN393240 SRH393240:SRJ393240 TBD393240:TBF393240 TKZ393240:TLB393240 TUV393240:TUX393240 UER393240:UET393240 UON393240:UOP393240 UYJ393240:UYL393240 VIF393240:VIH393240 VSB393240:VSD393240 WBX393240:WBZ393240 WLT393240:WLV393240 WVP393240:WVR393240 H458776:J458776 JD458776:JF458776 SZ458776:TB458776 ACV458776:ACX458776 AMR458776:AMT458776 AWN458776:AWP458776 BGJ458776:BGL458776 BQF458776:BQH458776 CAB458776:CAD458776 CJX458776:CJZ458776 CTT458776:CTV458776 DDP458776:DDR458776 DNL458776:DNN458776 DXH458776:DXJ458776 EHD458776:EHF458776 EQZ458776:ERB458776 FAV458776:FAX458776 FKR458776:FKT458776 FUN458776:FUP458776 GEJ458776:GEL458776 GOF458776:GOH458776 GYB458776:GYD458776 HHX458776:HHZ458776 HRT458776:HRV458776 IBP458776:IBR458776 ILL458776:ILN458776 IVH458776:IVJ458776 JFD458776:JFF458776 JOZ458776:JPB458776 JYV458776:JYX458776 KIR458776:KIT458776 KSN458776:KSP458776 LCJ458776:LCL458776 LMF458776:LMH458776 LWB458776:LWD458776 MFX458776:MFZ458776 MPT458776:MPV458776 MZP458776:MZR458776 NJL458776:NJN458776 NTH458776:NTJ458776 ODD458776:ODF458776 OMZ458776:ONB458776 OWV458776:OWX458776 PGR458776:PGT458776 PQN458776:PQP458776 QAJ458776:QAL458776 QKF458776:QKH458776 QUB458776:QUD458776 RDX458776:RDZ458776 RNT458776:RNV458776 RXP458776:RXR458776 SHL458776:SHN458776 SRH458776:SRJ458776 TBD458776:TBF458776 TKZ458776:TLB458776 TUV458776:TUX458776 UER458776:UET458776 UON458776:UOP458776 UYJ458776:UYL458776 VIF458776:VIH458776 VSB458776:VSD458776 WBX458776:WBZ458776 WLT458776:WLV458776 WVP458776:WVR458776 H524312:J524312 JD524312:JF524312 SZ524312:TB524312 ACV524312:ACX524312 AMR524312:AMT524312 AWN524312:AWP524312 BGJ524312:BGL524312 BQF524312:BQH524312 CAB524312:CAD524312 CJX524312:CJZ524312 CTT524312:CTV524312 DDP524312:DDR524312 DNL524312:DNN524312 DXH524312:DXJ524312 EHD524312:EHF524312 EQZ524312:ERB524312 FAV524312:FAX524312 FKR524312:FKT524312 FUN524312:FUP524312 GEJ524312:GEL524312 GOF524312:GOH524312 GYB524312:GYD524312 HHX524312:HHZ524312 HRT524312:HRV524312 IBP524312:IBR524312 ILL524312:ILN524312 IVH524312:IVJ524312 JFD524312:JFF524312 JOZ524312:JPB524312 JYV524312:JYX524312 KIR524312:KIT524312 KSN524312:KSP524312 LCJ524312:LCL524312 LMF524312:LMH524312 LWB524312:LWD524312 MFX524312:MFZ524312 MPT524312:MPV524312 MZP524312:MZR524312 NJL524312:NJN524312 NTH524312:NTJ524312 ODD524312:ODF524312 OMZ524312:ONB524312 OWV524312:OWX524312 PGR524312:PGT524312 PQN524312:PQP524312 QAJ524312:QAL524312 QKF524312:QKH524312 QUB524312:QUD524312 RDX524312:RDZ524312 RNT524312:RNV524312 RXP524312:RXR524312 SHL524312:SHN524312 SRH524312:SRJ524312 TBD524312:TBF524312 TKZ524312:TLB524312 TUV524312:TUX524312 UER524312:UET524312 UON524312:UOP524312 UYJ524312:UYL524312 VIF524312:VIH524312 VSB524312:VSD524312 WBX524312:WBZ524312 WLT524312:WLV524312 WVP524312:WVR524312 H589848:J589848 JD589848:JF589848 SZ589848:TB589848 ACV589848:ACX589848 AMR589848:AMT589848 AWN589848:AWP589848 BGJ589848:BGL589848 BQF589848:BQH589848 CAB589848:CAD589848 CJX589848:CJZ589848 CTT589848:CTV589848 DDP589848:DDR589848 DNL589848:DNN589848 DXH589848:DXJ589848 EHD589848:EHF589848 EQZ589848:ERB589848 FAV589848:FAX589848 FKR589848:FKT589848 FUN589848:FUP589848 GEJ589848:GEL589848 GOF589848:GOH589848 GYB589848:GYD589848 HHX589848:HHZ589848 HRT589848:HRV589848 IBP589848:IBR589848 ILL589848:ILN589848 IVH589848:IVJ589848 JFD589848:JFF589848 JOZ589848:JPB589848 JYV589848:JYX589848 KIR589848:KIT589848 KSN589848:KSP589848 LCJ589848:LCL589848 LMF589848:LMH589848 LWB589848:LWD589848 MFX589848:MFZ589848 MPT589848:MPV589848 MZP589848:MZR589848 NJL589848:NJN589848 NTH589848:NTJ589848 ODD589848:ODF589848 OMZ589848:ONB589848 OWV589848:OWX589848 PGR589848:PGT589848 PQN589848:PQP589848 QAJ589848:QAL589848 QKF589848:QKH589848 QUB589848:QUD589848 RDX589848:RDZ589848 RNT589848:RNV589848 RXP589848:RXR589848 SHL589848:SHN589848 SRH589848:SRJ589848 TBD589848:TBF589848 TKZ589848:TLB589848 TUV589848:TUX589848 UER589848:UET589848 UON589848:UOP589848 UYJ589848:UYL589848 VIF589848:VIH589848 VSB589848:VSD589848 WBX589848:WBZ589848 WLT589848:WLV589848 WVP589848:WVR589848 H655384:J655384 JD655384:JF655384 SZ655384:TB655384 ACV655384:ACX655384 AMR655384:AMT655384 AWN655384:AWP655384 BGJ655384:BGL655384 BQF655384:BQH655384 CAB655384:CAD655384 CJX655384:CJZ655384 CTT655384:CTV655384 DDP655384:DDR655384 DNL655384:DNN655384 DXH655384:DXJ655384 EHD655384:EHF655384 EQZ655384:ERB655384 FAV655384:FAX655384 FKR655384:FKT655384 FUN655384:FUP655384 GEJ655384:GEL655384 GOF655384:GOH655384 GYB655384:GYD655384 HHX655384:HHZ655384 HRT655384:HRV655384 IBP655384:IBR655384 ILL655384:ILN655384 IVH655384:IVJ655384 JFD655384:JFF655384 JOZ655384:JPB655384 JYV655384:JYX655384 KIR655384:KIT655384 KSN655384:KSP655384 LCJ655384:LCL655384 LMF655384:LMH655384 LWB655384:LWD655384 MFX655384:MFZ655384 MPT655384:MPV655384 MZP655384:MZR655384 NJL655384:NJN655384 NTH655384:NTJ655384 ODD655384:ODF655384 OMZ655384:ONB655384 OWV655384:OWX655384 PGR655384:PGT655384 PQN655384:PQP655384 QAJ655384:QAL655384 QKF655384:QKH655384 QUB655384:QUD655384 RDX655384:RDZ655384 RNT655384:RNV655384 RXP655384:RXR655384 SHL655384:SHN655384 SRH655384:SRJ655384 TBD655384:TBF655384 TKZ655384:TLB655384 TUV655384:TUX655384 UER655384:UET655384 UON655384:UOP655384 UYJ655384:UYL655384 VIF655384:VIH655384 VSB655384:VSD655384 WBX655384:WBZ655384 WLT655384:WLV655384 WVP655384:WVR655384 H720920:J720920 JD720920:JF720920 SZ720920:TB720920 ACV720920:ACX720920 AMR720920:AMT720920 AWN720920:AWP720920 BGJ720920:BGL720920 BQF720920:BQH720920 CAB720920:CAD720920 CJX720920:CJZ720920 CTT720920:CTV720920 DDP720920:DDR720920 DNL720920:DNN720920 DXH720920:DXJ720920 EHD720920:EHF720920 EQZ720920:ERB720920 FAV720920:FAX720920 FKR720920:FKT720920 FUN720920:FUP720920 GEJ720920:GEL720920 GOF720920:GOH720920 GYB720920:GYD720920 HHX720920:HHZ720920 HRT720920:HRV720920 IBP720920:IBR720920 ILL720920:ILN720920 IVH720920:IVJ720920 JFD720920:JFF720920 JOZ720920:JPB720920 JYV720920:JYX720920 KIR720920:KIT720920 KSN720920:KSP720920 LCJ720920:LCL720920 LMF720920:LMH720920 LWB720920:LWD720920 MFX720920:MFZ720920 MPT720920:MPV720920 MZP720920:MZR720920 NJL720920:NJN720920 NTH720920:NTJ720920 ODD720920:ODF720920 OMZ720920:ONB720920 OWV720920:OWX720920 PGR720920:PGT720920 PQN720920:PQP720920 QAJ720920:QAL720920 QKF720920:QKH720920 QUB720920:QUD720920 RDX720920:RDZ720920 RNT720920:RNV720920 RXP720920:RXR720920 SHL720920:SHN720920 SRH720920:SRJ720920 TBD720920:TBF720920 TKZ720920:TLB720920 TUV720920:TUX720920 UER720920:UET720920 UON720920:UOP720920 UYJ720920:UYL720920 VIF720920:VIH720920 VSB720920:VSD720920 WBX720920:WBZ720920 WLT720920:WLV720920 WVP720920:WVR720920 H786456:J786456 JD786456:JF786456 SZ786456:TB786456 ACV786456:ACX786456 AMR786456:AMT786456 AWN786456:AWP786456 BGJ786456:BGL786456 BQF786456:BQH786456 CAB786456:CAD786456 CJX786456:CJZ786456 CTT786456:CTV786456 DDP786456:DDR786456 DNL786456:DNN786456 DXH786456:DXJ786456 EHD786456:EHF786456 EQZ786456:ERB786456 FAV786456:FAX786456 FKR786456:FKT786456 FUN786456:FUP786456 GEJ786456:GEL786456 GOF786456:GOH786456 GYB786456:GYD786456 HHX786456:HHZ786456 HRT786456:HRV786456 IBP786456:IBR786456 ILL786456:ILN786456 IVH786456:IVJ786456 JFD786456:JFF786456 JOZ786456:JPB786456 JYV786456:JYX786456 KIR786456:KIT786456 KSN786456:KSP786456 LCJ786456:LCL786456 LMF786456:LMH786456 LWB786456:LWD786456 MFX786456:MFZ786456 MPT786456:MPV786456 MZP786456:MZR786456 NJL786456:NJN786456 NTH786456:NTJ786456 ODD786456:ODF786456 OMZ786456:ONB786456 OWV786456:OWX786456 PGR786456:PGT786456 PQN786456:PQP786456 QAJ786456:QAL786456 QKF786456:QKH786456 QUB786456:QUD786456 RDX786456:RDZ786456 RNT786456:RNV786456 RXP786456:RXR786456 SHL786456:SHN786456 SRH786456:SRJ786456 TBD786456:TBF786456 TKZ786456:TLB786456 TUV786456:TUX786456 UER786456:UET786456 UON786456:UOP786456 UYJ786456:UYL786456 VIF786456:VIH786456 VSB786456:VSD786456 WBX786456:WBZ786456 WLT786456:WLV786456 WVP786456:WVR786456 H851992:J851992 JD851992:JF851992 SZ851992:TB851992 ACV851992:ACX851992 AMR851992:AMT851992 AWN851992:AWP851992 BGJ851992:BGL851992 BQF851992:BQH851992 CAB851992:CAD851992 CJX851992:CJZ851992 CTT851992:CTV851992 DDP851992:DDR851992 DNL851992:DNN851992 DXH851992:DXJ851992 EHD851992:EHF851992 EQZ851992:ERB851992 FAV851992:FAX851992 FKR851992:FKT851992 FUN851992:FUP851992 GEJ851992:GEL851992 GOF851992:GOH851992 GYB851992:GYD851992 HHX851992:HHZ851992 HRT851992:HRV851992 IBP851992:IBR851992 ILL851992:ILN851992 IVH851992:IVJ851992 JFD851992:JFF851992 JOZ851992:JPB851992 JYV851992:JYX851992 KIR851992:KIT851992 KSN851992:KSP851992 LCJ851992:LCL851992 LMF851992:LMH851992 LWB851992:LWD851992 MFX851992:MFZ851992 MPT851992:MPV851992 MZP851992:MZR851992 NJL851992:NJN851992 NTH851992:NTJ851992 ODD851992:ODF851992 OMZ851992:ONB851992 OWV851992:OWX851992 PGR851992:PGT851992 PQN851992:PQP851992 QAJ851992:QAL851992 QKF851992:QKH851992 QUB851992:QUD851992 RDX851992:RDZ851992 RNT851992:RNV851992 RXP851992:RXR851992 SHL851992:SHN851992 SRH851992:SRJ851992 TBD851992:TBF851992 TKZ851992:TLB851992 TUV851992:TUX851992 UER851992:UET851992 UON851992:UOP851992 UYJ851992:UYL851992 VIF851992:VIH851992 VSB851992:VSD851992 WBX851992:WBZ851992 WLT851992:WLV851992 WVP851992:WVR851992 H917528:J917528 JD917528:JF917528 SZ917528:TB917528 ACV917528:ACX917528 AMR917528:AMT917528 AWN917528:AWP917528 BGJ917528:BGL917528 BQF917528:BQH917528 CAB917528:CAD917528 CJX917528:CJZ917528 CTT917528:CTV917528 DDP917528:DDR917528 DNL917528:DNN917528 DXH917528:DXJ917528 EHD917528:EHF917528 EQZ917528:ERB917528 FAV917528:FAX917528 FKR917528:FKT917528 FUN917528:FUP917528 GEJ917528:GEL917528 GOF917528:GOH917528 GYB917528:GYD917528 HHX917528:HHZ917528 HRT917528:HRV917528 IBP917528:IBR917528 ILL917528:ILN917528 IVH917528:IVJ917528 JFD917528:JFF917528 JOZ917528:JPB917528 JYV917528:JYX917528 KIR917528:KIT917528 KSN917528:KSP917528 LCJ917528:LCL917528 LMF917528:LMH917528 LWB917528:LWD917528 MFX917528:MFZ917528 MPT917528:MPV917528 MZP917528:MZR917528 NJL917528:NJN917528 NTH917528:NTJ917528 ODD917528:ODF917528 OMZ917528:ONB917528 OWV917528:OWX917528 PGR917528:PGT917528 PQN917528:PQP917528 QAJ917528:QAL917528 QKF917528:QKH917528 QUB917528:QUD917528 RDX917528:RDZ917528 RNT917528:RNV917528 RXP917528:RXR917528 SHL917528:SHN917528 SRH917528:SRJ917528 TBD917528:TBF917528 TKZ917528:TLB917528 TUV917528:TUX917528 UER917528:UET917528 UON917528:UOP917528 UYJ917528:UYL917528 VIF917528:VIH917528 VSB917528:VSD917528 WBX917528:WBZ917528 WLT917528:WLV917528 WVP917528:WVR917528 H983064:J983064 JD983064:JF983064 SZ983064:TB983064 ACV983064:ACX983064 AMR983064:AMT983064 AWN983064:AWP983064 BGJ983064:BGL983064 BQF983064:BQH983064 CAB983064:CAD983064 CJX983064:CJZ983064 CTT983064:CTV983064 DDP983064:DDR983064 DNL983064:DNN983064 DXH983064:DXJ983064 EHD983064:EHF983064 EQZ983064:ERB983064 FAV983064:FAX983064 FKR983064:FKT983064 FUN983064:FUP983064 GEJ983064:GEL983064 GOF983064:GOH983064 GYB983064:GYD983064 HHX983064:HHZ983064 HRT983064:HRV983064 IBP983064:IBR983064 ILL983064:ILN983064 IVH983064:IVJ983064 JFD983064:JFF983064 JOZ983064:JPB983064 JYV983064:JYX983064 KIR983064:KIT983064 KSN983064:KSP983064 LCJ983064:LCL983064 LMF983064:LMH983064 LWB983064:LWD983064 MFX983064:MFZ983064 MPT983064:MPV983064 MZP983064:MZR983064 NJL983064:NJN983064 NTH983064:NTJ983064 ODD983064:ODF983064 OMZ983064:ONB983064 OWV983064:OWX983064 PGR983064:PGT983064 PQN983064:PQP983064 QAJ983064:QAL983064 QKF983064:QKH983064 QUB983064:QUD983064 RDX983064:RDZ983064 RNT983064:RNV983064 RXP983064:RXR983064 SHL983064:SHN983064 SRH983064:SRJ983064 TBD983064:TBF983064 TKZ983064:TLB983064 TUV983064:TUX983064 UER983064:UET983064 UON983064:UOP983064 UYJ983064:UYL983064 VIF983064:VIH983064 VSB983064:VSD983064 WBX983064:WBZ983064 WLT983064:WLV983064 WVP983064:WVR983064 H26:J26 JD26:JF26 SZ26:TB26 ACV26:ACX26 AMR26:AMT26 AWN26:AWP26 BGJ26:BGL26 BQF26:BQH26 CAB26:CAD26 CJX26:CJZ26 CTT26:CTV26 DDP26:DDR26 DNL26:DNN26 DXH26:DXJ26 EHD26:EHF26 EQZ26:ERB26 FAV26:FAX26 FKR26:FKT26 FUN26:FUP26 GEJ26:GEL26 GOF26:GOH26 GYB26:GYD26 HHX26:HHZ26 HRT26:HRV26 IBP26:IBR26 ILL26:ILN26 IVH26:IVJ26 JFD26:JFF26 JOZ26:JPB26 JYV26:JYX26 KIR26:KIT26 KSN26:KSP26 LCJ26:LCL26 LMF26:LMH26 LWB26:LWD26 MFX26:MFZ26 MPT26:MPV26 MZP26:MZR26 NJL26:NJN26 NTH26:NTJ26 ODD26:ODF26 OMZ26:ONB26 OWV26:OWX26 PGR26:PGT26 PQN26:PQP26 QAJ26:QAL26 QKF26:QKH26 QUB26:QUD26 RDX26:RDZ26 RNT26:RNV26 RXP26:RXR26 SHL26:SHN26 SRH26:SRJ26 TBD26:TBF26 TKZ26:TLB26 TUV26:TUX26 UER26:UET26 UON26:UOP26 UYJ26:UYL26 VIF26:VIH26 VSB26:VSD26 WBX26:WBZ26 WLT26:WLV26 WVP26:WVR26 H65562:J65562 JD65562:JF65562 SZ65562:TB65562 ACV65562:ACX65562 AMR65562:AMT65562 AWN65562:AWP65562 BGJ65562:BGL65562 BQF65562:BQH65562 CAB65562:CAD65562 CJX65562:CJZ65562 CTT65562:CTV65562 DDP65562:DDR65562 DNL65562:DNN65562 DXH65562:DXJ65562 EHD65562:EHF65562 EQZ65562:ERB65562 FAV65562:FAX65562 FKR65562:FKT65562 FUN65562:FUP65562 GEJ65562:GEL65562 GOF65562:GOH65562 GYB65562:GYD65562 HHX65562:HHZ65562 HRT65562:HRV65562 IBP65562:IBR65562 ILL65562:ILN65562 IVH65562:IVJ65562 JFD65562:JFF65562 JOZ65562:JPB65562 JYV65562:JYX65562 KIR65562:KIT65562 KSN65562:KSP65562 LCJ65562:LCL65562 LMF65562:LMH65562 LWB65562:LWD65562 MFX65562:MFZ65562 MPT65562:MPV65562 MZP65562:MZR65562 NJL65562:NJN65562 NTH65562:NTJ65562 ODD65562:ODF65562 OMZ65562:ONB65562 OWV65562:OWX65562 PGR65562:PGT65562 PQN65562:PQP65562 QAJ65562:QAL65562 QKF65562:QKH65562 QUB65562:QUD65562 RDX65562:RDZ65562 RNT65562:RNV65562 RXP65562:RXR65562 SHL65562:SHN65562 SRH65562:SRJ65562 TBD65562:TBF65562 TKZ65562:TLB65562 TUV65562:TUX65562 UER65562:UET65562 UON65562:UOP65562 UYJ65562:UYL65562 VIF65562:VIH65562 VSB65562:VSD65562 WBX65562:WBZ65562 WLT65562:WLV65562 WVP65562:WVR65562 H131098:J131098 JD131098:JF131098 SZ131098:TB131098 ACV131098:ACX131098 AMR131098:AMT131098 AWN131098:AWP131098 BGJ131098:BGL131098 BQF131098:BQH131098 CAB131098:CAD131098 CJX131098:CJZ131098 CTT131098:CTV131098 DDP131098:DDR131098 DNL131098:DNN131098 DXH131098:DXJ131098 EHD131098:EHF131098 EQZ131098:ERB131098 FAV131098:FAX131098 FKR131098:FKT131098 FUN131098:FUP131098 GEJ131098:GEL131098 GOF131098:GOH131098 GYB131098:GYD131098 HHX131098:HHZ131098 HRT131098:HRV131098 IBP131098:IBR131098 ILL131098:ILN131098 IVH131098:IVJ131098 JFD131098:JFF131098 JOZ131098:JPB131098 JYV131098:JYX131098 KIR131098:KIT131098 KSN131098:KSP131098 LCJ131098:LCL131098 LMF131098:LMH131098 LWB131098:LWD131098 MFX131098:MFZ131098 MPT131098:MPV131098 MZP131098:MZR131098 NJL131098:NJN131098 NTH131098:NTJ131098 ODD131098:ODF131098 OMZ131098:ONB131098 OWV131098:OWX131098 PGR131098:PGT131098 PQN131098:PQP131098 QAJ131098:QAL131098 QKF131098:QKH131098 QUB131098:QUD131098 RDX131098:RDZ131098 RNT131098:RNV131098 RXP131098:RXR131098 SHL131098:SHN131098 SRH131098:SRJ131098 TBD131098:TBF131098 TKZ131098:TLB131098 TUV131098:TUX131098 UER131098:UET131098 UON131098:UOP131098 UYJ131098:UYL131098 VIF131098:VIH131098 VSB131098:VSD131098 WBX131098:WBZ131098 WLT131098:WLV131098 WVP131098:WVR131098 H196634:J196634 JD196634:JF196634 SZ196634:TB196634 ACV196634:ACX196634 AMR196634:AMT196634 AWN196634:AWP196634 BGJ196634:BGL196634 BQF196634:BQH196634 CAB196634:CAD196634 CJX196634:CJZ196634 CTT196634:CTV196634 DDP196634:DDR196634 DNL196634:DNN196634 DXH196634:DXJ196634 EHD196634:EHF196634 EQZ196634:ERB196634 FAV196634:FAX196634 FKR196634:FKT196634 FUN196634:FUP196634 GEJ196634:GEL196634 GOF196634:GOH196634 GYB196634:GYD196634 HHX196634:HHZ196634 HRT196634:HRV196634 IBP196634:IBR196634 ILL196634:ILN196634 IVH196634:IVJ196634 JFD196634:JFF196634 JOZ196634:JPB196634 JYV196634:JYX196634 KIR196634:KIT196634 KSN196634:KSP196634 LCJ196634:LCL196634 LMF196634:LMH196634 LWB196634:LWD196634 MFX196634:MFZ196634 MPT196634:MPV196634 MZP196634:MZR196634 NJL196634:NJN196634 NTH196634:NTJ196634 ODD196634:ODF196634 OMZ196634:ONB196634 OWV196634:OWX196634 PGR196634:PGT196634 PQN196634:PQP196634 QAJ196634:QAL196634 QKF196634:QKH196634 QUB196634:QUD196634 RDX196634:RDZ196634 RNT196634:RNV196634 RXP196634:RXR196634 SHL196634:SHN196634 SRH196634:SRJ196634 TBD196634:TBF196634 TKZ196634:TLB196634 TUV196634:TUX196634 UER196634:UET196634 UON196634:UOP196634 UYJ196634:UYL196634 VIF196634:VIH196634 VSB196634:VSD196634 WBX196634:WBZ196634 WLT196634:WLV196634 WVP196634:WVR196634 H262170:J262170 JD262170:JF262170 SZ262170:TB262170 ACV262170:ACX262170 AMR262170:AMT262170 AWN262170:AWP262170 BGJ262170:BGL262170 BQF262170:BQH262170 CAB262170:CAD262170 CJX262170:CJZ262170 CTT262170:CTV262170 DDP262170:DDR262170 DNL262170:DNN262170 DXH262170:DXJ262170 EHD262170:EHF262170 EQZ262170:ERB262170 FAV262170:FAX262170 FKR262170:FKT262170 FUN262170:FUP262170 GEJ262170:GEL262170 GOF262170:GOH262170 GYB262170:GYD262170 HHX262170:HHZ262170 HRT262170:HRV262170 IBP262170:IBR262170 ILL262170:ILN262170 IVH262170:IVJ262170 JFD262170:JFF262170 JOZ262170:JPB262170 JYV262170:JYX262170 KIR262170:KIT262170 KSN262170:KSP262170 LCJ262170:LCL262170 LMF262170:LMH262170 LWB262170:LWD262170 MFX262170:MFZ262170 MPT262170:MPV262170 MZP262170:MZR262170 NJL262170:NJN262170 NTH262170:NTJ262170 ODD262170:ODF262170 OMZ262170:ONB262170 OWV262170:OWX262170 PGR262170:PGT262170 PQN262170:PQP262170 QAJ262170:QAL262170 QKF262170:QKH262170 QUB262170:QUD262170 RDX262170:RDZ262170 RNT262170:RNV262170 RXP262170:RXR262170 SHL262170:SHN262170 SRH262170:SRJ262170 TBD262170:TBF262170 TKZ262170:TLB262170 TUV262170:TUX262170 UER262170:UET262170 UON262170:UOP262170 UYJ262170:UYL262170 VIF262170:VIH262170 VSB262170:VSD262170 WBX262170:WBZ262170 WLT262170:WLV262170 WVP262170:WVR262170 H327706:J327706 JD327706:JF327706 SZ327706:TB327706 ACV327706:ACX327706 AMR327706:AMT327706 AWN327706:AWP327706 BGJ327706:BGL327706 BQF327706:BQH327706 CAB327706:CAD327706 CJX327706:CJZ327706 CTT327706:CTV327706 DDP327706:DDR327706 DNL327706:DNN327706 DXH327706:DXJ327706 EHD327706:EHF327706 EQZ327706:ERB327706 FAV327706:FAX327706 FKR327706:FKT327706 FUN327706:FUP327706 GEJ327706:GEL327706 GOF327706:GOH327706 GYB327706:GYD327706 HHX327706:HHZ327706 HRT327706:HRV327706 IBP327706:IBR327706 ILL327706:ILN327706 IVH327706:IVJ327706 JFD327706:JFF327706 JOZ327706:JPB327706 JYV327706:JYX327706 KIR327706:KIT327706 KSN327706:KSP327706 LCJ327706:LCL327706 LMF327706:LMH327706 LWB327706:LWD327706 MFX327706:MFZ327706 MPT327706:MPV327706 MZP327706:MZR327706 NJL327706:NJN327706 NTH327706:NTJ327706 ODD327706:ODF327706 OMZ327706:ONB327706 OWV327706:OWX327706 PGR327706:PGT327706 PQN327706:PQP327706 QAJ327706:QAL327706 QKF327706:QKH327706 QUB327706:QUD327706 RDX327706:RDZ327706 RNT327706:RNV327706 RXP327706:RXR327706 SHL327706:SHN327706 SRH327706:SRJ327706 TBD327706:TBF327706 TKZ327706:TLB327706 TUV327706:TUX327706 UER327706:UET327706 UON327706:UOP327706 UYJ327706:UYL327706 VIF327706:VIH327706 VSB327706:VSD327706 WBX327706:WBZ327706 WLT327706:WLV327706 WVP327706:WVR327706 H393242:J393242 JD393242:JF393242 SZ393242:TB393242 ACV393242:ACX393242 AMR393242:AMT393242 AWN393242:AWP393242 BGJ393242:BGL393242 BQF393242:BQH393242 CAB393242:CAD393242 CJX393242:CJZ393242 CTT393242:CTV393242 DDP393242:DDR393242 DNL393242:DNN393242 DXH393242:DXJ393242 EHD393242:EHF393242 EQZ393242:ERB393242 FAV393242:FAX393242 FKR393242:FKT393242 FUN393242:FUP393242 GEJ393242:GEL393242 GOF393242:GOH393242 GYB393242:GYD393242 HHX393242:HHZ393242 HRT393242:HRV393242 IBP393242:IBR393242 ILL393242:ILN393242 IVH393242:IVJ393242 JFD393242:JFF393242 JOZ393242:JPB393242 JYV393242:JYX393242 KIR393242:KIT393242 KSN393242:KSP393242 LCJ393242:LCL393242 LMF393242:LMH393242 LWB393242:LWD393242 MFX393242:MFZ393242 MPT393242:MPV393242 MZP393242:MZR393242 NJL393242:NJN393242 NTH393242:NTJ393242 ODD393242:ODF393242 OMZ393242:ONB393242 OWV393242:OWX393242 PGR393242:PGT393242 PQN393242:PQP393242 QAJ393242:QAL393242 QKF393242:QKH393242 QUB393242:QUD393242 RDX393242:RDZ393242 RNT393242:RNV393242 RXP393242:RXR393242 SHL393242:SHN393242 SRH393242:SRJ393242 TBD393242:TBF393242 TKZ393242:TLB393242 TUV393242:TUX393242 UER393242:UET393242 UON393242:UOP393242 UYJ393242:UYL393242 VIF393242:VIH393242 VSB393242:VSD393242 WBX393242:WBZ393242 WLT393242:WLV393242 WVP393242:WVR393242 H458778:J458778 JD458778:JF458778 SZ458778:TB458778 ACV458778:ACX458778 AMR458778:AMT458778 AWN458778:AWP458778 BGJ458778:BGL458778 BQF458778:BQH458778 CAB458778:CAD458778 CJX458778:CJZ458778 CTT458778:CTV458778 DDP458778:DDR458778 DNL458778:DNN458778 DXH458778:DXJ458778 EHD458778:EHF458778 EQZ458778:ERB458778 FAV458778:FAX458778 FKR458778:FKT458778 FUN458778:FUP458778 GEJ458778:GEL458778 GOF458778:GOH458778 GYB458778:GYD458778 HHX458778:HHZ458778 HRT458778:HRV458778 IBP458778:IBR458778 ILL458778:ILN458778 IVH458778:IVJ458778 JFD458778:JFF458778 JOZ458778:JPB458778 JYV458778:JYX458778 KIR458778:KIT458778 KSN458778:KSP458778 LCJ458778:LCL458778 LMF458778:LMH458778 LWB458778:LWD458778 MFX458778:MFZ458778 MPT458778:MPV458778 MZP458778:MZR458778 NJL458778:NJN458778 NTH458778:NTJ458778 ODD458778:ODF458778 OMZ458778:ONB458778 OWV458778:OWX458778 PGR458778:PGT458778 PQN458778:PQP458778 QAJ458778:QAL458778 QKF458778:QKH458778 QUB458778:QUD458778 RDX458778:RDZ458778 RNT458778:RNV458778 RXP458778:RXR458778 SHL458778:SHN458778 SRH458778:SRJ458778 TBD458778:TBF458778 TKZ458778:TLB458778 TUV458778:TUX458778 UER458778:UET458778 UON458778:UOP458778 UYJ458778:UYL458778 VIF458778:VIH458778 VSB458778:VSD458778 WBX458778:WBZ458778 WLT458778:WLV458778 WVP458778:WVR458778 H524314:J524314 JD524314:JF524314 SZ524314:TB524314 ACV524314:ACX524314 AMR524314:AMT524314 AWN524314:AWP524314 BGJ524314:BGL524314 BQF524314:BQH524314 CAB524314:CAD524314 CJX524314:CJZ524314 CTT524314:CTV524314 DDP524314:DDR524314 DNL524314:DNN524314 DXH524314:DXJ524314 EHD524314:EHF524314 EQZ524314:ERB524314 FAV524314:FAX524314 FKR524314:FKT524314 FUN524314:FUP524314 GEJ524314:GEL524314 GOF524314:GOH524314 GYB524314:GYD524314 HHX524314:HHZ524314 HRT524314:HRV524314 IBP524314:IBR524314 ILL524314:ILN524314 IVH524314:IVJ524314 JFD524314:JFF524314 JOZ524314:JPB524314 JYV524314:JYX524314 KIR524314:KIT524314 KSN524314:KSP524314 LCJ524314:LCL524314 LMF524314:LMH524314 LWB524314:LWD524314 MFX524314:MFZ524314 MPT524314:MPV524314 MZP524314:MZR524314 NJL524314:NJN524314 NTH524314:NTJ524314 ODD524314:ODF524314 OMZ524314:ONB524314 OWV524314:OWX524314 PGR524314:PGT524314 PQN524314:PQP524314 QAJ524314:QAL524314 QKF524314:QKH524314 QUB524314:QUD524314 RDX524314:RDZ524314 RNT524314:RNV524314 RXP524314:RXR524314 SHL524314:SHN524314 SRH524314:SRJ524314 TBD524314:TBF524314 TKZ524314:TLB524314 TUV524314:TUX524314 UER524314:UET524314 UON524314:UOP524314 UYJ524314:UYL524314 VIF524314:VIH524314 VSB524314:VSD524314 WBX524314:WBZ524314 WLT524314:WLV524314 WVP524314:WVR524314 H589850:J589850 JD589850:JF589850 SZ589850:TB589850 ACV589850:ACX589850 AMR589850:AMT589850 AWN589850:AWP589850 BGJ589850:BGL589850 BQF589850:BQH589850 CAB589850:CAD589850 CJX589850:CJZ589850 CTT589850:CTV589850 DDP589850:DDR589850 DNL589850:DNN589850 DXH589850:DXJ589850 EHD589850:EHF589850 EQZ589850:ERB589850 FAV589850:FAX589850 FKR589850:FKT589850 FUN589850:FUP589850 GEJ589850:GEL589850 GOF589850:GOH589850 GYB589850:GYD589850 HHX589850:HHZ589850 HRT589850:HRV589850 IBP589850:IBR589850 ILL589850:ILN589850 IVH589850:IVJ589850 JFD589850:JFF589850 JOZ589850:JPB589850 JYV589850:JYX589850 KIR589850:KIT589850 KSN589850:KSP589850 LCJ589850:LCL589850 LMF589850:LMH589850 LWB589850:LWD589850 MFX589850:MFZ589850 MPT589850:MPV589850 MZP589850:MZR589850 NJL589850:NJN589850 NTH589850:NTJ589850 ODD589850:ODF589850 OMZ589850:ONB589850 OWV589850:OWX589850 PGR589850:PGT589850 PQN589850:PQP589850 QAJ589850:QAL589850 QKF589850:QKH589850 QUB589850:QUD589850 RDX589850:RDZ589850 RNT589850:RNV589850 RXP589850:RXR589850 SHL589850:SHN589850 SRH589850:SRJ589850 TBD589850:TBF589850 TKZ589850:TLB589850 TUV589850:TUX589850 UER589850:UET589850 UON589850:UOP589850 UYJ589850:UYL589850 VIF589850:VIH589850 VSB589850:VSD589850 WBX589850:WBZ589850 WLT589850:WLV589850 WVP589850:WVR589850 H655386:J655386 JD655386:JF655386 SZ655386:TB655386 ACV655386:ACX655386 AMR655386:AMT655386 AWN655386:AWP655386 BGJ655386:BGL655386 BQF655386:BQH655386 CAB655386:CAD655386 CJX655386:CJZ655386 CTT655386:CTV655386 DDP655386:DDR655386 DNL655386:DNN655386 DXH655386:DXJ655386 EHD655386:EHF655386 EQZ655386:ERB655386 FAV655386:FAX655386 FKR655386:FKT655386 FUN655386:FUP655386 GEJ655386:GEL655386 GOF655386:GOH655386 GYB655386:GYD655386 HHX655386:HHZ655386 HRT655386:HRV655386 IBP655386:IBR655386 ILL655386:ILN655386 IVH655386:IVJ655386 JFD655386:JFF655386 JOZ655386:JPB655386 JYV655386:JYX655386 KIR655386:KIT655386 KSN655386:KSP655386 LCJ655386:LCL655386 LMF655386:LMH655386 LWB655386:LWD655386 MFX655386:MFZ655386 MPT655386:MPV655386 MZP655386:MZR655386 NJL655386:NJN655386 NTH655386:NTJ655386 ODD655386:ODF655386 OMZ655386:ONB655386 OWV655386:OWX655386 PGR655386:PGT655386 PQN655386:PQP655386 QAJ655386:QAL655386 QKF655386:QKH655386 QUB655386:QUD655386 RDX655386:RDZ655386 RNT655386:RNV655386 RXP655386:RXR655386 SHL655386:SHN655386 SRH655386:SRJ655386 TBD655386:TBF655386 TKZ655386:TLB655386 TUV655386:TUX655386 UER655386:UET655386 UON655386:UOP655386 UYJ655386:UYL655386 VIF655386:VIH655386 VSB655386:VSD655386 WBX655386:WBZ655386 WLT655386:WLV655386 WVP655386:WVR655386 H720922:J720922 JD720922:JF720922 SZ720922:TB720922 ACV720922:ACX720922 AMR720922:AMT720922 AWN720922:AWP720922 BGJ720922:BGL720922 BQF720922:BQH720922 CAB720922:CAD720922 CJX720922:CJZ720922 CTT720922:CTV720922 DDP720922:DDR720922 DNL720922:DNN720922 DXH720922:DXJ720922 EHD720922:EHF720922 EQZ720922:ERB720922 FAV720922:FAX720922 FKR720922:FKT720922 FUN720922:FUP720922 GEJ720922:GEL720922 GOF720922:GOH720922 GYB720922:GYD720922 HHX720922:HHZ720922 HRT720922:HRV720922 IBP720922:IBR720922 ILL720922:ILN720922 IVH720922:IVJ720922 JFD720922:JFF720922 JOZ720922:JPB720922 JYV720922:JYX720922 KIR720922:KIT720922 KSN720922:KSP720922 LCJ720922:LCL720922 LMF720922:LMH720922 LWB720922:LWD720922 MFX720922:MFZ720922 MPT720922:MPV720922 MZP720922:MZR720922 NJL720922:NJN720922 NTH720922:NTJ720922 ODD720922:ODF720922 OMZ720922:ONB720922 OWV720922:OWX720922 PGR720922:PGT720922 PQN720922:PQP720922 QAJ720922:QAL720922 QKF720922:QKH720922 QUB720922:QUD720922 RDX720922:RDZ720922 RNT720922:RNV720922 RXP720922:RXR720922 SHL720922:SHN720922 SRH720922:SRJ720922 TBD720922:TBF720922 TKZ720922:TLB720922 TUV720922:TUX720922 UER720922:UET720922 UON720922:UOP720922 UYJ720922:UYL720922 VIF720922:VIH720922 VSB720922:VSD720922 WBX720922:WBZ720922 WLT720922:WLV720922 WVP720922:WVR720922 H786458:J786458 JD786458:JF786458 SZ786458:TB786458 ACV786458:ACX786458 AMR786458:AMT786458 AWN786458:AWP786458 BGJ786458:BGL786458 BQF786458:BQH786458 CAB786458:CAD786458 CJX786458:CJZ786458 CTT786458:CTV786458 DDP786458:DDR786458 DNL786458:DNN786458 DXH786458:DXJ786458 EHD786458:EHF786458 EQZ786458:ERB786458 FAV786458:FAX786458 FKR786458:FKT786458 FUN786458:FUP786458 GEJ786458:GEL786458 GOF786458:GOH786458 GYB786458:GYD786458 HHX786458:HHZ786458 HRT786458:HRV786458 IBP786458:IBR786458 ILL786458:ILN786458 IVH786458:IVJ786458 JFD786458:JFF786458 JOZ786458:JPB786458 JYV786458:JYX786458 KIR786458:KIT786458 KSN786458:KSP786458 LCJ786458:LCL786458 LMF786458:LMH786458 LWB786458:LWD786458 MFX786458:MFZ786458 MPT786458:MPV786458 MZP786458:MZR786458 NJL786458:NJN786458 NTH786458:NTJ786458 ODD786458:ODF786458 OMZ786458:ONB786458 OWV786458:OWX786458 PGR786458:PGT786458 PQN786458:PQP786458 QAJ786458:QAL786458 QKF786458:QKH786458 QUB786458:QUD786458 RDX786458:RDZ786458 RNT786458:RNV786458 RXP786458:RXR786458 SHL786458:SHN786458 SRH786458:SRJ786458 TBD786458:TBF786458 TKZ786458:TLB786458 TUV786458:TUX786458 UER786458:UET786458 UON786458:UOP786458 UYJ786458:UYL786458 VIF786458:VIH786458 VSB786458:VSD786458 WBX786458:WBZ786458 WLT786458:WLV786458 WVP786458:WVR786458 H851994:J851994 JD851994:JF851994 SZ851994:TB851994 ACV851994:ACX851994 AMR851994:AMT851994 AWN851994:AWP851994 BGJ851994:BGL851994 BQF851994:BQH851994 CAB851994:CAD851994 CJX851994:CJZ851994 CTT851994:CTV851994 DDP851994:DDR851994 DNL851994:DNN851994 DXH851994:DXJ851994 EHD851994:EHF851994 EQZ851994:ERB851994 FAV851994:FAX851994 FKR851994:FKT851994 FUN851994:FUP851994 GEJ851994:GEL851994 GOF851994:GOH851994 GYB851994:GYD851994 HHX851994:HHZ851994 HRT851994:HRV851994 IBP851994:IBR851994 ILL851994:ILN851994 IVH851994:IVJ851994 JFD851994:JFF851994 JOZ851994:JPB851994 JYV851994:JYX851994 KIR851994:KIT851994 KSN851994:KSP851994 LCJ851994:LCL851994 LMF851994:LMH851994 LWB851994:LWD851994 MFX851994:MFZ851994 MPT851994:MPV851994 MZP851994:MZR851994 NJL851994:NJN851994 NTH851994:NTJ851994 ODD851994:ODF851994 OMZ851994:ONB851994 OWV851994:OWX851994 PGR851994:PGT851994 PQN851994:PQP851994 QAJ851994:QAL851994 QKF851994:QKH851994 QUB851994:QUD851994 RDX851994:RDZ851994 RNT851994:RNV851994 RXP851994:RXR851994 SHL851994:SHN851994 SRH851994:SRJ851994 TBD851994:TBF851994 TKZ851994:TLB851994 TUV851994:TUX851994 UER851994:UET851994 UON851994:UOP851994 UYJ851994:UYL851994 VIF851994:VIH851994 VSB851994:VSD851994 WBX851994:WBZ851994 WLT851994:WLV851994 WVP851994:WVR851994 H917530:J917530 JD917530:JF917530 SZ917530:TB917530 ACV917530:ACX917530 AMR917530:AMT917530 AWN917530:AWP917530 BGJ917530:BGL917530 BQF917530:BQH917530 CAB917530:CAD917530 CJX917530:CJZ917530 CTT917530:CTV917530 DDP917530:DDR917530 DNL917530:DNN917530 DXH917530:DXJ917530 EHD917530:EHF917530 EQZ917530:ERB917530 FAV917530:FAX917530 FKR917530:FKT917530 FUN917530:FUP917530 GEJ917530:GEL917530 GOF917530:GOH917530 GYB917530:GYD917530 HHX917530:HHZ917530 HRT917530:HRV917530 IBP917530:IBR917530 ILL917530:ILN917530 IVH917530:IVJ917530 JFD917530:JFF917530 JOZ917530:JPB917530 JYV917530:JYX917530 KIR917530:KIT917530 KSN917530:KSP917530 LCJ917530:LCL917530 LMF917530:LMH917530 LWB917530:LWD917530 MFX917530:MFZ917530 MPT917530:MPV917530 MZP917530:MZR917530 NJL917530:NJN917530 NTH917530:NTJ917530 ODD917530:ODF917530 OMZ917530:ONB917530 OWV917530:OWX917530 PGR917530:PGT917530 PQN917530:PQP917530 QAJ917530:QAL917530 QKF917530:QKH917530 QUB917530:QUD917530 RDX917530:RDZ917530 RNT917530:RNV917530 RXP917530:RXR917530 SHL917530:SHN917530 SRH917530:SRJ917530 TBD917530:TBF917530 TKZ917530:TLB917530 TUV917530:TUX917530 UER917530:UET917530 UON917530:UOP917530 UYJ917530:UYL917530 VIF917530:VIH917530 VSB917530:VSD917530 WBX917530:WBZ917530 WLT917530:WLV917530 WVP917530:WVR917530 H983066:J983066 JD983066:JF983066 SZ983066:TB983066 ACV983066:ACX983066 AMR983066:AMT983066 AWN983066:AWP983066 BGJ983066:BGL983066 BQF983066:BQH983066 CAB983066:CAD983066 CJX983066:CJZ983066 CTT983066:CTV983066 DDP983066:DDR983066 DNL983066:DNN983066 DXH983066:DXJ983066 EHD983066:EHF983066 EQZ983066:ERB983066 FAV983066:FAX983066 FKR983066:FKT983066 FUN983066:FUP983066 GEJ983066:GEL983066 GOF983066:GOH983066 GYB983066:GYD983066 HHX983066:HHZ983066 HRT983066:HRV983066 IBP983066:IBR983066 ILL983066:ILN983066 IVH983066:IVJ983066 JFD983066:JFF983066 JOZ983066:JPB983066 JYV983066:JYX983066 KIR983066:KIT983066 KSN983066:KSP983066 LCJ983066:LCL983066 LMF983066:LMH983066 LWB983066:LWD983066 MFX983066:MFZ983066 MPT983066:MPV983066 MZP983066:MZR983066 NJL983066:NJN983066 NTH983066:NTJ983066 ODD983066:ODF983066 OMZ983066:ONB983066 OWV983066:OWX983066 PGR983066:PGT983066 PQN983066:PQP983066 QAJ983066:QAL983066 QKF983066:QKH983066 QUB983066:QUD983066 RDX983066:RDZ983066 RNT983066:RNV983066 RXP983066:RXR983066 SHL983066:SHN983066 SRH983066:SRJ983066 TBD983066:TBF983066 TKZ983066:TLB983066 TUV983066:TUX983066 UER983066:UET983066 UON983066:UOP983066 UYJ983066:UYL983066 VIF983066:VIH983066 VSB983066:VSD983066 WBX983066:WBZ983066 WLT983066:WLV983066 WVP983066:WVR983066">
      <formula1>$S$23:$S$28</formula1>
    </dataValidation>
    <dataValidation type="list" allowBlank="1" sqref="K18:P18 JG18:JL18 TC18:TH18 ACY18:ADD18 AMU18:AMZ18 AWQ18:AWV18 BGM18:BGR18 BQI18:BQN18 CAE18:CAJ18 CKA18:CKF18 CTW18:CUB18 DDS18:DDX18 DNO18:DNT18 DXK18:DXP18 EHG18:EHL18 ERC18:ERH18 FAY18:FBD18 FKU18:FKZ18 FUQ18:FUV18 GEM18:GER18 GOI18:GON18 GYE18:GYJ18 HIA18:HIF18 HRW18:HSB18 IBS18:IBX18 ILO18:ILT18 IVK18:IVP18 JFG18:JFL18 JPC18:JPH18 JYY18:JZD18 KIU18:KIZ18 KSQ18:KSV18 LCM18:LCR18 LMI18:LMN18 LWE18:LWJ18 MGA18:MGF18 MPW18:MQB18 MZS18:MZX18 NJO18:NJT18 NTK18:NTP18 ODG18:ODL18 ONC18:ONH18 OWY18:OXD18 PGU18:PGZ18 PQQ18:PQV18 QAM18:QAR18 QKI18:QKN18 QUE18:QUJ18 REA18:REF18 RNW18:ROB18 RXS18:RXX18 SHO18:SHT18 SRK18:SRP18 TBG18:TBL18 TLC18:TLH18 TUY18:TVD18 UEU18:UEZ18 UOQ18:UOV18 UYM18:UYR18 VII18:VIN18 VSE18:VSJ18 WCA18:WCF18 WLW18:WMB18 WVS18:WVX18 K65554:P65554 JG65554:JL65554 TC65554:TH65554 ACY65554:ADD65554 AMU65554:AMZ65554 AWQ65554:AWV65554 BGM65554:BGR65554 BQI65554:BQN65554 CAE65554:CAJ65554 CKA65554:CKF65554 CTW65554:CUB65554 DDS65554:DDX65554 DNO65554:DNT65554 DXK65554:DXP65554 EHG65554:EHL65554 ERC65554:ERH65554 FAY65554:FBD65554 FKU65554:FKZ65554 FUQ65554:FUV65554 GEM65554:GER65554 GOI65554:GON65554 GYE65554:GYJ65554 HIA65554:HIF65554 HRW65554:HSB65554 IBS65554:IBX65554 ILO65554:ILT65554 IVK65554:IVP65554 JFG65554:JFL65554 JPC65554:JPH65554 JYY65554:JZD65554 KIU65554:KIZ65554 KSQ65554:KSV65554 LCM65554:LCR65554 LMI65554:LMN65554 LWE65554:LWJ65554 MGA65554:MGF65554 MPW65554:MQB65554 MZS65554:MZX65554 NJO65554:NJT65554 NTK65554:NTP65554 ODG65554:ODL65554 ONC65554:ONH65554 OWY65554:OXD65554 PGU65554:PGZ65554 PQQ65554:PQV65554 QAM65554:QAR65554 QKI65554:QKN65554 QUE65554:QUJ65554 REA65554:REF65554 RNW65554:ROB65554 RXS65554:RXX65554 SHO65554:SHT65554 SRK65554:SRP65554 TBG65554:TBL65554 TLC65554:TLH65554 TUY65554:TVD65554 UEU65554:UEZ65554 UOQ65554:UOV65554 UYM65554:UYR65554 VII65554:VIN65554 VSE65554:VSJ65554 WCA65554:WCF65554 WLW65554:WMB65554 WVS65554:WVX65554 K131090:P131090 JG131090:JL131090 TC131090:TH131090 ACY131090:ADD131090 AMU131090:AMZ131090 AWQ131090:AWV131090 BGM131090:BGR131090 BQI131090:BQN131090 CAE131090:CAJ131090 CKA131090:CKF131090 CTW131090:CUB131090 DDS131090:DDX131090 DNO131090:DNT131090 DXK131090:DXP131090 EHG131090:EHL131090 ERC131090:ERH131090 FAY131090:FBD131090 FKU131090:FKZ131090 FUQ131090:FUV131090 GEM131090:GER131090 GOI131090:GON131090 GYE131090:GYJ131090 HIA131090:HIF131090 HRW131090:HSB131090 IBS131090:IBX131090 ILO131090:ILT131090 IVK131090:IVP131090 JFG131090:JFL131090 JPC131090:JPH131090 JYY131090:JZD131090 KIU131090:KIZ131090 KSQ131090:KSV131090 LCM131090:LCR131090 LMI131090:LMN131090 LWE131090:LWJ131090 MGA131090:MGF131090 MPW131090:MQB131090 MZS131090:MZX131090 NJO131090:NJT131090 NTK131090:NTP131090 ODG131090:ODL131090 ONC131090:ONH131090 OWY131090:OXD131090 PGU131090:PGZ131090 PQQ131090:PQV131090 QAM131090:QAR131090 QKI131090:QKN131090 QUE131090:QUJ131090 REA131090:REF131090 RNW131090:ROB131090 RXS131090:RXX131090 SHO131090:SHT131090 SRK131090:SRP131090 TBG131090:TBL131090 TLC131090:TLH131090 TUY131090:TVD131090 UEU131090:UEZ131090 UOQ131090:UOV131090 UYM131090:UYR131090 VII131090:VIN131090 VSE131090:VSJ131090 WCA131090:WCF131090 WLW131090:WMB131090 WVS131090:WVX131090 K196626:P196626 JG196626:JL196626 TC196626:TH196626 ACY196626:ADD196626 AMU196626:AMZ196626 AWQ196626:AWV196626 BGM196626:BGR196626 BQI196626:BQN196626 CAE196626:CAJ196626 CKA196626:CKF196626 CTW196626:CUB196626 DDS196626:DDX196626 DNO196626:DNT196626 DXK196626:DXP196626 EHG196626:EHL196626 ERC196626:ERH196626 FAY196626:FBD196626 FKU196626:FKZ196626 FUQ196626:FUV196626 GEM196626:GER196626 GOI196626:GON196626 GYE196626:GYJ196626 HIA196626:HIF196626 HRW196626:HSB196626 IBS196626:IBX196626 ILO196626:ILT196626 IVK196626:IVP196626 JFG196626:JFL196626 JPC196626:JPH196626 JYY196626:JZD196626 KIU196626:KIZ196626 KSQ196626:KSV196626 LCM196626:LCR196626 LMI196626:LMN196626 LWE196626:LWJ196626 MGA196626:MGF196626 MPW196626:MQB196626 MZS196626:MZX196626 NJO196626:NJT196626 NTK196626:NTP196626 ODG196626:ODL196626 ONC196626:ONH196626 OWY196626:OXD196626 PGU196626:PGZ196626 PQQ196626:PQV196626 QAM196626:QAR196626 QKI196626:QKN196626 QUE196626:QUJ196626 REA196626:REF196626 RNW196626:ROB196626 RXS196626:RXX196626 SHO196626:SHT196626 SRK196626:SRP196626 TBG196626:TBL196626 TLC196626:TLH196626 TUY196626:TVD196626 UEU196626:UEZ196626 UOQ196626:UOV196626 UYM196626:UYR196626 VII196626:VIN196626 VSE196626:VSJ196626 WCA196626:WCF196626 WLW196626:WMB196626 WVS196626:WVX196626 K262162:P262162 JG262162:JL262162 TC262162:TH262162 ACY262162:ADD262162 AMU262162:AMZ262162 AWQ262162:AWV262162 BGM262162:BGR262162 BQI262162:BQN262162 CAE262162:CAJ262162 CKA262162:CKF262162 CTW262162:CUB262162 DDS262162:DDX262162 DNO262162:DNT262162 DXK262162:DXP262162 EHG262162:EHL262162 ERC262162:ERH262162 FAY262162:FBD262162 FKU262162:FKZ262162 FUQ262162:FUV262162 GEM262162:GER262162 GOI262162:GON262162 GYE262162:GYJ262162 HIA262162:HIF262162 HRW262162:HSB262162 IBS262162:IBX262162 ILO262162:ILT262162 IVK262162:IVP262162 JFG262162:JFL262162 JPC262162:JPH262162 JYY262162:JZD262162 KIU262162:KIZ262162 KSQ262162:KSV262162 LCM262162:LCR262162 LMI262162:LMN262162 LWE262162:LWJ262162 MGA262162:MGF262162 MPW262162:MQB262162 MZS262162:MZX262162 NJO262162:NJT262162 NTK262162:NTP262162 ODG262162:ODL262162 ONC262162:ONH262162 OWY262162:OXD262162 PGU262162:PGZ262162 PQQ262162:PQV262162 QAM262162:QAR262162 QKI262162:QKN262162 QUE262162:QUJ262162 REA262162:REF262162 RNW262162:ROB262162 RXS262162:RXX262162 SHO262162:SHT262162 SRK262162:SRP262162 TBG262162:TBL262162 TLC262162:TLH262162 TUY262162:TVD262162 UEU262162:UEZ262162 UOQ262162:UOV262162 UYM262162:UYR262162 VII262162:VIN262162 VSE262162:VSJ262162 WCA262162:WCF262162 WLW262162:WMB262162 WVS262162:WVX262162 K327698:P327698 JG327698:JL327698 TC327698:TH327698 ACY327698:ADD327698 AMU327698:AMZ327698 AWQ327698:AWV327698 BGM327698:BGR327698 BQI327698:BQN327698 CAE327698:CAJ327698 CKA327698:CKF327698 CTW327698:CUB327698 DDS327698:DDX327698 DNO327698:DNT327698 DXK327698:DXP327698 EHG327698:EHL327698 ERC327698:ERH327698 FAY327698:FBD327698 FKU327698:FKZ327698 FUQ327698:FUV327698 GEM327698:GER327698 GOI327698:GON327698 GYE327698:GYJ327698 HIA327698:HIF327698 HRW327698:HSB327698 IBS327698:IBX327698 ILO327698:ILT327698 IVK327698:IVP327698 JFG327698:JFL327698 JPC327698:JPH327698 JYY327698:JZD327698 KIU327698:KIZ327698 KSQ327698:KSV327698 LCM327698:LCR327698 LMI327698:LMN327698 LWE327698:LWJ327698 MGA327698:MGF327698 MPW327698:MQB327698 MZS327698:MZX327698 NJO327698:NJT327698 NTK327698:NTP327698 ODG327698:ODL327698 ONC327698:ONH327698 OWY327698:OXD327698 PGU327698:PGZ327698 PQQ327698:PQV327698 QAM327698:QAR327698 QKI327698:QKN327698 QUE327698:QUJ327698 REA327698:REF327698 RNW327698:ROB327698 RXS327698:RXX327698 SHO327698:SHT327698 SRK327698:SRP327698 TBG327698:TBL327698 TLC327698:TLH327698 TUY327698:TVD327698 UEU327698:UEZ327698 UOQ327698:UOV327698 UYM327698:UYR327698 VII327698:VIN327698 VSE327698:VSJ327698 WCA327698:WCF327698 WLW327698:WMB327698 WVS327698:WVX327698 K393234:P393234 JG393234:JL393234 TC393234:TH393234 ACY393234:ADD393234 AMU393234:AMZ393234 AWQ393234:AWV393234 BGM393234:BGR393234 BQI393234:BQN393234 CAE393234:CAJ393234 CKA393234:CKF393234 CTW393234:CUB393234 DDS393234:DDX393234 DNO393234:DNT393234 DXK393234:DXP393234 EHG393234:EHL393234 ERC393234:ERH393234 FAY393234:FBD393234 FKU393234:FKZ393234 FUQ393234:FUV393234 GEM393234:GER393234 GOI393234:GON393234 GYE393234:GYJ393234 HIA393234:HIF393234 HRW393234:HSB393234 IBS393234:IBX393234 ILO393234:ILT393234 IVK393234:IVP393234 JFG393234:JFL393234 JPC393234:JPH393234 JYY393234:JZD393234 KIU393234:KIZ393234 KSQ393234:KSV393234 LCM393234:LCR393234 LMI393234:LMN393234 LWE393234:LWJ393234 MGA393234:MGF393234 MPW393234:MQB393234 MZS393234:MZX393234 NJO393234:NJT393234 NTK393234:NTP393234 ODG393234:ODL393234 ONC393234:ONH393234 OWY393234:OXD393234 PGU393234:PGZ393234 PQQ393234:PQV393234 QAM393234:QAR393234 QKI393234:QKN393234 QUE393234:QUJ393234 REA393234:REF393234 RNW393234:ROB393234 RXS393234:RXX393234 SHO393234:SHT393234 SRK393234:SRP393234 TBG393234:TBL393234 TLC393234:TLH393234 TUY393234:TVD393234 UEU393234:UEZ393234 UOQ393234:UOV393234 UYM393234:UYR393234 VII393234:VIN393234 VSE393234:VSJ393234 WCA393234:WCF393234 WLW393234:WMB393234 WVS393234:WVX393234 K458770:P458770 JG458770:JL458770 TC458770:TH458770 ACY458770:ADD458770 AMU458770:AMZ458770 AWQ458770:AWV458770 BGM458770:BGR458770 BQI458770:BQN458770 CAE458770:CAJ458770 CKA458770:CKF458770 CTW458770:CUB458770 DDS458770:DDX458770 DNO458770:DNT458770 DXK458770:DXP458770 EHG458770:EHL458770 ERC458770:ERH458770 FAY458770:FBD458770 FKU458770:FKZ458770 FUQ458770:FUV458770 GEM458770:GER458770 GOI458770:GON458770 GYE458770:GYJ458770 HIA458770:HIF458770 HRW458770:HSB458770 IBS458770:IBX458770 ILO458770:ILT458770 IVK458770:IVP458770 JFG458770:JFL458770 JPC458770:JPH458770 JYY458770:JZD458770 KIU458770:KIZ458770 KSQ458770:KSV458770 LCM458770:LCR458770 LMI458770:LMN458770 LWE458770:LWJ458770 MGA458770:MGF458770 MPW458770:MQB458770 MZS458770:MZX458770 NJO458770:NJT458770 NTK458770:NTP458770 ODG458770:ODL458770 ONC458770:ONH458770 OWY458770:OXD458770 PGU458770:PGZ458770 PQQ458770:PQV458770 QAM458770:QAR458770 QKI458770:QKN458770 QUE458770:QUJ458770 REA458770:REF458770 RNW458770:ROB458770 RXS458770:RXX458770 SHO458770:SHT458770 SRK458770:SRP458770 TBG458770:TBL458770 TLC458770:TLH458770 TUY458770:TVD458770 UEU458770:UEZ458770 UOQ458770:UOV458770 UYM458770:UYR458770 VII458770:VIN458770 VSE458770:VSJ458770 WCA458770:WCF458770 WLW458770:WMB458770 WVS458770:WVX458770 K524306:P524306 JG524306:JL524306 TC524306:TH524306 ACY524306:ADD524306 AMU524306:AMZ524306 AWQ524306:AWV524306 BGM524306:BGR524306 BQI524306:BQN524306 CAE524306:CAJ524306 CKA524306:CKF524306 CTW524306:CUB524306 DDS524306:DDX524306 DNO524306:DNT524306 DXK524306:DXP524306 EHG524306:EHL524306 ERC524306:ERH524306 FAY524306:FBD524306 FKU524306:FKZ524306 FUQ524306:FUV524306 GEM524306:GER524306 GOI524306:GON524306 GYE524306:GYJ524306 HIA524306:HIF524306 HRW524306:HSB524306 IBS524306:IBX524306 ILO524306:ILT524306 IVK524306:IVP524306 JFG524306:JFL524306 JPC524306:JPH524306 JYY524306:JZD524306 KIU524306:KIZ524306 KSQ524306:KSV524306 LCM524306:LCR524306 LMI524306:LMN524306 LWE524306:LWJ524306 MGA524306:MGF524306 MPW524306:MQB524306 MZS524306:MZX524306 NJO524306:NJT524306 NTK524306:NTP524306 ODG524306:ODL524306 ONC524306:ONH524306 OWY524306:OXD524306 PGU524306:PGZ524306 PQQ524306:PQV524306 QAM524306:QAR524306 QKI524306:QKN524306 QUE524306:QUJ524306 REA524306:REF524306 RNW524306:ROB524306 RXS524306:RXX524306 SHO524306:SHT524306 SRK524306:SRP524306 TBG524306:TBL524306 TLC524306:TLH524306 TUY524306:TVD524306 UEU524306:UEZ524306 UOQ524306:UOV524306 UYM524306:UYR524306 VII524306:VIN524306 VSE524306:VSJ524306 WCA524306:WCF524306 WLW524306:WMB524306 WVS524306:WVX524306 K589842:P589842 JG589842:JL589842 TC589842:TH589842 ACY589842:ADD589842 AMU589842:AMZ589842 AWQ589842:AWV589842 BGM589842:BGR589842 BQI589842:BQN589842 CAE589842:CAJ589842 CKA589842:CKF589842 CTW589842:CUB589842 DDS589842:DDX589842 DNO589842:DNT589842 DXK589842:DXP589842 EHG589842:EHL589842 ERC589842:ERH589842 FAY589842:FBD589842 FKU589842:FKZ589842 FUQ589842:FUV589842 GEM589842:GER589842 GOI589842:GON589842 GYE589842:GYJ589842 HIA589842:HIF589842 HRW589842:HSB589842 IBS589842:IBX589842 ILO589842:ILT589842 IVK589842:IVP589842 JFG589842:JFL589842 JPC589842:JPH589842 JYY589842:JZD589842 KIU589842:KIZ589842 KSQ589842:KSV589842 LCM589842:LCR589842 LMI589842:LMN589842 LWE589842:LWJ589842 MGA589842:MGF589842 MPW589842:MQB589842 MZS589842:MZX589842 NJO589842:NJT589842 NTK589842:NTP589842 ODG589842:ODL589842 ONC589842:ONH589842 OWY589842:OXD589842 PGU589842:PGZ589842 PQQ589842:PQV589842 QAM589842:QAR589842 QKI589842:QKN589842 QUE589842:QUJ589842 REA589842:REF589842 RNW589842:ROB589842 RXS589842:RXX589842 SHO589842:SHT589842 SRK589842:SRP589842 TBG589842:TBL589842 TLC589842:TLH589842 TUY589842:TVD589842 UEU589842:UEZ589842 UOQ589842:UOV589842 UYM589842:UYR589842 VII589842:VIN589842 VSE589842:VSJ589842 WCA589842:WCF589842 WLW589842:WMB589842 WVS589842:WVX589842 K655378:P655378 JG655378:JL655378 TC655378:TH655378 ACY655378:ADD655378 AMU655378:AMZ655378 AWQ655378:AWV655378 BGM655378:BGR655378 BQI655378:BQN655378 CAE655378:CAJ655378 CKA655378:CKF655378 CTW655378:CUB655378 DDS655378:DDX655378 DNO655378:DNT655378 DXK655378:DXP655378 EHG655378:EHL655378 ERC655378:ERH655378 FAY655378:FBD655378 FKU655378:FKZ655378 FUQ655378:FUV655378 GEM655378:GER655378 GOI655378:GON655378 GYE655378:GYJ655378 HIA655378:HIF655378 HRW655378:HSB655378 IBS655378:IBX655378 ILO655378:ILT655378 IVK655378:IVP655378 JFG655378:JFL655378 JPC655378:JPH655378 JYY655378:JZD655378 KIU655378:KIZ655378 KSQ655378:KSV655378 LCM655378:LCR655378 LMI655378:LMN655378 LWE655378:LWJ655378 MGA655378:MGF655378 MPW655378:MQB655378 MZS655378:MZX655378 NJO655378:NJT655378 NTK655378:NTP655378 ODG655378:ODL655378 ONC655378:ONH655378 OWY655378:OXD655378 PGU655378:PGZ655378 PQQ655378:PQV655378 QAM655378:QAR655378 QKI655378:QKN655378 QUE655378:QUJ655378 REA655378:REF655378 RNW655378:ROB655378 RXS655378:RXX655378 SHO655378:SHT655378 SRK655378:SRP655378 TBG655378:TBL655378 TLC655378:TLH655378 TUY655378:TVD655378 UEU655378:UEZ655378 UOQ655378:UOV655378 UYM655378:UYR655378 VII655378:VIN655378 VSE655378:VSJ655378 WCA655378:WCF655378 WLW655378:WMB655378 WVS655378:WVX655378 K720914:P720914 JG720914:JL720914 TC720914:TH720914 ACY720914:ADD720914 AMU720914:AMZ720914 AWQ720914:AWV720914 BGM720914:BGR720914 BQI720914:BQN720914 CAE720914:CAJ720914 CKA720914:CKF720914 CTW720914:CUB720914 DDS720914:DDX720914 DNO720914:DNT720914 DXK720914:DXP720914 EHG720914:EHL720914 ERC720914:ERH720914 FAY720914:FBD720914 FKU720914:FKZ720914 FUQ720914:FUV720914 GEM720914:GER720914 GOI720914:GON720914 GYE720914:GYJ720914 HIA720914:HIF720914 HRW720914:HSB720914 IBS720914:IBX720914 ILO720914:ILT720914 IVK720914:IVP720914 JFG720914:JFL720914 JPC720914:JPH720914 JYY720914:JZD720914 KIU720914:KIZ720914 KSQ720914:KSV720914 LCM720914:LCR720914 LMI720914:LMN720914 LWE720914:LWJ720914 MGA720914:MGF720914 MPW720914:MQB720914 MZS720914:MZX720914 NJO720914:NJT720914 NTK720914:NTP720914 ODG720914:ODL720914 ONC720914:ONH720914 OWY720914:OXD720914 PGU720914:PGZ720914 PQQ720914:PQV720914 QAM720914:QAR720914 QKI720914:QKN720914 QUE720914:QUJ720914 REA720914:REF720914 RNW720914:ROB720914 RXS720914:RXX720914 SHO720914:SHT720914 SRK720914:SRP720914 TBG720914:TBL720914 TLC720914:TLH720914 TUY720914:TVD720914 UEU720914:UEZ720914 UOQ720914:UOV720914 UYM720914:UYR720914 VII720914:VIN720914 VSE720914:VSJ720914 WCA720914:WCF720914 WLW720914:WMB720914 WVS720914:WVX720914 K786450:P786450 JG786450:JL786450 TC786450:TH786450 ACY786450:ADD786450 AMU786450:AMZ786450 AWQ786450:AWV786450 BGM786450:BGR786450 BQI786450:BQN786450 CAE786450:CAJ786450 CKA786450:CKF786450 CTW786450:CUB786450 DDS786450:DDX786450 DNO786450:DNT786450 DXK786450:DXP786450 EHG786450:EHL786450 ERC786450:ERH786450 FAY786450:FBD786450 FKU786450:FKZ786450 FUQ786450:FUV786450 GEM786450:GER786450 GOI786450:GON786450 GYE786450:GYJ786450 HIA786450:HIF786450 HRW786450:HSB786450 IBS786450:IBX786450 ILO786450:ILT786450 IVK786450:IVP786450 JFG786450:JFL786450 JPC786450:JPH786450 JYY786450:JZD786450 KIU786450:KIZ786450 KSQ786450:KSV786450 LCM786450:LCR786450 LMI786450:LMN786450 LWE786450:LWJ786450 MGA786450:MGF786450 MPW786450:MQB786450 MZS786450:MZX786450 NJO786450:NJT786450 NTK786450:NTP786450 ODG786450:ODL786450 ONC786450:ONH786450 OWY786450:OXD786450 PGU786450:PGZ786450 PQQ786450:PQV786450 QAM786450:QAR786450 QKI786450:QKN786450 QUE786450:QUJ786450 REA786450:REF786450 RNW786450:ROB786450 RXS786450:RXX786450 SHO786450:SHT786450 SRK786450:SRP786450 TBG786450:TBL786450 TLC786450:TLH786450 TUY786450:TVD786450 UEU786450:UEZ786450 UOQ786450:UOV786450 UYM786450:UYR786450 VII786450:VIN786450 VSE786450:VSJ786450 WCA786450:WCF786450 WLW786450:WMB786450 WVS786450:WVX786450 K851986:P851986 JG851986:JL851986 TC851986:TH851986 ACY851986:ADD851986 AMU851986:AMZ851986 AWQ851986:AWV851986 BGM851986:BGR851986 BQI851986:BQN851986 CAE851986:CAJ851986 CKA851986:CKF851986 CTW851986:CUB851986 DDS851986:DDX851986 DNO851986:DNT851986 DXK851986:DXP851986 EHG851986:EHL851986 ERC851986:ERH851986 FAY851986:FBD851986 FKU851986:FKZ851986 FUQ851986:FUV851986 GEM851986:GER851986 GOI851986:GON851986 GYE851986:GYJ851986 HIA851986:HIF851986 HRW851986:HSB851986 IBS851986:IBX851986 ILO851986:ILT851986 IVK851986:IVP851986 JFG851986:JFL851986 JPC851986:JPH851986 JYY851986:JZD851986 KIU851986:KIZ851986 KSQ851986:KSV851986 LCM851986:LCR851986 LMI851986:LMN851986 LWE851986:LWJ851986 MGA851986:MGF851986 MPW851986:MQB851986 MZS851986:MZX851986 NJO851986:NJT851986 NTK851986:NTP851986 ODG851986:ODL851986 ONC851986:ONH851986 OWY851986:OXD851986 PGU851986:PGZ851986 PQQ851986:PQV851986 QAM851986:QAR851986 QKI851986:QKN851986 QUE851986:QUJ851986 REA851986:REF851986 RNW851986:ROB851986 RXS851986:RXX851986 SHO851986:SHT851986 SRK851986:SRP851986 TBG851986:TBL851986 TLC851986:TLH851986 TUY851986:TVD851986 UEU851986:UEZ851986 UOQ851986:UOV851986 UYM851986:UYR851986 VII851986:VIN851986 VSE851986:VSJ851986 WCA851986:WCF851986 WLW851986:WMB851986 WVS851986:WVX851986 K917522:P917522 JG917522:JL917522 TC917522:TH917522 ACY917522:ADD917522 AMU917522:AMZ917522 AWQ917522:AWV917522 BGM917522:BGR917522 BQI917522:BQN917522 CAE917522:CAJ917522 CKA917522:CKF917522 CTW917522:CUB917522 DDS917522:DDX917522 DNO917522:DNT917522 DXK917522:DXP917522 EHG917522:EHL917522 ERC917522:ERH917522 FAY917522:FBD917522 FKU917522:FKZ917522 FUQ917522:FUV917522 GEM917522:GER917522 GOI917522:GON917522 GYE917522:GYJ917522 HIA917522:HIF917522 HRW917522:HSB917522 IBS917522:IBX917522 ILO917522:ILT917522 IVK917522:IVP917522 JFG917522:JFL917522 JPC917522:JPH917522 JYY917522:JZD917522 KIU917522:KIZ917522 KSQ917522:KSV917522 LCM917522:LCR917522 LMI917522:LMN917522 LWE917522:LWJ917522 MGA917522:MGF917522 MPW917522:MQB917522 MZS917522:MZX917522 NJO917522:NJT917522 NTK917522:NTP917522 ODG917522:ODL917522 ONC917522:ONH917522 OWY917522:OXD917522 PGU917522:PGZ917522 PQQ917522:PQV917522 QAM917522:QAR917522 QKI917522:QKN917522 QUE917522:QUJ917522 REA917522:REF917522 RNW917522:ROB917522 RXS917522:RXX917522 SHO917522:SHT917522 SRK917522:SRP917522 TBG917522:TBL917522 TLC917522:TLH917522 TUY917522:TVD917522 UEU917522:UEZ917522 UOQ917522:UOV917522 UYM917522:UYR917522 VII917522:VIN917522 VSE917522:VSJ917522 WCA917522:WCF917522 WLW917522:WMB917522 WVS917522:WVX917522 K983058:P983058 JG983058:JL983058 TC983058:TH983058 ACY983058:ADD983058 AMU983058:AMZ983058 AWQ983058:AWV983058 BGM983058:BGR983058 BQI983058:BQN983058 CAE983058:CAJ983058 CKA983058:CKF983058 CTW983058:CUB983058 DDS983058:DDX983058 DNO983058:DNT983058 DXK983058:DXP983058 EHG983058:EHL983058 ERC983058:ERH983058 FAY983058:FBD983058 FKU983058:FKZ983058 FUQ983058:FUV983058 GEM983058:GER983058 GOI983058:GON983058 GYE983058:GYJ983058 HIA983058:HIF983058 HRW983058:HSB983058 IBS983058:IBX983058 ILO983058:ILT983058 IVK983058:IVP983058 JFG983058:JFL983058 JPC983058:JPH983058 JYY983058:JZD983058 KIU983058:KIZ983058 KSQ983058:KSV983058 LCM983058:LCR983058 LMI983058:LMN983058 LWE983058:LWJ983058 MGA983058:MGF983058 MPW983058:MQB983058 MZS983058:MZX983058 NJO983058:NJT983058 NTK983058:NTP983058 ODG983058:ODL983058 ONC983058:ONH983058 OWY983058:OXD983058 PGU983058:PGZ983058 PQQ983058:PQV983058 QAM983058:QAR983058 QKI983058:QKN983058 QUE983058:QUJ983058 REA983058:REF983058 RNW983058:ROB983058 RXS983058:RXX983058 SHO983058:SHT983058 SRK983058:SRP983058 TBG983058:TBL983058 TLC983058:TLH983058 TUY983058:TVD983058 UEU983058:UEZ983058 UOQ983058:UOV983058 UYM983058:UYR983058 VII983058:VIN983058 VSE983058:VSJ983058 WCA983058:WCF983058 WLW983058:WMB983058 WVS983058:WVX983058">
      <formula1>$S$18:$S$20</formula1>
    </dataValidation>
    <dataValidation type="list" allowBlank="1" sqref="K16:N16 JG16:JJ16 TC16:TF16 ACY16:ADB16 AMU16:AMX16 AWQ16:AWT16 BGM16:BGP16 BQI16:BQL16 CAE16:CAH16 CKA16:CKD16 CTW16:CTZ16 DDS16:DDV16 DNO16:DNR16 DXK16:DXN16 EHG16:EHJ16 ERC16:ERF16 FAY16:FBB16 FKU16:FKX16 FUQ16:FUT16 GEM16:GEP16 GOI16:GOL16 GYE16:GYH16 HIA16:HID16 HRW16:HRZ16 IBS16:IBV16 ILO16:ILR16 IVK16:IVN16 JFG16:JFJ16 JPC16:JPF16 JYY16:JZB16 KIU16:KIX16 KSQ16:KST16 LCM16:LCP16 LMI16:LML16 LWE16:LWH16 MGA16:MGD16 MPW16:MPZ16 MZS16:MZV16 NJO16:NJR16 NTK16:NTN16 ODG16:ODJ16 ONC16:ONF16 OWY16:OXB16 PGU16:PGX16 PQQ16:PQT16 QAM16:QAP16 QKI16:QKL16 QUE16:QUH16 REA16:RED16 RNW16:RNZ16 RXS16:RXV16 SHO16:SHR16 SRK16:SRN16 TBG16:TBJ16 TLC16:TLF16 TUY16:TVB16 UEU16:UEX16 UOQ16:UOT16 UYM16:UYP16 VII16:VIL16 VSE16:VSH16 WCA16:WCD16 WLW16:WLZ16 WVS16:WVV16 K65552:N65552 JG65552:JJ65552 TC65552:TF65552 ACY65552:ADB65552 AMU65552:AMX65552 AWQ65552:AWT65552 BGM65552:BGP65552 BQI65552:BQL65552 CAE65552:CAH65552 CKA65552:CKD65552 CTW65552:CTZ65552 DDS65552:DDV65552 DNO65552:DNR65552 DXK65552:DXN65552 EHG65552:EHJ65552 ERC65552:ERF65552 FAY65552:FBB65552 FKU65552:FKX65552 FUQ65552:FUT65552 GEM65552:GEP65552 GOI65552:GOL65552 GYE65552:GYH65552 HIA65552:HID65552 HRW65552:HRZ65552 IBS65552:IBV65552 ILO65552:ILR65552 IVK65552:IVN65552 JFG65552:JFJ65552 JPC65552:JPF65552 JYY65552:JZB65552 KIU65552:KIX65552 KSQ65552:KST65552 LCM65552:LCP65552 LMI65552:LML65552 LWE65552:LWH65552 MGA65552:MGD65552 MPW65552:MPZ65552 MZS65552:MZV65552 NJO65552:NJR65552 NTK65552:NTN65552 ODG65552:ODJ65552 ONC65552:ONF65552 OWY65552:OXB65552 PGU65552:PGX65552 PQQ65552:PQT65552 QAM65552:QAP65552 QKI65552:QKL65552 QUE65552:QUH65552 REA65552:RED65552 RNW65552:RNZ65552 RXS65552:RXV65552 SHO65552:SHR65552 SRK65552:SRN65552 TBG65552:TBJ65552 TLC65552:TLF65552 TUY65552:TVB65552 UEU65552:UEX65552 UOQ65552:UOT65552 UYM65552:UYP65552 VII65552:VIL65552 VSE65552:VSH65552 WCA65552:WCD65552 WLW65552:WLZ65552 WVS65552:WVV65552 K131088:N131088 JG131088:JJ131088 TC131088:TF131088 ACY131088:ADB131088 AMU131088:AMX131088 AWQ131088:AWT131088 BGM131088:BGP131088 BQI131088:BQL131088 CAE131088:CAH131088 CKA131088:CKD131088 CTW131088:CTZ131088 DDS131088:DDV131088 DNO131088:DNR131088 DXK131088:DXN131088 EHG131088:EHJ131088 ERC131088:ERF131088 FAY131088:FBB131088 FKU131088:FKX131088 FUQ131088:FUT131088 GEM131088:GEP131088 GOI131088:GOL131088 GYE131088:GYH131088 HIA131088:HID131088 HRW131088:HRZ131088 IBS131088:IBV131088 ILO131088:ILR131088 IVK131088:IVN131088 JFG131088:JFJ131088 JPC131088:JPF131088 JYY131088:JZB131088 KIU131088:KIX131088 KSQ131088:KST131088 LCM131088:LCP131088 LMI131088:LML131088 LWE131088:LWH131088 MGA131088:MGD131088 MPW131088:MPZ131088 MZS131088:MZV131088 NJO131088:NJR131088 NTK131088:NTN131088 ODG131088:ODJ131088 ONC131088:ONF131088 OWY131088:OXB131088 PGU131088:PGX131088 PQQ131088:PQT131088 QAM131088:QAP131088 QKI131088:QKL131088 QUE131088:QUH131088 REA131088:RED131088 RNW131088:RNZ131088 RXS131088:RXV131088 SHO131088:SHR131088 SRK131088:SRN131088 TBG131088:TBJ131088 TLC131088:TLF131088 TUY131088:TVB131088 UEU131088:UEX131088 UOQ131088:UOT131088 UYM131088:UYP131088 VII131088:VIL131088 VSE131088:VSH131088 WCA131088:WCD131088 WLW131088:WLZ131088 WVS131088:WVV131088 K196624:N196624 JG196624:JJ196624 TC196624:TF196624 ACY196624:ADB196624 AMU196624:AMX196624 AWQ196624:AWT196624 BGM196624:BGP196624 BQI196624:BQL196624 CAE196624:CAH196624 CKA196624:CKD196624 CTW196624:CTZ196624 DDS196624:DDV196624 DNO196624:DNR196624 DXK196624:DXN196624 EHG196624:EHJ196624 ERC196624:ERF196624 FAY196624:FBB196624 FKU196624:FKX196624 FUQ196624:FUT196624 GEM196624:GEP196624 GOI196624:GOL196624 GYE196624:GYH196624 HIA196624:HID196624 HRW196624:HRZ196624 IBS196624:IBV196624 ILO196624:ILR196624 IVK196624:IVN196624 JFG196624:JFJ196624 JPC196624:JPF196624 JYY196624:JZB196624 KIU196624:KIX196624 KSQ196624:KST196624 LCM196624:LCP196624 LMI196624:LML196624 LWE196624:LWH196624 MGA196624:MGD196624 MPW196624:MPZ196624 MZS196624:MZV196624 NJO196624:NJR196624 NTK196624:NTN196624 ODG196624:ODJ196624 ONC196624:ONF196624 OWY196624:OXB196624 PGU196624:PGX196624 PQQ196624:PQT196624 QAM196624:QAP196624 QKI196624:QKL196624 QUE196624:QUH196624 REA196624:RED196624 RNW196624:RNZ196624 RXS196624:RXV196624 SHO196624:SHR196624 SRK196624:SRN196624 TBG196624:TBJ196624 TLC196624:TLF196624 TUY196624:TVB196624 UEU196624:UEX196624 UOQ196624:UOT196624 UYM196624:UYP196624 VII196624:VIL196624 VSE196624:VSH196624 WCA196624:WCD196624 WLW196624:WLZ196624 WVS196624:WVV196624 K262160:N262160 JG262160:JJ262160 TC262160:TF262160 ACY262160:ADB262160 AMU262160:AMX262160 AWQ262160:AWT262160 BGM262160:BGP262160 BQI262160:BQL262160 CAE262160:CAH262160 CKA262160:CKD262160 CTW262160:CTZ262160 DDS262160:DDV262160 DNO262160:DNR262160 DXK262160:DXN262160 EHG262160:EHJ262160 ERC262160:ERF262160 FAY262160:FBB262160 FKU262160:FKX262160 FUQ262160:FUT262160 GEM262160:GEP262160 GOI262160:GOL262160 GYE262160:GYH262160 HIA262160:HID262160 HRW262160:HRZ262160 IBS262160:IBV262160 ILO262160:ILR262160 IVK262160:IVN262160 JFG262160:JFJ262160 JPC262160:JPF262160 JYY262160:JZB262160 KIU262160:KIX262160 KSQ262160:KST262160 LCM262160:LCP262160 LMI262160:LML262160 LWE262160:LWH262160 MGA262160:MGD262160 MPW262160:MPZ262160 MZS262160:MZV262160 NJO262160:NJR262160 NTK262160:NTN262160 ODG262160:ODJ262160 ONC262160:ONF262160 OWY262160:OXB262160 PGU262160:PGX262160 PQQ262160:PQT262160 QAM262160:QAP262160 QKI262160:QKL262160 QUE262160:QUH262160 REA262160:RED262160 RNW262160:RNZ262160 RXS262160:RXV262160 SHO262160:SHR262160 SRK262160:SRN262160 TBG262160:TBJ262160 TLC262160:TLF262160 TUY262160:TVB262160 UEU262160:UEX262160 UOQ262160:UOT262160 UYM262160:UYP262160 VII262160:VIL262160 VSE262160:VSH262160 WCA262160:WCD262160 WLW262160:WLZ262160 WVS262160:WVV262160 K327696:N327696 JG327696:JJ327696 TC327696:TF327696 ACY327696:ADB327696 AMU327696:AMX327696 AWQ327696:AWT327696 BGM327696:BGP327696 BQI327696:BQL327696 CAE327696:CAH327696 CKA327696:CKD327696 CTW327696:CTZ327696 DDS327696:DDV327696 DNO327696:DNR327696 DXK327696:DXN327696 EHG327696:EHJ327696 ERC327696:ERF327696 FAY327696:FBB327696 FKU327696:FKX327696 FUQ327696:FUT327696 GEM327696:GEP327696 GOI327696:GOL327696 GYE327696:GYH327696 HIA327696:HID327696 HRW327696:HRZ327696 IBS327696:IBV327696 ILO327696:ILR327696 IVK327696:IVN327696 JFG327696:JFJ327696 JPC327696:JPF327696 JYY327696:JZB327696 KIU327696:KIX327696 KSQ327696:KST327696 LCM327696:LCP327696 LMI327696:LML327696 LWE327696:LWH327696 MGA327696:MGD327696 MPW327696:MPZ327696 MZS327696:MZV327696 NJO327696:NJR327696 NTK327696:NTN327696 ODG327696:ODJ327696 ONC327696:ONF327696 OWY327696:OXB327696 PGU327696:PGX327696 PQQ327696:PQT327696 QAM327696:QAP327696 QKI327696:QKL327696 QUE327696:QUH327696 REA327696:RED327696 RNW327696:RNZ327696 RXS327696:RXV327696 SHO327696:SHR327696 SRK327696:SRN327696 TBG327696:TBJ327696 TLC327696:TLF327696 TUY327696:TVB327696 UEU327696:UEX327696 UOQ327696:UOT327696 UYM327696:UYP327696 VII327696:VIL327696 VSE327696:VSH327696 WCA327696:WCD327696 WLW327696:WLZ327696 WVS327696:WVV327696 K393232:N393232 JG393232:JJ393232 TC393232:TF393232 ACY393232:ADB393232 AMU393232:AMX393232 AWQ393232:AWT393232 BGM393232:BGP393232 BQI393232:BQL393232 CAE393232:CAH393232 CKA393232:CKD393232 CTW393232:CTZ393232 DDS393232:DDV393232 DNO393232:DNR393232 DXK393232:DXN393232 EHG393232:EHJ393232 ERC393232:ERF393232 FAY393232:FBB393232 FKU393232:FKX393232 FUQ393232:FUT393232 GEM393232:GEP393232 GOI393232:GOL393232 GYE393232:GYH393232 HIA393232:HID393232 HRW393232:HRZ393232 IBS393232:IBV393232 ILO393232:ILR393232 IVK393232:IVN393232 JFG393232:JFJ393232 JPC393232:JPF393232 JYY393232:JZB393232 KIU393232:KIX393232 KSQ393232:KST393232 LCM393232:LCP393232 LMI393232:LML393232 LWE393232:LWH393232 MGA393232:MGD393232 MPW393232:MPZ393232 MZS393232:MZV393232 NJO393232:NJR393232 NTK393232:NTN393232 ODG393232:ODJ393232 ONC393232:ONF393232 OWY393232:OXB393232 PGU393232:PGX393232 PQQ393232:PQT393232 QAM393232:QAP393232 QKI393232:QKL393232 QUE393232:QUH393232 REA393232:RED393232 RNW393232:RNZ393232 RXS393232:RXV393232 SHO393232:SHR393232 SRK393232:SRN393232 TBG393232:TBJ393232 TLC393232:TLF393232 TUY393232:TVB393232 UEU393232:UEX393232 UOQ393232:UOT393232 UYM393232:UYP393232 VII393232:VIL393232 VSE393232:VSH393232 WCA393232:WCD393232 WLW393232:WLZ393232 WVS393232:WVV393232 K458768:N458768 JG458768:JJ458768 TC458768:TF458768 ACY458768:ADB458768 AMU458768:AMX458768 AWQ458768:AWT458768 BGM458768:BGP458768 BQI458768:BQL458768 CAE458768:CAH458768 CKA458768:CKD458768 CTW458768:CTZ458768 DDS458768:DDV458768 DNO458768:DNR458768 DXK458768:DXN458768 EHG458768:EHJ458768 ERC458768:ERF458768 FAY458768:FBB458768 FKU458768:FKX458768 FUQ458768:FUT458768 GEM458768:GEP458768 GOI458768:GOL458768 GYE458768:GYH458768 HIA458768:HID458768 HRW458768:HRZ458768 IBS458768:IBV458768 ILO458768:ILR458768 IVK458768:IVN458768 JFG458768:JFJ458768 JPC458768:JPF458768 JYY458768:JZB458768 KIU458768:KIX458768 KSQ458768:KST458768 LCM458768:LCP458768 LMI458768:LML458768 LWE458768:LWH458768 MGA458768:MGD458768 MPW458768:MPZ458768 MZS458768:MZV458768 NJO458768:NJR458768 NTK458768:NTN458768 ODG458768:ODJ458768 ONC458768:ONF458768 OWY458768:OXB458768 PGU458768:PGX458768 PQQ458768:PQT458768 QAM458768:QAP458768 QKI458768:QKL458768 QUE458768:QUH458768 REA458768:RED458768 RNW458768:RNZ458768 RXS458768:RXV458768 SHO458768:SHR458768 SRK458768:SRN458768 TBG458768:TBJ458768 TLC458768:TLF458768 TUY458768:TVB458768 UEU458768:UEX458768 UOQ458768:UOT458768 UYM458768:UYP458768 VII458768:VIL458768 VSE458768:VSH458768 WCA458768:WCD458768 WLW458768:WLZ458768 WVS458768:WVV458768 K524304:N524304 JG524304:JJ524304 TC524304:TF524304 ACY524304:ADB524304 AMU524304:AMX524304 AWQ524304:AWT524304 BGM524304:BGP524304 BQI524304:BQL524304 CAE524304:CAH524304 CKA524304:CKD524304 CTW524304:CTZ524304 DDS524304:DDV524304 DNO524304:DNR524304 DXK524304:DXN524304 EHG524304:EHJ524304 ERC524304:ERF524304 FAY524304:FBB524304 FKU524304:FKX524304 FUQ524304:FUT524304 GEM524304:GEP524304 GOI524304:GOL524304 GYE524304:GYH524304 HIA524304:HID524304 HRW524304:HRZ524304 IBS524304:IBV524304 ILO524304:ILR524304 IVK524304:IVN524304 JFG524304:JFJ524304 JPC524304:JPF524304 JYY524304:JZB524304 KIU524304:KIX524304 KSQ524304:KST524304 LCM524304:LCP524304 LMI524304:LML524304 LWE524304:LWH524304 MGA524304:MGD524304 MPW524304:MPZ524304 MZS524304:MZV524304 NJO524304:NJR524304 NTK524304:NTN524304 ODG524304:ODJ524304 ONC524304:ONF524304 OWY524304:OXB524304 PGU524304:PGX524304 PQQ524304:PQT524304 QAM524304:QAP524304 QKI524304:QKL524304 QUE524304:QUH524304 REA524304:RED524304 RNW524304:RNZ524304 RXS524304:RXV524304 SHO524304:SHR524304 SRK524304:SRN524304 TBG524304:TBJ524304 TLC524304:TLF524304 TUY524304:TVB524304 UEU524304:UEX524304 UOQ524304:UOT524304 UYM524304:UYP524304 VII524304:VIL524304 VSE524304:VSH524304 WCA524304:WCD524304 WLW524304:WLZ524304 WVS524304:WVV524304 K589840:N589840 JG589840:JJ589840 TC589840:TF589840 ACY589840:ADB589840 AMU589840:AMX589840 AWQ589840:AWT589840 BGM589840:BGP589840 BQI589840:BQL589840 CAE589840:CAH589840 CKA589840:CKD589840 CTW589840:CTZ589840 DDS589840:DDV589840 DNO589840:DNR589840 DXK589840:DXN589840 EHG589840:EHJ589840 ERC589840:ERF589840 FAY589840:FBB589840 FKU589840:FKX589840 FUQ589840:FUT589840 GEM589840:GEP589840 GOI589840:GOL589840 GYE589840:GYH589840 HIA589840:HID589840 HRW589840:HRZ589840 IBS589840:IBV589840 ILO589840:ILR589840 IVK589840:IVN589840 JFG589840:JFJ589840 JPC589840:JPF589840 JYY589840:JZB589840 KIU589840:KIX589840 KSQ589840:KST589840 LCM589840:LCP589840 LMI589840:LML589840 LWE589840:LWH589840 MGA589840:MGD589840 MPW589840:MPZ589840 MZS589840:MZV589840 NJO589840:NJR589840 NTK589840:NTN589840 ODG589840:ODJ589840 ONC589840:ONF589840 OWY589840:OXB589840 PGU589840:PGX589840 PQQ589840:PQT589840 QAM589840:QAP589840 QKI589840:QKL589840 QUE589840:QUH589840 REA589840:RED589840 RNW589840:RNZ589840 RXS589840:RXV589840 SHO589840:SHR589840 SRK589840:SRN589840 TBG589840:TBJ589840 TLC589840:TLF589840 TUY589840:TVB589840 UEU589840:UEX589840 UOQ589840:UOT589840 UYM589840:UYP589840 VII589840:VIL589840 VSE589840:VSH589840 WCA589840:WCD589840 WLW589840:WLZ589840 WVS589840:WVV589840 K655376:N655376 JG655376:JJ655376 TC655376:TF655376 ACY655376:ADB655376 AMU655376:AMX655376 AWQ655376:AWT655376 BGM655376:BGP655376 BQI655376:BQL655376 CAE655376:CAH655376 CKA655376:CKD655376 CTW655376:CTZ655376 DDS655376:DDV655376 DNO655376:DNR655376 DXK655376:DXN655376 EHG655376:EHJ655376 ERC655376:ERF655376 FAY655376:FBB655376 FKU655376:FKX655376 FUQ655376:FUT655376 GEM655376:GEP655376 GOI655376:GOL655376 GYE655376:GYH655376 HIA655376:HID655376 HRW655376:HRZ655376 IBS655376:IBV655376 ILO655376:ILR655376 IVK655376:IVN655376 JFG655376:JFJ655376 JPC655376:JPF655376 JYY655376:JZB655376 KIU655376:KIX655376 KSQ655376:KST655376 LCM655376:LCP655376 LMI655376:LML655376 LWE655376:LWH655376 MGA655376:MGD655376 MPW655376:MPZ655376 MZS655376:MZV655376 NJO655376:NJR655376 NTK655376:NTN655376 ODG655376:ODJ655376 ONC655376:ONF655376 OWY655376:OXB655376 PGU655376:PGX655376 PQQ655376:PQT655376 QAM655376:QAP655376 QKI655376:QKL655376 QUE655376:QUH655376 REA655376:RED655376 RNW655376:RNZ655376 RXS655376:RXV655376 SHO655376:SHR655376 SRK655376:SRN655376 TBG655376:TBJ655376 TLC655376:TLF655376 TUY655376:TVB655376 UEU655376:UEX655376 UOQ655376:UOT655376 UYM655376:UYP655376 VII655376:VIL655376 VSE655376:VSH655376 WCA655376:WCD655376 WLW655376:WLZ655376 WVS655376:WVV655376 K720912:N720912 JG720912:JJ720912 TC720912:TF720912 ACY720912:ADB720912 AMU720912:AMX720912 AWQ720912:AWT720912 BGM720912:BGP720912 BQI720912:BQL720912 CAE720912:CAH720912 CKA720912:CKD720912 CTW720912:CTZ720912 DDS720912:DDV720912 DNO720912:DNR720912 DXK720912:DXN720912 EHG720912:EHJ720912 ERC720912:ERF720912 FAY720912:FBB720912 FKU720912:FKX720912 FUQ720912:FUT720912 GEM720912:GEP720912 GOI720912:GOL720912 GYE720912:GYH720912 HIA720912:HID720912 HRW720912:HRZ720912 IBS720912:IBV720912 ILO720912:ILR720912 IVK720912:IVN720912 JFG720912:JFJ720912 JPC720912:JPF720912 JYY720912:JZB720912 KIU720912:KIX720912 KSQ720912:KST720912 LCM720912:LCP720912 LMI720912:LML720912 LWE720912:LWH720912 MGA720912:MGD720912 MPW720912:MPZ720912 MZS720912:MZV720912 NJO720912:NJR720912 NTK720912:NTN720912 ODG720912:ODJ720912 ONC720912:ONF720912 OWY720912:OXB720912 PGU720912:PGX720912 PQQ720912:PQT720912 QAM720912:QAP720912 QKI720912:QKL720912 QUE720912:QUH720912 REA720912:RED720912 RNW720912:RNZ720912 RXS720912:RXV720912 SHO720912:SHR720912 SRK720912:SRN720912 TBG720912:TBJ720912 TLC720912:TLF720912 TUY720912:TVB720912 UEU720912:UEX720912 UOQ720912:UOT720912 UYM720912:UYP720912 VII720912:VIL720912 VSE720912:VSH720912 WCA720912:WCD720912 WLW720912:WLZ720912 WVS720912:WVV720912 K786448:N786448 JG786448:JJ786448 TC786448:TF786448 ACY786448:ADB786448 AMU786448:AMX786448 AWQ786448:AWT786448 BGM786448:BGP786448 BQI786448:BQL786448 CAE786448:CAH786448 CKA786448:CKD786448 CTW786448:CTZ786448 DDS786448:DDV786448 DNO786448:DNR786448 DXK786448:DXN786448 EHG786448:EHJ786448 ERC786448:ERF786448 FAY786448:FBB786448 FKU786448:FKX786448 FUQ786448:FUT786448 GEM786448:GEP786448 GOI786448:GOL786448 GYE786448:GYH786448 HIA786448:HID786448 HRW786448:HRZ786448 IBS786448:IBV786448 ILO786448:ILR786448 IVK786448:IVN786448 JFG786448:JFJ786448 JPC786448:JPF786448 JYY786448:JZB786448 KIU786448:KIX786448 KSQ786448:KST786448 LCM786448:LCP786448 LMI786448:LML786448 LWE786448:LWH786448 MGA786448:MGD786448 MPW786448:MPZ786448 MZS786448:MZV786448 NJO786448:NJR786448 NTK786448:NTN786448 ODG786448:ODJ786448 ONC786448:ONF786448 OWY786448:OXB786448 PGU786448:PGX786448 PQQ786448:PQT786448 QAM786448:QAP786448 QKI786448:QKL786448 QUE786448:QUH786448 REA786448:RED786448 RNW786448:RNZ786448 RXS786448:RXV786448 SHO786448:SHR786448 SRK786448:SRN786448 TBG786448:TBJ786448 TLC786448:TLF786448 TUY786448:TVB786448 UEU786448:UEX786448 UOQ786448:UOT786448 UYM786448:UYP786448 VII786448:VIL786448 VSE786448:VSH786448 WCA786448:WCD786448 WLW786448:WLZ786448 WVS786448:WVV786448 K851984:N851984 JG851984:JJ851984 TC851984:TF851984 ACY851984:ADB851984 AMU851984:AMX851984 AWQ851984:AWT851984 BGM851984:BGP851984 BQI851984:BQL851984 CAE851984:CAH851984 CKA851984:CKD851984 CTW851984:CTZ851984 DDS851984:DDV851984 DNO851984:DNR851984 DXK851984:DXN851984 EHG851984:EHJ851984 ERC851984:ERF851984 FAY851984:FBB851984 FKU851984:FKX851984 FUQ851984:FUT851984 GEM851984:GEP851984 GOI851984:GOL851984 GYE851984:GYH851984 HIA851984:HID851984 HRW851984:HRZ851984 IBS851984:IBV851984 ILO851984:ILR851984 IVK851984:IVN851984 JFG851984:JFJ851984 JPC851984:JPF851984 JYY851984:JZB851984 KIU851984:KIX851984 KSQ851984:KST851984 LCM851984:LCP851984 LMI851984:LML851984 LWE851984:LWH851984 MGA851984:MGD851984 MPW851984:MPZ851984 MZS851984:MZV851984 NJO851984:NJR851984 NTK851984:NTN851984 ODG851984:ODJ851984 ONC851984:ONF851984 OWY851984:OXB851984 PGU851984:PGX851984 PQQ851984:PQT851984 QAM851984:QAP851984 QKI851984:QKL851984 QUE851984:QUH851984 REA851984:RED851984 RNW851984:RNZ851984 RXS851984:RXV851984 SHO851984:SHR851984 SRK851984:SRN851984 TBG851984:TBJ851984 TLC851984:TLF851984 TUY851984:TVB851984 UEU851984:UEX851984 UOQ851984:UOT851984 UYM851984:UYP851984 VII851984:VIL851984 VSE851984:VSH851984 WCA851984:WCD851984 WLW851984:WLZ851984 WVS851984:WVV851984 K917520:N917520 JG917520:JJ917520 TC917520:TF917520 ACY917520:ADB917520 AMU917520:AMX917520 AWQ917520:AWT917520 BGM917520:BGP917520 BQI917520:BQL917520 CAE917520:CAH917520 CKA917520:CKD917520 CTW917520:CTZ917520 DDS917520:DDV917520 DNO917520:DNR917520 DXK917520:DXN917520 EHG917520:EHJ917520 ERC917520:ERF917520 FAY917520:FBB917520 FKU917520:FKX917520 FUQ917520:FUT917520 GEM917520:GEP917520 GOI917520:GOL917520 GYE917520:GYH917520 HIA917520:HID917520 HRW917520:HRZ917520 IBS917520:IBV917520 ILO917520:ILR917520 IVK917520:IVN917520 JFG917520:JFJ917520 JPC917520:JPF917520 JYY917520:JZB917520 KIU917520:KIX917520 KSQ917520:KST917520 LCM917520:LCP917520 LMI917520:LML917520 LWE917520:LWH917520 MGA917520:MGD917520 MPW917520:MPZ917520 MZS917520:MZV917520 NJO917520:NJR917520 NTK917520:NTN917520 ODG917520:ODJ917520 ONC917520:ONF917520 OWY917520:OXB917520 PGU917520:PGX917520 PQQ917520:PQT917520 QAM917520:QAP917520 QKI917520:QKL917520 QUE917520:QUH917520 REA917520:RED917520 RNW917520:RNZ917520 RXS917520:RXV917520 SHO917520:SHR917520 SRK917520:SRN917520 TBG917520:TBJ917520 TLC917520:TLF917520 TUY917520:TVB917520 UEU917520:UEX917520 UOQ917520:UOT917520 UYM917520:UYP917520 VII917520:VIL917520 VSE917520:VSH917520 WCA917520:WCD917520 WLW917520:WLZ917520 WVS917520:WVV917520 K983056:N983056 JG983056:JJ983056 TC983056:TF983056 ACY983056:ADB983056 AMU983056:AMX983056 AWQ983056:AWT983056 BGM983056:BGP983056 BQI983056:BQL983056 CAE983056:CAH983056 CKA983056:CKD983056 CTW983056:CTZ983056 DDS983056:DDV983056 DNO983056:DNR983056 DXK983056:DXN983056 EHG983056:EHJ983056 ERC983056:ERF983056 FAY983056:FBB983056 FKU983056:FKX983056 FUQ983056:FUT983056 GEM983056:GEP983056 GOI983056:GOL983056 GYE983056:GYH983056 HIA983056:HID983056 HRW983056:HRZ983056 IBS983056:IBV983056 ILO983056:ILR983056 IVK983056:IVN983056 JFG983056:JFJ983056 JPC983056:JPF983056 JYY983056:JZB983056 KIU983056:KIX983056 KSQ983056:KST983056 LCM983056:LCP983056 LMI983056:LML983056 LWE983056:LWH983056 MGA983056:MGD983056 MPW983056:MPZ983056 MZS983056:MZV983056 NJO983056:NJR983056 NTK983056:NTN983056 ODG983056:ODJ983056 ONC983056:ONF983056 OWY983056:OXB983056 PGU983056:PGX983056 PQQ983056:PQT983056 QAM983056:QAP983056 QKI983056:QKL983056 QUE983056:QUH983056 REA983056:RED983056 RNW983056:RNZ983056 RXS983056:RXV983056 SHO983056:SHR983056 SRK983056:SRN983056 TBG983056:TBJ983056 TLC983056:TLF983056 TUY983056:TVB983056 UEU983056:UEX983056 UOQ983056:UOT983056 UYM983056:UYP983056 VII983056:VIL983056 VSE983056:VSH983056 WCA983056:WCD983056 WLW983056:WLZ983056 WVS983056:WVV983056">
      <formula1>$U$15:$U$18</formula1>
    </dataValidation>
    <dataValidation type="list" allowBlank="1" sqref="K12:P13 JG12:JL13 TC12:TH13 ACY12:ADD13 AMU12:AMZ13 AWQ12:AWV13 BGM12:BGR13 BQI12:BQN13 CAE12:CAJ13 CKA12:CKF13 CTW12:CUB13 DDS12:DDX13 DNO12:DNT13 DXK12:DXP13 EHG12:EHL13 ERC12:ERH13 FAY12:FBD13 FKU12:FKZ13 FUQ12:FUV13 GEM12:GER13 GOI12:GON13 GYE12:GYJ13 HIA12:HIF13 HRW12:HSB13 IBS12:IBX13 ILO12:ILT13 IVK12:IVP13 JFG12:JFL13 JPC12:JPH13 JYY12:JZD13 KIU12:KIZ13 KSQ12:KSV13 LCM12:LCR13 LMI12:LMN13 LWE12:LWJ13 MGA12:MGF13 MPW12:MQB13 MZS12:MZX13 NJO12:NJT13 NTK12:NTP13 ODG12:ODL13 ONC12:ONH13 OWY12:OXD13 PGU12:PGZ13 PQQ12:PQV13 QAM12:QAR13 QKI12:QKN13 QUE12:QUJ13 REA12:REF13 RNW12:ROB13 RXS12:RXX13 SHO12:SHT13 SRK12:SRP13 TBG12:TBL13 TLC12:TLH13 TUY12:TVD13 UEU12:UEZ13 UOQ12:UOV13 UYM12:UYR13 VII12:VIN13 VSE12:VSJ13 WCA12:WCF13 WLW12:WMB13 WVS12:WVX13 K65548:P65549 JG65548:JL65549 TC65548:TH65549 ACY65548:ADD65549 AMU65548:AMZ65549 AWQ65548:AWV65549 BGM65548:BGR65549 BQI65548:BQN65549 CAE65548:CAJ65549 CKA65548:CKF65549 CTW65548:CUB65549 DDS65548:DDX65549 DNO65548:DNT65549 DXK65548:DXP65549 EHG65548:EHL65549 ERC65548:ERH65549 FAY65548:FBD65549 FKU65548:FKZ65549 FUQ65548:FUV65549 GEM65548:GER65549 GOI65548:GON65549 GYE65548:GYJ65549 HIA65548:HIF65549 HRW65548:HSB65549 IBS65548:IBX65549 ILO65548:ILT65549 IVK65548:IVP65549 JFG65548:JFL65549 JPC65548:JPH65549 JYY65548:JZD65549 KIU65548:KIZ65549 KSQ65548:KSV65549 LCM65548:LCR65549 LMI65548:LMN65549 LWE65548:LWJ65549 MGA65548:MGF65549 MPW65548:MQB65549 MZS65548:MZX65549 NJO65548:NJT65549 NTK65548:NTP65549 ODG65548:ODL65549 ONC65548:ONH65549 OWY65548:OXD65549 PGU65548:PGZ65549 PQQ65548:PQV65549 QAM65548:QAR65549 QKI65548:QKN65549 QUE65548:QUJ65549 REA65548:REF65549 RNW65548:ROB65549 RXS65548:RXX65549 SHO65548:SHT65549 SRK65548:SRP65549 TBG65548:TBL65549 TLC65548:TLH65549 TUY65548:TVD65549 UEU65548:UEZ65549 UOQ65548:UOV65549 UYM65548:UYR65549 VII65548:VIN65549 VSE65548:VSJ65549 WCA65548:WCF65549 WLW65548:WMB65549 WVS65548:WVX65549 K131084:P131085 JG131084:JL131085 TC131084:TH131085 ACY131084:ADD131085 AMU131084:AMZ131085 AWQ131084:AWV131085 BGM131084:BGR131085 BQI131084:BQN131085 CAE131084:CAJ131085 CKA131084:CKF131085 CTW131084:CUB131085 DDS131084:DDX131085 DNO131084:DNT131085 DXK131084:DXP131085 EHG131084:EHL131085 ERC131084:ERH131085 FAY131084:FBD131085 FKU131084:FKZ131085 FUQ131084:FUV131085 GEM131084:GER131085 GOI131084:GON131085 GYE131084:GYJ131085 HIA131084:HIF131085 HRW131084:HSB131085 IBS131084:IBX131085 ILO131084:ILT131085 IVK131084:IVP131085 JFG131084:JFL131085 JPC131084:JPH131085 JYY131084:JZD131085 KIU131084:KIZ131085 KSQ131084:KSV131085 LCM131084:LCR131085 LMI131084:LMN131085 LWE131084:LWJ131085 MGA131084:MGF131085 MPW131084:MQB131085 MZS131084:MZX131085 NJO131084:NJT131085 NTK131084:NTP131085 ODG131084:ODL131085 ONC131084:ONH131085 OWY131084:OXD131085 PGU131084:PGZ131085 PQQ131084:PQV131085 QAM131084:QAR131085 QKI131084:QKN131085 QUE131084:QUJ131085 REA131084:REF131085 RNW131084:ROB131085 RXS131084:RXX131085 SHO131084:SHT131085 SRK131084:SRP131085 TBG131084:TBL131085 TLC131084:TLH131085 TUY131084:TVD131085 UEU131084:UEZ131085 UOQ131084:UOV131085 UYM131084:UYR131085 VII131084:VIN131085 VSE131084:VSJ131085 WCA131084:WCF131085 WLW131084:WMB131085 WVS131084:WVX131085 K196620:P196621 JG196620:JL196621 TC196620:TH196621 ACY196620:ADD196621 AMU196620:AMZ196621 AWQ196620:AWV196621 BGM196620:BGR196621 BQI196620:BQN196621 CAE196620:CAJ196621 CKA196620:CKF196621 CTW196620:CUB196621 DDS196620:DDX196621 DNO196620:DNT196621 DXK196620:DXP196621 EHG196620:EHL196621 ERC196620:ERH196621 FAY196620:FBD196621 FKU196620:FKZ196621 FUQ196620:FUV196621 GEM196620:GER196621 GOI196620:GON196621 GYE196620:GYJ196621 HIA196620:HIF196621 HRW196620:HSB196621 IBS196620:IBX196621 ILO196620:ILT196621 IVK196620:IVP196621 JFG196620:JFL196621 JPC196620:JPH196621 JYY196620:JZD196621 KIU196620:KIZ196621 KSQ196620:KSV196621 LCM196620:LCR196621 LMI196620:LMN196621 LWE196620:LWJ196621 MGA196620:MGF196621 MPW196620:MQB196621 MZS196620:MZX196621 NJO196620:NJT196621 NTK196620:NTP196621 ODG196620:ODL196621 ONC196620:ONH196621 OWY196620:OXD196621 PGU196620:PGZ196621 PQQ196620:PQV196621 QAM196620:QAR196621 QKI196620:QKN196621 QUE196620:QUJ196621 REA196620:REF196621 RNW196620:ROB196621 RXS196620:RXX196621 SHO196620:SHT196621 SRK196620:SRP196621 TBG196620:TBL196621 TLC196620:TLH196621 TUY196620:TVD196621 UEU196620:UEZ196621 UOQ196620:UOV196621 UYM196620:UYR196621 VII196620:VIN196621 VSE196620:VSJ196621 WCA196620:WCF196621 WLW196620:WMB196621 WVS196620:WVX196621 K262156:P262157 JG262156:JL262157 TC262156:TH262157 ACY262156:ADD262157 AMU262156:AMZ262157 AWQ262156:AWV262157 BGM262156:BGR262157 BQI262156:BQN262157 CAE262156:CAJ262157 CKA262156:CKF262157 CTW262156:CUB262157 DDS262156:DDX262157 DNO262156:DNT262157 DXK262156:DXP262157 EHG262156:EHL262157 ERC262156:ERH262157 FAY262156:FBD262157 FKU262156:FKZ262157 FUQ262156:FUV262157 GEM262156:GER262157 GOI262156:GON262157 GYE262156:GYJ262157 HIA262156:HIF262157 HRW262156:HSB262157 IBS262156:IBX262157 ILO262156:ILT262157 IVK262156:IVP262157 JFG262156:JFL262157 JPC262156:JPH262157 JYY262156:JZD262157 KIU262156:KIZ262157 KSQ262156:KSV262157 LCM262156:LCR262157 LMI262156:LMN262157 LWE262156:LWJ262157 MGA262156:MGF262157 MPW262156:MQB262157 MZS262156:MZX262157 NJO262156:NJT262157 NTK262156:NTP262157 ODG262156:ODL262157 ONC262156:ONH262157 OWY262156:OXD262157 PGU262156:PGZ262157 PQQ262156:PQV262157 QAM262156:QAR262157 QKI262156:QKN262157 QUE262156:QUJ262157 REA262156:REF262157 RNW262156:ROB262157 RXS262156:RXX262157 SHO262156:SHT262157 SRK262156:SRP262157 TBG262156:TBL262157 TLC262156:TLH262157 TUY262156:TVD262157 UEU262156:UEZ262157 UOQ262156:UOV262157 UYM262156:UYR262157 VII262156:VIN262157 VSE262156:VSJ262157 WCA262156:WCF262157 WLW262156:WMB262157 WVS262156:WVX262157 K327692:P327693 JG327692:JL327693 TC327692:TH327693 ACY327692:ADD327693 AMU327692:AMZ327693 AWQ327692:AWV327693 BGM327692:BGR327693 BQI327692:BQN327693 CAE327692:CAJ327693 CKA327692:CKF327693 CTW327692:CUB327693 DDS327692:DDX327693 DNO327692:DNT327693 DXK327692:DXP327693 EHG327692:EHL327693 ERC327692:ERH327693 FAY327692:FBD327693 FKU327692:FKZ327693 FUQ327692:FUV327693 GEM327692:GER327693 GOI327692:GON327693 GYE327692:GYJ327693 HIA327692:HIF327693 HRW327692:HSB327693 IBS327692:IBX327693 ILO327692:ILT327693 IVK327692:IVP327693 JFG327692:JFL327693 JPC327692:JPH327693 JYY327692:JZD327693 KIU327692:KIZ327693 KSQ327692:KSV327693 LCM327692:LCR327693 LMI327692:LMN327693 LWE327692:LWJ327693 MGA327692:MGF327693 MPW327692:MQB327693 MZS327692:MZX327693 NJO327692:NJT327693 NTK327692:NTP327693 ODG327692:ODL327693 ONC327692:ONH327693 OWY327692:OXD327693 PGU327692:PGZ327693 PQQ327692:PQV327693 QAM327692:QAR327693 QKI327692:QKN327693 QUE327692:QUJ327693 REA327692:REF327693 RNW327692:ROB327693 RXS327692:RXX327693 SHO327692:SHT327693 SRK327692:SRP327693 TBG327692:TBL327693 TLC327692:TLH327693 TUY327692:TVD327693 UEU327692:UEZ327693 UOQ327692:UOV327693 UYM327692:UYR327693 VII327692:VIN327693 VSE327692:VSJ327693 WCA327692:WCF327693 WLW327692:WMB327693 WVS327692:WVX327693 K393228:P393229 JG393228:JL393229 TC393228:TH393229 ACY393228:ADD393229 AMU393228:AMZ393229 AWQ393228:AWV393229 BGM393228:BGR393229 BQI393228:BQN393229 CAE393228:CAJ393229 CKA393228:CKF393229 CTW393228:CUB393229 DDS393228:DDX393229 DNO393228:DNT393229 DXK393228:DXP393229 EHG393228:EHL393229 ERC393228:ERH393229 FAY393228:FBD393229 FKU393228:FKZ393229 FUQ393228:FUV393229 GEM393228:GER393229 GOI393228:GON393229 GYE393228:GYJ393229 HIA393228:HIF393229 HRW393228:HSB393229 IBS393228:IBX393229 ILO393228:ILT393229 IVK393228:IVP393229 JFG393228:JFL393229 JPC393228:JPH393229 JYY393228:JZD393229 KIU393228:KIZ393229 KSQ393228:KSV393229 LCM393228:LCR393229 LMI393228:LMN393229 LWE393228:LWJ393229 MGA393228:MGF393229 MPW393228:MQB393229 MZS393228:MZX393229 NJO393228:NJT393229 NTK393228:NTP393229 ODG393228:ODL393229 ONC393228:ONH393229 OWY393228:OXD393229 PGU393228:PGZ393229 PQQ393228:PQV393229 QAM393228:QAR393229 QKI393228:QKN393229 QUE393228:QUJ393229 REA393228:REF393229 RNW393228:ROB393229 RXS393228:RXX393229 SHO393228:SHT393229 SRK393228:SRP393229 TBG393228:TBL393229 TLC393228:TLH393229 TUY393228:TVD393229 UEU393228:UEZ393229 UOQ393228:UOV393229 UYM393228:UYR393229 VII393228:VIN393229 VSE393228:VSJ393229 WCA393228:WCF393229 WLW393228:WMB393229 WVS393228:WVX393229 K458764:P458765 JG458764:JL458765 TC458764:TH458765 ACY458764:ADD458765 AMU458764:AMZ458765 AWQ458764:AWV458765 BGM458764:BGR458765 BQI458764:BQN458765 CAE458764:CAJ458765 CKA458764:CKF458765 CTW458764:CUB458765 DDS458764:DDX458765 DNO458764:DNT458765 DXK458764:DXP458765 EHG458764:EHL458765 ERC458764:ERH458765 FAY458764:FBD458765 FKU458764:FKZ458765 FUQ458764:FUV458765 GEM458764:GER458765 GOI458764:GON458765 GYE458764:GYJ458765 HIA458764:HIF458765 HRW458764:HSB458765 IBS458764:IBX458765 ILO458764:ILT458765 IVK458764:IVP458765 JFG458764:JFL458765 JPC458764:JPH458765 JYY458764:JZD458765 KIU458764:KIZ458765 KSQ458764:KSV458765 LCM458764:LCR458765 LMI458764:LMN458765 LWE458764:LWJ458765 MGA458764:MGF458765 MPW458764:MQB458765 MZS458764:MZX458765 NJO458764:NJT458765 NTK458764:NTP458765 ODG458764:ODL458765 ONC458764:ONH458765 OWY458764:OXD458765 PGU458764:PGZ458765 PQQ458764:PQV458765 QAM458764:QAR458765 QKI458764:QKN458765 QUE458764:QUJ458765 REA458764:REF458765 RNW458764:ROB458765 RXS458764:RXX458765 SHO458764:SHT458765 SRK458764:SRP458765 TBG458764:TBL458765 TLC458764:TLH458765 TUY458764:TVD458765 UEU458764:UEZ458765 UOQ458764:UOV458765 UYM458764:UYR458765 VII458764:VIN458765 VSE458764:VSJ458765 WCA458764:WCF458765 WLW458764:WMB458765 WVS458764:WVX458765 K524300:P524301 JG524300:JL524301 TC524300:TH524301 ACY524300:ADD524301 AMU524300:AMZ524301 AWQ524300:AWV524301 BGM524300:BGR524301 BQI524300:BQN524301 CAE524300:CAJ524301 CKA524300:CKF524301 CTW524300:CUB524301 DDS524300:DDX524301 DNO524300:DNT524301 DXK524300:DXP524301 EHG524300:EHL524301 ERC524300:ERH524301 FAY524300:FBD524301 FKU524300:FKZ524301 FUQ524300:FUV524301 GEM524300:GER524301 GOI524300:GON524301 GYE524300:GYJ524301 HIA524300:HIF524301 HRW524300:HSB524301 IBS524300:IBX524301 ILO524300:ILT524301 IVK524300:IVP524301 JFG524300:JFL524301 JPC524300:JPH524301 JYY524300:JZD524301 KIU524300:KIZ524301 KSQ524300:KSV524301 LCM524300:LCR524301 LMI524300:LMN524301 LWE524300:LWJ524301 MGA524300:MGF524301 MPW524300:MQB524301 MZS524300:MZX524301 NJO524300:NJT524301 NTK524300:NTP524301 ODG524300:ODL524301 ONC524300:ONH524301 OWY524300:OXD524301 PGU524300:PGZ524301 PQQ524300:PQV524301 QAM524300:QAR524301 QKI524300:QKN524301 QUE524300:QUJ524301 REA524300:REF524301 RNW524300:ROB524301 RXS524300:RXX524301 SHO524300:SHT524301 SRK524300:SRP524301 TBG524300:TBL524301 TLC524300:TLH524301 TUY524300:TVD524301 UEU524300:UEZ524301 UOQ524300:UOV524301 UYM524300:UYR524301 VII524300:VIN524301 VSE524300:VSJ524301 WCA524300:WCF524301 WLW524300:WMB524301 WVS524300:WVX524301 K589836:P589837 JG589836:JL589837 TC589836:TH589837 ACY589836:ADD589837 AMU589836:AMZ589837 AWQ589836:AWV589837 BGM589836:BGR589837 BQI589836:BQN589837 CAE589836:CAJ589837 CKA589836:CKF589837 CTW589836:CUB589837 DDS589836:DDX589837 DNO589836:DNT589837 DXK589836:DXP589837 EHG589836:EHL589837 ERC589836:ERH589837 FAY589836:FBD589837 FKU589836:FKZ589837 FUQ589836:FUV589837 GEM589836:GER589837 GOI589836:GON589837 GYE589836:GYJ589837 HIA589836:HIF589837 HRW589836:HSB589837 IBS589836:IBX589837 ILO589836:ILT589837 IVK589836:IVP589837 JFG589836:JFL589837 JPC589836:JPH589837 JYY589836:JZD589837 KIU589836:KIZ589837 KSQ589836:KSV589837 LCM589836:LCR589837 LMI589836:LMN589837 LWE589836:LWJ589837 MGA589836:MGF589837 MPW589836:MQB589837 MZS589836:MZX589837 NJO589836:NJT589837 NTK589836:NTP589837 ODG589836:ODL589837 ONC589836:ONH589837 OWY589836:OXD589837 PGU589836:PGZ589837 PQQ589836:PQV589837 QAM589836:QAR589837 QKI589836:QKN589837 QUE589836:QUJ589837 REA589836:REF589837 RNW589836:ROB589837 RXS589836:RXX589837 SHO589836:SHT589837 SRK589836:SRP589837 TBG589836:TBL589837 TLC589836:TLH589837 TUY589836:TVD589837 UEU589836:UEZ589837 UOQ589836:UOV589837 UYM589836:UYR589837 VII589836:VIN589837 VSE589836:VSJ589837 WCA589836:WCF589837 WLW589836:WMB589837 WVS589836:WVX589837 K655372:P655373 JG655372:JL655373 TC655372:TH655373 ACY655372:ADD655373 AMU655372:AMZ655373 AWQ655372:AWV655373 BGM655372:BGR655373 BQI655372:BQN655373 CAE655372:CAJ655373 CKA655372:CKF655373 CTW655372:CUB655373 DDS655372:DDX655373 DNO655372:DNT655373 DXK655372:DXP655373 EHG655372:EHL655373 ERC655372:ERH655373 FAY655372:FBD655373 FKU655372:FKZ655373 FUQ655372:FUV655373 GEM655372:GER655373 GOI655372:GON655373 GYE655372:GYJ655373 HIA655372:HIF655373 HRW655372:HSB655373 IBS655372:IBX655373 ILO655372:ILT655373 IVK655372:IVP655373 JFG655372:JFL655373 JPC655372:JPH655373 JYY655372:JZD655373 KIU655372:KIZ655373 KSQ655372:KSV655373 LCM655372:LCR655373 LMI655372:LMN655373 LWE655372:LWJ655373 MGA655372:MGF655373 MPW655372:MQB655373 MZS655372:MZX655373 NJO655372:NJT655373 NTK655372:NTP655373 ODG655372:ODL655373 ONC655372:ONH655373 OWY655372:OXD655373 PGU655372:PGZ655373 PQQ655372:PQV655373 QAM655372:QAR655373 QKI655372:QKN655373 QUE655372:QUJ655373 REA655372:REF655373 RNW655372:ROB655373 RXS655372:RXX655373 SHO655372:SHT655373 SRK655372:SRP655373 TBG655372:TBL655373 TLC655372:TLH655373 TUY655372:TVD655373 UEU655372:UEZ655373 UOQ655372:UOV655373 UYM655372:UYR655373 VII655372:VIN655373 VSE655372:VSJ655373 WCA655372:WCF655373 WLW655372:WMB655373 WVS655372:WVX655373 K720908:P720909 JG720908:JL720909 TC720908:TH720909 ACY720908:ADD720909 AMU720908:AMZ720909 AWQ720908:AWV720909 BGM720908:BGR720909 BQI720908:BQN720909 CAE720908:CAJ720909 CKA720908:CKF720909 CTW720908:CUB720909 DDS720908:DDX720909 DNO720908:DNT720909 DXK720908:DXP720909 EHG720908:EHL720909 ERC720908:ERH720909 FAY720908:FBD720909 FKU720908:FKZ720909 FUQ720908:FUV720909 GEM720908:GER720909 GOI720908:GON720909 GYE720908:GYJ720909 HIA720908:HIF720909 HRW720908:HSB720909 IBS720908:IBX720909 ILO720908:ILT720909 IVK720908:IVP720909 JFG720908:JFL720909 JPC720908:JPH720909 JYY720908:JZD720909 KIU720908:KIZ720909 KSQ720908:KSV720909 LCM720908:LCR720909 LMI720908:LMN720909 LWE720908:LWJ720909 MGA720908:MGF720909 MPW720908:MQB720909 MZS720908:MZX720909 NJO720908:NJT720909 NTK720908:NTP720909 ODG720908:ODL720909 ONC720908:ONH720909 OWY720908:OXD720909 PGU720908:PGZ720909 PQQ720908:PQV720909 QAM720908:QAR720909 QKI720908:QKN720909 QUE720908:QUJ720909 REA720908:REF720909 RNW720908:ROB720909 RXS720908:RXX720909 SHO720908:SHT720909 SRK720908:SRP720909 TBG720908:TBL720909 TLC720908:TLH720909 TUY720908:TVD720909 UEU720908:UEZ720909 UOQ720908:UOV720909 UYM720908:UYR720909 VII720908:VIN720909 VSE720908:VSJ720909 WCA720908:WCF720909 WLW720908:WMB720909 WVS720908:WVX720909 K786444:P786445 JG786444:JL786445 TC786444:TH786445 ACY786444:ADD786445 AMU786444:AMZ786445 AWQ786444:AWV786445 BGM786444:BGR786445 BQI786444:BQN786445 CAE786444:CAJ786445 CKA786444:CKF786445 CTW786444:CUB786445 DDS786444:DDX786445 DNO786444:DNT786445 DXK786444:DXP786445 EHG786444:EHL786445 ERC786444:ERH786445 FAY786444:FBD786445 FKU786444:FKZ786445 FUQ786444:FUV786445 GEM786444:GER786445 GOI786444:GON786445 GYE786444:GYJ786445 HIA786444:HIF786445 HRW786444:HSB786445 IBS786444:IBX786445 ILO786444:ILT786445 IVK786444:IVP786445 JFG786444:JFL786445 JPC786444:JPH786445 JYY786444:JZD786445 KIU786444:KIZ786445 KSQ786444:KSV786445 LCM786444:LCR786445 LMI786444:LMN786445 LWE786444:LWJ786445 MGA786444:MGF786445 MPW786444:MQB786445 MZS786444:MZX786445 NJO786444:NJT786445 NTK786444:NTP786445 ODG786444:ODL786445 ONC786444:ONH786445 OWY786444:OXD786445 PGU786444:PGZ786445 PQQ786444:PQV786445 QAM786444:QAR786445 QKI786444:QKN786445 QUE786444:QUJ786445 REA786444:REF786445 RNW786444:ROB786445 RXS786444:RXX786445 SHO786444:SHT786445 SRK786444:SRP786445 TBG786444:TBL786445 TLC786444:TLH786445 TUY786444:TVD786445 UEU786444:UEZ786445 UOQ786444:UOV786445 UYM786444:UYR786445 VII786444:VIN786445 VSE786444:VSJ786445 WCA786444:WCF786445 WLW786444:WMB786445 WVS786444:WVX786445 K851980:P851981 JG851980:JL851981 TC851980:TH851981 ACY851980:ADD851981 AMU851980:AMZ851981 AWQ851980:AWV851981 BGM851980:BGR851981 BQI851980:BQN851981 CAE851980:CAJ851981 CKA851980:CKF851981 CTW851980:CUB851981 DDS851980:DDX851981 DNO851980:DNT851981 DXK851980:DXP851981 EHG851980:EHL851981 ERC851980:ERH851981 FAY851980:FBD851981 FKU851980:FKZ851981 FUQ851980:FUV851981 GEM851980:GER851981 GOI851980:GON851981 GYE851980:GYJ851981 HIA851980:HIF851981 HRW851980:HSB851981 IBS851980:IBX851981 ILO851980:ILT851981 IVK851980:IVP851981 JFG851980:JFL851981 JPC851980:JPH851981 JYY851980:JZD851981 KIU851980:KIZ851981 KSQ851980:KSV851981 LCM851980:LCR851981 LMI851980:LMN851981 LWE851980:LWJ851981 MGA851980:MGF851981 MPW851980:MQB851981 MZS851980:MZX851981 NJO851980:NJT851981 NTK851980:NTP851981 ODG851980:ODL851981 ONC851980:ONH851981 OWY851980:OXD851981 PGU851980:PGZ851981 PQQ851980:PQV851981 QAM851980:QAR851981 QKI851980:QKN851981 QUE851980:QUJ851981 REA851980:REF851981 RNW851980:ROB851981 RXS851980:RXX851981 SHO851980:SHT851981 SRK851980:SRP851981 TBG851980:TBL851981 TLC851980:TLH851981 TUY851980:TVD851981 UEU851980:UEZ851981 UOQ851980:UOV851981 UYM851980:UYR851981 VII851980:VIN851981 VSE851980:VSJ851981 WCA851980:WCF851981 WLW851980:WMB851981 WVS851980:WVX851981 K917516:P917517 JG917516:JL917517 TC917516:TH917517 ACY917516:ADD917517 AMU917516:AMZ917517 AWQ917516:AWV917517 BGM917516:BGR917517 BQI917516:BQN917517 CAE917516:CAJ917517 CKA917516:CKF917517 CTW917516:CUB917517 DDS917516:DDX917517 DNO917516:DNT917517 DXK917516:DXP917517 EHG917516:EHL917517 ERC917516:ERH917517 FAY917516:FBD917517 FKU917516:FKZ917517 FUQ917516:FUV917517 GEM917516:GER917517 GOI917516:GON917517 GYE917516:GYJ917517 HIA917516:HIF917517 HRW917516:HSB917517 IBS917516:IBX917517 ILO917516:ILT917517 IVK917516:IVP917517 JFG917516:JFL917517 JPC917516:JPH917517 JYY917516:JZD917517 KIU917516:KIZ917517 KSQ917516:KSV917517 LCM917516:LCR917517 LMI917516:LMN917517 LWE917516:LWJ917517 MGA917516:MGF917517 MPW917516:MQB917517 MZS917516:MZX917517 NJO917516:NJT917517 NTK917516:NTP917517 ODG917516:ODL917517 ONC917516:ONH917517 OWY917516:OXD917517 PGU917516:PGZ917517 PQQ917516:PQV917517 QAM917516:QAR917517 QKI917516:QKN917517 QUE917516:QUJ917517 REA917516:REF917517 RNW917516:ROB917517 RXS917516:RXX917517 SHO917516:SHT917517 SRK917516:SRP917517 TBG917516:TBL917517 TLC917516:TLH917517 TUY917516:TVD917517 UEU917516:UEZ917517 UOQ917516:UOV917517 UYM917516:UYR917517 VII917516:VIN917517 VSE917516:VSJ917517 WCA917516:WCF917517 WLW917516:WMB917517 WVS917516:WVX917517 K983052:P983053 JG983052:JL983053 TC983052:TH983053 ACY983052:ADD983053 AMU983052:AMZ983053 AWQ983052:AWV983053 BGM983052:BGR983053 BQI983052:BQN983053 CAE983052:CAJ983053 CKA983052:CKF983053 CTW983052:CUB983053 DDS983052:DDX983053 DNO983052:DNT983053 DXK983052:DXP983053 EHG983052:EHL983053 ERC983052:ERH983053 FAY983052:FBD983053 FKU983052:FKZ983053 FUQ983052:FUV983053 GEM983052:GER983053 GOI983052:GON983053 GYE983052:GYJ983053 HIA983052:HIF983053 HRW983052:HSB983053 IBS983052:IBX983053 ILO983052:ILT983053 IVK983052:IVP983053 JFG983052:JFL983053 JPC983052:JPH983053 JYY983052:JZD983053 KIU983052:KIZ983053 KSQ983052:KSV983053 LCM983052:LCR983053 LMI983052:LMN983053 LWE983052:LWJ983053 MGA983052:MGF983053 MPW983052:MQB983053 MZS983052:MZX983053 NJO983052:NJT983053 NTK983052:NTP983053 ODG983052:ODL983053 ONC983052:ONH983053 OWY983052:OXD983053 PGU983052:PGZ983053 PQQ983052:PQV983053 QAM983052:QAR983053 QKI983052:QKN983053 QUE983052:QUJ983053 REA983052:REF983053 RNW983052:ROB983053 RXS983052:RXX983053 SHO983052:SHT983053 SRK983052:SRP983053 TBG983052:TBL983053 TLC983052:TLH983053 TUY983052:TVD983053 UEU983052:UEZ983053 UOQ983052:UOV983053 UYM983052:UYR983053 VII983052:VIN983053 VSE983052:VSJ983053 WCA983052:WCF983053 WLW983052:WMB983053 WVS983052:WVX983053">
      <formula1>$S$13:$S$15</formula1>
    </dataValidation>
    <dataValidation type="list" allowBlank="1" sqref="K11:P11 JG11:JL11 TC11:TH11 ACY11:ADD11 AMU11:AMZ11 AWQ11:AWV11 BGM11:BGR11 BQI11:BQN11 CAE11:CAJ11 CKA11:CKF11 CTW11:CUB11 DDS11:DDX11 DNO11:DNT11 DXK11:DXP11 EHG11:EHL11 ERC11:ERH11 FAY11:FBD11 FKU11:FKZ11 FUQ11:FUV11 GEM11:GER11 GOI11:GON11 GYE11:GYJ11 HIA11:HIF11 HRW11:HSB11 IBS11:IBX11 ILO11:ILT11 IVK11:IVP11 JFG11:JFL11 JPC11:JPH11 JYY11:JZD11 KIU11:KIZ11 KSQ11:KSV11 LCM11:LCR11 LMI11:LMN11 LWE11:LWJ11 MGA11:MGF11 MPW11:MQB11 MZS11:MZX11 NJO11:NJT11 NTK11:NTP11 ODG11:ODL11 ONC11:ONH11 OWY11:OXD11 PGU11:PGZ11 PQQ11:PQV11 QAM11:QAR11 QKI11:QKN11 QUE11:QUJ11 REA11:REF11 RNW11:ROB11 RXS11:RXX11 SHO11:SHT11 SRK11:SRP11 TBG11:TBL11 TLC11:TLH11 TUY11:TVD11 UEU11:UEZ11 UOQ11:UOV11 UYM11:UYR11 VII11:VIN11 VSE11:VSJ11 WCA11:WCF11 WLW11:WMB11 WVS11:WVX11 K65547:P65547 JG65547:JL65547 TC65547:TH65547 ACY65547:ADD65547 AMU65547:AMZ65547 AWQ65547:AWV65547 BGM65547:BGR65547 BQI65547:BQN65547 CAE65547:CAJ65547 CKA65547:CKF65547 CTW65547:CUB65547 DDS65547:DDX65547 DNO65547:DNT65547 DXK65547:DXP65547 EHG65547:EHL65547 ERC65547:ERH65547 FAY65547:FBD65547 FKU65547:FKZ65547 FUQ65547:FUV65547 GEM65547:GER65547 GOI65547:GON65547 GYE65547:GYJ65547 HIA65547:HIF65547 HRW65547:HSB65547 IBS65547:IBX65547 ILO65547:ILT65547 IVK65547:IVP65547 JFG65547:JFL65547 JPC65547:JPH65547 JYY65547:JZD65547 KIU65547:KIZ65547 KSQ65547:KSV65547 LCM65547:LCR65547 LMI65547:LMN65547 LWE65547:LWJ65547 MGA65547:MGF65547 MPW65547:MQB65547 MZS65547:MZX65547 NJO65547:NJT65547 NTK65547:NTP65547 ODG65547:ODL65547 ONC65547:ONH65547 OWY65547:OXD65547 PGU65547:PGZ65547 PQQ65547:PQV65547 QAM65547:QAR65547 QKI65547:QKN65547 QUE65547:QUJ65547 REA65547:REF65547 RNW65547:ROB65547 RXS65547:RXX65547 SHO65547:SHT65547 SRK65547:SRP65547 TBG65547:TBL65547 TLC65547:TLH65547 TUY65547:TVD65547 UEU65547:UEZ65547 UOQ65547:UOV65547 UYM65547:UYR65547 VII65547:VIN65547 VSE65547:VSJ65547 WCA65547:WCF65547 WLW65547:WMB65547 WVS65547:WVX65547 K131083:P131083 JG131083:JL131083 TC131083:TH131083 ACY131083:ADD131083 AMU131083:AMZ131083 AWQ131083:AWV131083 BGM131083:BGR131083 BQI131083:BQN131083 CAE131083:CAJ131083 CKA131083:CKF131083 CTW131083:CUB131083 DDS131083:DDX131083 DNO131083:DNT131083 DXK131083:DXP131083 EHG131083:EHL131083 ERC131083:ERH131083 FAY131083:FBD131083 FKU131083:FKZ131083 FUQ131083:FUV131083 GEM131083:GER131083 GOI131083:GON131083 GYE131083:GYJ131083 HIA131083:HIF131083 HRW131083:HSB131083 IBS131083:IBX131083 ILO131083:ILT131083 IVK131083:IVP131083 JFG131083:JFL131083 JPC131083:JPH131083 JYY131083:JZD131083 KIU131083:KIZ131083 KSQ131083:KSV131083 LCM131083:LCR131083 LMI131083:LMN131083 LWE131083:LWJ131083 MGA131083:MGF131083 MPW131083:MQB131083 MZS131083:MZX131083 NJO131083:NJT131083 NTK131083:NTP131083 ODG131083:ODL131083 ONC131083:ONH131083 OWY131083:OXD131083 PGU131083:PGZ131083 PQQ131083:PQV131083 QAM131083:QAR131083 QKI131083:QKN131083 QUE131083:QUJ131083 REA131083:REF131083 RNW131083:ROB131083 RXS131083:RXX131083 SHO131083:SHT131083 SRK131083:SRP131083 TBG131083:TBL131083 TLC131083:TLH131083 TUY131083:TVD131083 UEU131083:UEZ131083 UOQ131083:UOV131083 UYM131083:UYR131083 VII131083:VIN131083 VSE131083:VSJ131083 WCA131083:WCF131083 WLW131083:WMB131083 WVS131083:WVX131083 K196619:P196619 JG196619:JL196619 TC196619:TH196619 ACY196619:ADD196619 AMU196619:AMZ196619 AWQ196619:AWV196619 BGM196619:BGR196619 BQI196619:BQN196619 CAE196619:CAJ196619 CKA196619:CKF196619 CTW196619:CUB196619 DDS196619:DDX196619 DNO196619:DNT196619 DXK196619:DXP196619 EHG196619:EHL196619 ERC196619:ERH196619 FAY196619:FBD196619 FKU196619:FKZ196619 FUQ196619:FUV196619 GEM196619:GER196619 GOI196619:GON196619 GYE196619:GYJ196619 HIA196619:HIF196619 HRW196619:HSB196619 IBS196619:IBX196619 ILO196619:ILT196619 IVK196619:IVP196619 JFG196619:JFL196619 JPC196619:JPH196619 JYY196619:JZD196619 KIU196619:KIZ196619 KSQ196619:KSV196619 LCM196619:LCR196619 LMI196619:LMN196619 LWE196619:LWJ196619 MGA196619:MGF196619 MPW196619:MQB196619 MZS196619:MZX196619 NJO196619:NJT196619 NTK196619:NTP196619 ODG196619:ODL196619 ONC196619:ONH196619 OWY196619:OXD196619 PGU196619:PGZ196619 PQQ196619:PQV196619 QAM196619:QAR196619 QKI196619:QKN196619 QUE196619:QUJ196619 REA196619:REF196619 RNW196619:ROB196619 RXS196619:RXX196619 SHO196619:SHT196619 SRK196619:SRP196619 TBG196619:TBL196619 TLC196619:TLH196619 TUY196619:TVD196619 UEU196619:UEZ196619 UOQ196619:UOV196619 UYM196619:UYR196619 VII196619:VIN196619 VSE196619:VSJ196619 WCA196619:WCF196619 WLW196619:WMB196619 WVS196619:WVX196619 K262155:P262155 JG262155:JL262155 TC262155:TH262155 ACY262155:ADD262155 AMU262155:AMZ262155 AWQ262155:AWV262155 BGM262155:BGR262155 BQI262155:BQN262155 CAE262155:CAJ262155 CKA262155:CKF262155 CTW262155:CUB262155 DDS262155:DDX262155 DNO262155:DNT262155 DXK262155:DXP262155 EHG262155:EHL262155 ERC262155:ERH262155 FAY262155:FBD262155 FKU262155:FKZ262155 FUQ262155:FUV262155 GEM262155:GER262155 GOI262155:GON262155 GYE262155:GYJ262155 HIA262155:HIF262155 HRW262155:HSB262155 IBS262155:IBX262155 ILO262155:ILT262155 IVK262155:IVP262155 JFG262155:JFL262155 JPC262155:JPH262155 JYY262155:JZD262155 KIU262155:KIZ262155 KSQ262155:KSV262155 LCM262155:LCR262155 LMI262155:LMN262155 LWE262155:LWJ262155 MGA262155:MGF262155 MPW262155:MQB262155 MZS262155:MZX262155 NJO262155:NJT262155 NTK262155:NTP262155 ODG262155:ODL262155 ONC262155:ONH262155 OWY262155:OXD262155 PGU262155:PGZ262155 PQQ262155:PQV262155 QAM262155:QAR262155 QKI262155:QKN262155 QUE262155:QUJ262155 REA262155:REF262155 RNW262155:ROB262155 RXS262155:RXX262155 SHO262155:SHT262155 SRK262155:SRP262155 TBG262155:TBL262155 TLC262155:TLH262155 TUY262155:TVD262155 UEU262155:UEZ262155 UOQ262155:UOV262155 UYM262155:UYR262155 VII262155:VIN262155 VSE262155:VSJ262155 WCA262155:WCF262155 WLW262155:WMB262155 WVS262155:WVX262155 K327691:P327691 JG327691:JL327691 TC327691:TH327691 ACY327691:ADD327691 AMU327691:AMZ327691 AWQ327691:AWV327691 BGM327691:BGR327691 BQI327691:BQN327691 CAE327691:CAJ327691 CKA327691:CKF327691 CTW327691:CUB327691 DDS327691:DDX327691 DNO327691:DNT327691 DXK327691:DXP327691 EHG327691:EHL327691 ERC327691:ERH327691 FAY327691:FBD327691 FKU327691:FKZ327691 FUQ327691:FUV327691 GEM327691:GER327691 GOI327691:GON327691 GYE327691:GYJ327691 HIA327691:HIF327691 HRW327691:HSB327691 IBS327691:IBX327691 ILO327691:ILT327691 IVK327691:IVP327691 JFG327691:JFL327691 JPC327691:JPH327691 JYY327691:JZD327691 KIU327691:KIZ327691 KSQ327691:KSV327691 LCM327691:LCR327691 LMI327691:LMN327691 LWE327691:LWJ327691 MGA327691:MGF327691 MPW327691:MQB327691 MZS327691:MZX327691 NJO327691:NJT327691 NTK327691:NTP327691 ODG327691:ODL327691 ONC327691:ONH327691 OWY327691:OXD327691 PGU327691:PGZ327691 PQQ327691:PQV327691 QAM327691:QAR327691 QKI327691:QKN327691 QUE327691:QUJ327691 REA327691:REF327691 RNW327691:ROB327691 RXS327691:RXX327691 SHO327691:SHT327691 SRK327691:SRP327691 TBG327691:TBL327691 TLC327691:TLH327691 TUY327691:TVD327691 UEU327691:UEZ327691 UOQ327691:UOV327691 UYM327691:UYR327691 VII327691:VIN327691 VSE327691:VSJ327691 WCA327691:WCF327691 WLW327691:WMB327691 WVS327691:WVX327691 K393227:P393227 JG393227:JL393227 TC393227:TH393227 ACY393227:ADD393227 AMU393227:AMZ393227 AWQ393227:AWV393227 BGM393227:BGR393227 BQI393227:BQN393227 CAE393227:CAJ393227 CKA393227:CKF393227 CTW393227:CUB393227 DDS393227:DDX393227 DNO393227:DNT393227 DXK393227:DXP393227 EHG393227:EHL393227 ERC393227:ERH393227 FAY393227:FBD393227 FKU393227:FKZ393227 FUQ393227:FUV393227 GEM393227:GER393227 GOI393227:GON393227 GYE393227:GYJ393227 HIA393227:HIF393227 HRW393227:HSB393227 IBS393227:IBX393227 ILO393227:ILT393227 IVK393227:IVP393227 JFG393227:JFL393227 JPC393227:JPH393227 JYY393227:JZD393227 KIU393227:KIZ393227 KSQ393227:KSV393227 LCM393227:LCR393227 LMI393227:LMN393227 LWE393227:LWJ393227 MGA393227:MGF393227 MPW393227:MQB393227 MZS393227:MZX393227 NJO393227:NJT393227 NTK393227:NTP393227 ODG393227:ODL393227 ONC393227:ONH393227 OWY393227:OXD393227 PGU393227:PGZ393227 PQQ393227:PQV393227 QAM393227:QAR393227 QKI393227:QKN393227 QUE393227:QUJ393227 REA393227:REF393227 RNW393227:ROB393227 RXS393227:RXX393227 SHO393227:SHT393227 SRK393227:SRP393227 TBG393227:TBL393227 TLC393227:TLH393227 TUY393227:TVD393227 UEU393227:UEZ393227 UOQ393227:UOV393227 UYM393227:UYR393227 VII393227:VIN393227 VSE393227:VSJ393227 WCA393227:WCF393227 WLW393227:WMB393227 WVS393227:WVX393227 K458763:P458763 JG458763:JL458763 TC458763:TH458763 ACY458763:ADD458763 AMU458763:AMZ458763 AWQ458763:AWV458763 BGM458763:BGR458763 BQI458763:BQN458763 CAE458763:CAJ458763 CKA458763:CKF458763 CTW458763:CUB458763 DDS458763:DDX458763 DNO458763:DNT458763 DXK458763:DXP458763 EHG458763:EHL458763 ERC458763:ERH458763 FAY458763:FBD458763 FKU458763:FKZ458763 FUQ458763:FUV458763 GEM458763:GER458763 GOI458763:GON458763 GYE458763:GYJ458763 HIA458763:HIF458763 HRW458763:HSB458763 IBS458763:IBX458763 ILO458763:ILT458763 IVK458763:IVP458763 JFG458763:JFL458763 JPC458763:JPH458763 JYY458763:JZD458763 KIU458763:KIZ458763 KSQ458763:KSV458763 LCM458763:LCR458763 LMI458763:LMN458763 LWE458763:LWJ458763 MGA458763:MGF458763 MPW458763:MQB458763 MZS458763:MZX458763 NJO458763:NJT458763 NTK458763:NTP458763 ODG458763:ODL458763 ONC458763:ONH458763 OWY458763:OXD458763 PGU458763:PGZ458763 PQQ458763:PQV458763 QAM458763:QAR458763 QKI458763:QKN458763 QUE458763:QUJ458763 REA458763:REF458763 RNW458763:ROB458763 RXS458763:RXX458763 SHO458763:SHT458763 SRK458763:SRP458763 TBG458763:TBL458763 TLC458763:TLH458763 TUY458763:TVD458763 UEU458763:UEZ458763 UOQ458763:UOV458763 UYM458763:UYR458763 VII458763:VIN458763 VSE458763:VSJ458763 WCA458763:WCF458763 WLW458763:WMB458763 WVS458763:WVX458763 K524299:P524299 JG524299:JL524299 TC524299:TH524299 ACY524299:ADD524299 AMU524299:AMZ524299 AWQ524299:AWV524299 BGM524299:BGR524299 BQI524299:BQN524299 CAE524299:CAJ524299 CKA524299:CKF524299 CTW524299:CUB524299 DDS524299:DDX524299 DNO524299:DNT524299 DXK524299:DXP524299 EHG524299:EHL524299 ERC524299:ERH524299 FAY524299:FBD524299 FKU524299:FKZ524299 FUQ524299:FUV524299 GEM524299:GER524299 GOI524299:GON524299 GYE524299:GYJ524299 HIA524299:HIF524299 HRW524299:HSB524299 IBS524299:IBX524299 ILO524299:ILT524299 IVK524299:IVP524299 JFG524299:JFL524299 JPC524299:JPH524299 JYY524299:JZD524299 KIU524299:KIZ524299 KSQ524299:KSV524299 LCM524299:LCR524299 LMI524299:LMN524299 LWE524299:LWJ524299 MGA524299:MGF524299 MPW524299:MQB524299 MZS524299:MZX524299 NJO524299:NJT524299 NTK524299:NTP524299 ODG524299:ODL524299 ONC524299:ONH524299 OWY524299:OXD524299 PGU524299:PGZ524299 PQQ524299:PQV524299 QAM524299:QAR524299 QKI524299:QKN524299 QUE524299:QUJ524299 REA524299:REF524299 RNW524299:ROB524299 RXS524299:RXX524299 SHO524299:SHT524299 SRK524299:SRP524299 TBG524299:TBL524299 TLC524299:TLH524299 TUY524299:TVD524299 UEU524299:UEZ524299 UOQ524299:UOV524299 UYM524299:UYR524299 VII524299:VIN524299 VSE524299:VSJ524299 WCA524299:WCF524299 WLW524299:WMB524299 WVS524299:WVX524299 K589835:P589835 JG589835:JL589835 TC589835:TH589835 ACY589835:ADD589835 AMU589835:AMZ589835 AWQ589835:AWV589835 BGM589835:BGR589835 BQI589835:BQN589835 CAE589835:CAJ589835 CKA589835:CKF589835 CTW589835:CUB589835 DDS589835:DDX589835 DNO589835:DNT589835 DXK589835:DXP589835 EHG589835:EHL589835 ERC589835:ERH589835 FAY589835:FBD589835 FKU589835:FKZ589835 FUQ589835:FUV589835 GEM589835:GER589835 GOI589835:GON589835 GYE589835:GYJ589835 HIA589835:HIF589835 HRW589835:HSB589835 IBS589835:IBX589835 ILO589835:ILT589835 IVK589835:IVP589835 JFG589835:JFL589835 JPC589835:JPH589835 JYY589835:JZD589835 KIU589835:KIZ589835 KSQ589835:KSV589835 LCM589835:LCR589835 LMI589835:LMN589835 LWE589835:LWJ589835 MGA589835:MGF589835 MPW589835:MQB589835 MZS589835:MZX589835 NJO589835:NJT589835 NTK589835:NTP589835 ODG589835:ODL589835 ONC589835:ONH589835 OWY589835:OXD589835 PGU589835:PGZ589835 PQQ589835:PQV589835 QAM589835:QAR589835 QKI589835:QKN589835 QUE589835:QUJ589835 REA589835:REF589835 RNW589835:ROB589835 RXS589835:RXX589835 SHO589835:SHT589835 SRK589835:SRP589835 TBG589835:TBL589835 TLC589835:TLH589835 TUY589835:TVD589835 UEU589835:UEZ589835 UOQ589835:UOV589835 UYM589835:UYR589835 VII589835:VIN589835 VSE589835:VSJ589835 WCA589835:WCF589835 WLW589835:WMB589835 WVS589835:WVX589835 K655371:P655371 JG655371:JL655371 TC655371:TH655371 ACY655371:ADD655371 AMU655371:AMZ655371 AWQ655371:AWV655371 BGM655371:BGR655371 BQI655371:BQN655371 CAE655371:CAJ655371 CKA655371:CKF655371 CTW655371:CUB655371 DDS655371:DDX655371 DNO655371:DNT655371 DXK655371:DXP655371 EHG655371:EHL655371 ERC655371:ERH655371 FAY655371:FBD655371 FKU655371:FKZ655371 FUQ655371:FUV655371 GEM655371:GER655371 GOI655371:GON655371 GYE655371:GYJ655371 HIA655371:HIF655371 HRW655371:HSB655371 IBS655371:IBX655371 ILO655371:ILT655371 IVK655371:IVP655371 JFG655371:JFL655371 JPC655371:JPH655371 JYY655371:JZD655371 KIU655371:KIZ655371 KSQ655371:KSV655371 LCM655371:LCR655371 LMI655371:LMN655371 LWE655371:LWJ655371 MGA655371:MGF655371 MPW655371:MQB655371 MZS655371:MZX655371 NJO655371:NJT655371 NTK655371:NTP655371 ODG655371:ODL655371 ONC655371:ONH655371 OWY655371:OXD655371 PGU655371:PGZ655371 PQQ655371:PQV655371 QAM655371:QAR655371 QKI655371:QKN655371 QUE655371:QUJ655371 REA655371:REF655371 RNW655371:ROB655371 RXS655371:RXX655371 SHO655371:SHT655371 SRK655371:SRP655371 TBG655371:TBL655371 TLC655371:TLH655371 TUY655371:TVD655371 UEU655371:UEZ655371 UOQ655371:UOV655371 UYM655371:UYR655371 VII655371:VIN655371 VSE655371:VSJ655371 WCA655371:WCF655371 WLW655371:WMB655371 WVS655371:WVX655371 K720907:P720907 JG720907:JL720907 TC720907:TH720907 ACY720907:ADD720907 AMU720907:AMZ720907 AWQ720907:AWV720907 BGM720907:BGR720907 BQI720907:BQN720907 CAE720907:CAJ720907 CKA720907:CKF720907 CTW720907:CUB720907 DDS720907:DDX720907 DNO720907:DNT720907 DXK720907:DXP720907 EHG720907:EHL720907 ERC720907:ERH720907 FAY720907:FBD720907 FKU720907:FKZ720907 FUQ720907:FUV720907 GEM720907:GER720907 GOI720907:GON720907 GYE720907:GYJ720907 HIA720907:HIF720907 HRW720907:HSB720907 IBS720907:IBX720907 ILO720907:ILT720907 IVK720907:IVP720907 JFG720907:JFL720907 JPC720907:JPH720907 JYY720907:JZD720907 KIU720907:KIZ720907 KSQ720907:KSV720907 LCM720907:LCR720907 LMI720907:LMN720907 LWE720907:LWJ720907 MGA720907:MGF720907 MPW720907:MQB720907 MZS720907:MZX720907 NJO720907:NJT720907 NTK720907:NTP720907 ODG720907:ODL720907 ONC720907:ONH720907 OWY720907:OXD720907 PGU720907:PGZ720907 PQQ720907:PQV720907 QAM720907:QAR720907 QKI720907:QKN720907 QUE720907:QUJ720907 REA720907:REF720907 RNW720907:ROB720907 RXS720907:RXX720907 SHO720907:SHT720907 SRK720907:SRP720907 TBG720907:TBL720907 TLC720907:TLH720907 TUY720907:TVD720907 UEU720907:UEZ720907 UOQ720907:UOV720907 UYM720907:UYR720907 VII720907:VIN720907 VSE720907:VSJ720907 WCA720907:WCF720907 WLW720907:WMB720907 WVS720907:WVX720907 K786443:P786443 JG786443:JL786443 TC786443:TH786443 ACY786443:ADD786443 AMU786443:AMZ786443 AWQ786443:AWV786443 BGM786443:BGR786443 BQI786443:BQN786443 CAE786443:CAJ786443 CKA786443:CKF786443 CTW786443:CUB786443 DDS786443:DDX786443 DNO786443:DNT786443 DXK786443:DXP786443 EHG786443:EHL786443 ERC786443:ERH786443 FAY786443:FBD786443 FKU786443:FKZ786443 FUQ786443:FUV786443 GEM786443:GER786443 GOI786443:GON786443 GYE786443:GYJ786443 HIA786443:HIF786443 HRW786443:HSB786443 IBS786443:IBX786443 ILO786443:ILT786443 IVK786443:IVP786443 JFG786443:JFL786443 JPC786443:JPH786443 JYY786443:JZD786443 KIU786443:KIZ786443 KSQ786443:KSV786443 LCM786443:LCR786443 LMI786443:LMN786443 LWE786443:LWJ786443 MGA786443:MGF786443 MPW786443:MQB786443 MZS786443:MZX786443 NJO786443:NJT786443 NTK786443:NTP786443 ODG786443:ODL786443 ONC786443:ONH786443 OWY786443:OXD786443 PGU786443:PGZ786443 PQQ786443:PQV786443 QAM786443:QAR786443 QKI786443:QKN786443 QUE786443:QUJ786443 REA786443:REF786443 RNW786443:ROB786443 RXS786443:RXX786443 SHO786443:SHT786443 SRK786443:SRP786443 TBG786443:TBL786443 TLC786443:TLH786443 TUY786443:TVD786443 UEU786443:UEZ786443 UOQ786443:UOV786443 UYM786443:UYR786443 VII786443:VIN786443 VSE786443:VSJ786443 WCA786443:WCF786443 WLW786443:WMB786443 WVS786443:WVX786443 K851979:P851979 JG851979:JL851979 TC851979:TH851979 ACY851979:ADD851979 AMU851979:AMZ851979 AWQ851979:AWV851979 BGM851979:BGR851979 BQI851979:BQN851979 CAE851979:CAJ851979 CKA851979:CKF851979 CTW851979:CUB851979 DDS851979:DDX851979 DNO851979:DNT851979 DXK851979:DXP851979 EHG851979:EHL851979 ERC851979:ERH851979 FAY851979:FBD851979 FKU851979:FKZ851979 FUQ851979:FUV851979 GEM851979:GER851979 GOI851979:GON851979 GYE851979:GYJ851979 HIA851979:HIF851979 HRW851979:HSB851979 IBS851979:IBX851979 ILO851979:ILT851979 IVK851979:IVP851979 JFG851979:JFL851979 JPC851979:JPH851979 JYY851979:JZD851979 KIU851979:KIZ851979 KSQ851979:KSV851979 LCM851979:LCR851979 LMI851979:LMN851979 LWE851979:LWJ851979 MGA851979:MGF851979 MPW851979:MQB851979 MZS851979:MZX851979 NJO851979:NJT851979 NTK851979:NTP851979 ODG851979:ODL851979 ONC851979:ONH851979 OWY851979:OXD851979 PGU851979:PGZ851979 PQQ851979:PQV851979 QAM851979:QAR851979 QKI851979:QKN851979 QUE851979:QUJ851979 REA851979:REF851979 RNW851979:ROB851979 RXS851979:RXX851979 SHO851979:SHT851979 SRK851979:SRP851979 TBG851979:TBL851979 TLC851979:TLH851979 TUY851979:TVD851979 UEU851979:UEZ851979 UOQ851979:UOV851979 UYM851979:UYR851979 VII851979:VIN851979 VSE851979:VSJ851979 WCA851979:WCF851979 WLW851979:WMB851979 WVS851979:WVX851979 K917515:P917515 JG917515:JL917515 TC917515:TH917515 ACY917515:ADD917515 AMU917515:AMZ917515 AWQ917515:AWV917515 BGM917515:BGR917515 BQI917515:BQN917515 CAE917515:CAJ917515 CKA917515:CKF917515 CTW917515:CUB917515 DDS917515:DDX917515 DNO917515:DNT917515 DXK917515:DXP917515 EHG917515:EHL917515 ERC917515:ERH917515 FAY917515:FBD917515 FKU917515:FKZ917515 FUQ917515:FUV917515 GEM917515:GER917515 GOI917515:GON917515 GYE917515:GYJ917515 HIA917515:HIF917515 HRW917515:HSB917515 IBS917515:IBX917515 ILO917515:ILT917515 IVK917515:IVP917515 JFG917515:JFL917515 JPC917515:JPH917515 JYY917515:JZD917515 KIU917515:KIZ917515 KSQ917515:KSV917515 LCM917515:LCR917515 LMI917515:LMN917515 LWE917515:LWJ917515 MGA917515:MGF917515 MPW917515:MQB917515 MZS917515:MZX917515 NJO917515:NJT917515 NTK917515:NTP917515 ODG917515:ODL917515 ONC917515:ONH917515 OWY917515:OXD917515 PGU917515:PGZ917515 PQQ917515:PQV917515 QAM917515:QAR917515 QKI917515:QKN917515 QUE917515:QUJ917515 REA917515:REF917515 RNW917515:ROB917515 RXS917515:RXX917515 SHO917515:SHT917515 SRK917515:SRP917515 TBG917515:TBL917515 TLC917515:TLH917515 TUY917515:TVD917515 UEU917515:UEZ917515 UOQ917515:UOV917515 UYM917515:UYR917515 VII917515:VIN917515 VSE917515:VSJ917515 WCA917515:WCF917515 WLW917515:WMB917515 WVS917515:WVX917515 K983051:P983051 JG983051:JL983051 TC983051:TH983051 ACY983051:ADD983051 AMU983051:AMZ983051 AWQ983051:AWV983051 BGM983051:BGR983051 BQI983051:BQN983051 CAE983051:CAJ983051 CKA983051:CKF983051 CTW983051:CUB983051 DDS983051:DDX983051 DNO983051:DNT983051 DXK983051:DXP983051 EHG983051:EHL983051 ERC983051:ERH983051 FAY983051:FBD983051 FKU983051:FKZ983051 FUQ983051:FUV983051 GEM983051:GER983051 GOI983051:GON983051 GYE983051:GYJ983051 HIA983051:HIF983051 HRW983051:HSB983051 IBS983051:IBX983051 ILO983051:ILT983051 IVK983051:IVP983051 JFG983051:JFL983051 JPC983051:JPH983051 JYY983051:JZD983051 KIU983051:KIZ983051 KSQ983051:KSV983051 LCM983051:LCR983051 LMI983051:LMN983051 LWE983051:LWJ983051 MGA983051:MGF983051 MPW983051:MQB983051 MZS983051:MZX983051 NJO983051:NJT983051 NTK983051:NTP983051 ODG983051:ODL983051 ONC983051:ONH983051 OWY983051:OXD983051 PGU983051:PGZ983051 PQQ983051:PQV983051 QAM983051:QAR983051 QKI983051:QKN983051 QUE983051:QUJ983051 REA983051:REF983051 RNW983051:ROB983051 RXS983051:RXX983051 SHO983051:SHT983051 SRK983051:SRP983051 TBG983051:TBL983051 TLC983051:TLH983051 TUY983051:TVD983051 UEU983051:UEZ983051 UOQ983051:UOV983051 UYM983051:UYR983051 VII983051:VIN983051 VSE983051:VSJ983051 WCA983051:WCF983051 WLW983051:WMB983051 WVS983051:WVX983051">
      <formula1>$U$3:$U$8</formula1>
    </dataValidation>
    <dataValidation type="list" allowBlank="1" sqref="H11:J11 JD11:JF11 SZ11:TB11 ACV11:ACX11 AMR11:AMT11 AWN11:AWP11 BGJ11:BGL11 BQF11:BQH11 CAB11:CAD11 CJX11:CJZ11 CTT11:CTV11 DDP11:DDR11 DNL11:DNN11 DXH11:DXJ11 EHD11:EHF11 EQZ11:ERB11 FAV11:FAX11 FKR11:FKT11 FUN11:FUP11 GEJ11:GEL11 GOF11:GOH11 GYB11:GYD11 HHX11:HHZ11 HRT11:HRV11 IBP11:IBR11 ILL11:ILN11 IVH11:IVJ11 JFD11:JFF11 JOZ11:JPB11 JYV11:JYX11 KIR11:KIT11 KSN11:KSP11 LCJ11:LCL11 LMF11:LMH11 LWB11:LWD11 MFX11:MFZ11 MPT11:MPV11 MZP11:MZR11 NJL11:NJN11 NTH11:NTJ11 ODD11:ODF11 OMZ11:ONB11 OWV11:OWX11 PGR11:PGT11 PQN11:PQP11 QAJ11:QAL11 QKF11:QKH11 QUB11:QUD11 RDX11:RDZ11 RNT11:RNV11 RXP11:RXR11 SHL11:SHN11 SRH11:SRJ11 TBD11:TBF11 TKZ11:TLB11 TUV11:TUX11 UER11:UET11 UON11:UOP11 UYJ11:UYL11 VIF11:VIH11 VSB11:VSD11 WBX11:WBZ11 WLT11:WLV11 WVP11:WVR11 H65547:J65547 JD65547:JF65547 SZ65547:TB65547 ACV65547:ACX65547 AMR65547:AMT65547 AWN65547:AWP65547 BGJ65547:BGL65547 BQF65547:BQH65547 CAB65547:CAD65547 CJX65547:CJZ65547 CTT65547:CTV65547 DDP65547:DDR65547 DNL65547:DNN65547 DXH65547:DXJ65547 EHD65547:EHF65547 EQZ65547:ERB65547 FAV65547:FAX65547 FKR65547:FKT65547 FUN65547:FUP65547 GEJ65547:GEL65547 GOF65547:GOH65547 GYB65547:GYD65547 HHX65547:HHZ65547 HRT65547:HRV65547 IBP65547:IBR65547 ILL65547:ILN65547 IVH65547:IVJ65547 JFD65547:JFF65547 JOZ65547:JPB65547 JYV65547:JYX65547 KIR65547:KIT65547 KSN65547:KSP65547 LCJ65547:LCL65547 LMF65547:LMH65547 LWB65547:LWD65547 MFX65547:MFZ65547 MPT65547:MPV65547 MZP65547:MZR65547 NJL65547:NJN65547 NTH65547:NTJ65547 ODD65547:ODF65547 OMZ65547:ONB65547 OWV65547:OWX65547 PGR65547:PGT65547 PQN65547:PQP65547 QAJ65547:QAL65547 QKF65547:QKH65547 QUB65547:QUD65547 RDX65547:RDZ65547 RNT65547:RNV65547 RXP65547:RXR65547 SHL65547:SHN65547 SRH65547:SRJ65547 TBD65547:TBF65547 TKZ65547:TLB65547 TUV65547:TUX65547 UER65547:UET65547 UON65547:UOP65547 UYJ65547:UYL65547 VIF65547:VIH65547 VSB65547:VSD65547 WBX65547:WBZ65547 WLT65547:WLV65547 WVP65547:WVR65547 H131083:J131083 JD131083:JF131083 SZ131083:TB131083 ACV131083:ACX131083 AMR131083:AMT131083 AWN131083:AWP131083 BGJ131083:BGL131083 BQF131083:BQH131083 CAB131083:CAD131083 CJX131083:CJZ131083 CTT131083:CTV131083 DDP131083:DDR131083 DNL131083:DNN131083 DXH131083:DXJ131083 EHD131083:EHF131083 EQZ131083:ERB131083 FAV131083:FAX131083 FKR131083:FKT131083 FUN131083:FUP131083 GEJ131083:GEL131083 GOF131083:GOH131083 GYB131083:GYD131083 HHX131083:HHZ131083 HRT131083:HRV131083 IBP131083:IBR131083 ILL131083:ILN131083 IVH131083:IVJ131083 JFD131083:JFF131083 JOZ131083:JPB131083 JYV131083:JYX131083 KIR131083:KIT131083 KSN131083:KSP131083 LCJ131083:LCL131083 LMF131083:LMH131083 LWB131083:LWD131083 MFX131083:MFZ131083 MPT131083:MPV131083 MZP131083:MZR131083 NJL131083:NJN131083 NTH131083:NTJ131083 ODD131083:ODF131083 OMZ131083:ONB131083 OWV131083:OWX131083 PGR131083:PGT131083 PQN131083:PQP131083 QAJ131083:QAL131083 QKF131083:QKH131083 QUB131083:QUD131083 RDX131083:RDZ131083 RNT131083:RNV131083 RXP131083:RXR131083 SHL131083:SHN131083 SRH131083:SRJ131083 TBD131083:TBF131083 TKZ131083:TLB131083 TUV131083:TUX131083 UER131083:UET131083 UON131083:UOP131083 UYJ131083:UYL131083 VIF131083:VIH131083 VSB131083:VSD131083 WBX131083:WBZ131083 WLT131083:WLV131083 WVP131083:WVR131083 H196619:J196619 JD196619:JF196619 SZ196619:TB196619 ACV196619:ACX196619 AMR196619:AMT196619 AWN196619:AWP196619 BGJ196619:BGL196619 BQF196619:BQH196619 CAB196619:CAD196619 CJX196619:CJZ196619 CTT196619:CTV196619 DDP196619:DDR196619 DNL196619:DNN196619 DXH196619:DXJ196619 EHD196619:EHF196619 EQZ196619:ERB196619 FAV196619:FAX196619 FKR196619:FKT196619 FUN196619:FUP196619 GEJ196619:GEL196619 GOF196619:GOH196619 GYB196619:GYD196619 HHX196619:HHZ196619 HRT196619:HRV196619 IBP196619:IBR196619 ILL196619:ILN196619 IVH196619:IVJ196619 JFD196619:JFF196619 JOZ196619:JPB196619 JYV196619:JYX196619 KIR196619:KIT196619 KSN196619:KSP196619 LCJ196619:LCL196619 LMF196619:LMH196619 LWB196619:LWD196619 MFX196619:MFZ196619 MPT196619:MPV196619 MZP196619:MZR196619 NJL196619:NJN196619 NTH196619:NTJ196619 ODD196619:ODF196619 OMZ196619:ONB196619 OWV196619:OWX196619 PGR196619:PGT196619 PQN196619:PQP196619 QAJ196619:QAL196619 QKF196619:QKH196619 QUB196619:QUD196619 RDX196619:RDZ196619 RNT196619:RNV196619 RXP196619:RXR196619 SHL196619:SHN196619 SRH196619:SRJ196619 TBD196619:TBF196619 TKZ196619:TLB196619 TUV196619:TUX196619 UER196619:UET196619 UON196619:UOP196619 UYJ196619:UYL196619 VIF196619:VIH196619 VSB196619:VSD196619 WBX196619:WBZ196619 WLT196619:WLV196619 WVP196619:WVR196619 H262155:J262155 JD262155:JF262155 SZ262155:TB262155 ACV262155:ACX262155 AMR262155:AMT262155 AWN262155:AWP262155 BGJ262155:BGL262155 BQF262155:BQH262155 CAB262155:CAD262155 CJX262155:CJZ262155 CTT262155:CTV262155 DDP262155:DDR262155 DNL262155:DNN262155 DXH262155:DXJ262155 EHD262155:EHF262155 EQZ262155:ERB262155 FAV262155:FAX262155 FKR262155:FKT262155 FUN262155:FUP262155 GEJ262155:GEL262155 GOF262155:GOH262155 GYB262155:GYD262155 HHX262155:HHZ262155 HRT262155:HRV262155 IBP262155:IBR262155 ILL262155:ILN262155 IVH262155:IVJ262155 JFD262155:JFF262155 JOZ262155:JPB262155 JYV262155:JYX262155 KIR262155:KIT262155 KSN262155:KSP262155 LCJ262155:LCL262155 LMF262155:LMH262155 LWB262155:LWD262155 MFX262155:MFZ262155 MPT262155:MPV262155 MZP262155:MZR262155 NJL262155:NJN262155 NTH262155:NTJ262155 ODD262155:ODF262155 OMZ262155:ONB262155 OWV262155:OWX262155 PGR262155:PGT262155 PQN262155:PQP262155 QAJ262155:QAL262155 QKF262155:QKH262155 QUB262155:QUD262155 RDX262155:RDZ262155 RNT262155:RNV262155 RXP262155:RXR262155 SHL262155:SHN262155 SRH262155:SRJ262155 TBD262155:TBF262155 TKZ262155:TLB262155 TUV262155:TUX262155 UER262155:UET262155 UON262155:UOP262155 UYJ262155:UYL262155 VIF262155:VIH262155 VSB262155:VSD262155 WBX262155:WBZ262155 WLT262155:WLV262155 WVP262155:WVR262155 H327691:J327691 JD327691:JF327691 SZ327691:TB327691 ACV327691:ACX327691 AMR327691:AMT327691 AWN327691:AWP327691 BGJ327691:BGL327691 BQF327691:BQH327691 CAB327691:CAD327691 CJX327691:CJZ327691 CTT327691:CTV327691 DDP327691:DDR327691 DNL327691:DNN327691 DXH327691:DXJ327691 EHD327691:EHF327691 EQZ327691:ERB327691 FAV327691:FAX327691 FKR327691:FKT327691 FUN327691:FUP327691 GEJ327691:GEL327691 GOF327691:GOH327691 GYB327691:GYD327691 HHX327691:HHZ327691 HRT327691:HRV327691 IBP327691:IBR327691 ILL327691:ILN327691 IVH327691:IVJ327691 JFD327691:JFF327691 JOZ327691:JPB327691 JYV327691:JYX327691 KIR327691:KIT327691 KSN327691:KSP327691 LCJ327691:LCL327691 LMF327691:LMH327691 LWB327691:LWD327691 MFX327691:MFZ327691 MPT327691:MPV327691 MZP327691:MZR327691 NJL327691:NJN327691 NTH327691:NTJ327691 ODD327691:ODF327691 OMZ327691:ONB327691 OWV327691:OWX327691 PGR327691:PGT327691 PQN327691:PQP327691 QAJ327691:QAL327691 QKF327691:QKH327691 QUB327691:QUD327691 RDX327691:RDZ327691 RNT327691:RNV327691 RXP327691:RXR327691 SHL327691:SHN327691 SRH327691:SRJ327691 TBD327691:TBF327691 TKZ327691:TLB327691 TUV327691:TUX327691 UER327691:UET327691 UON327691:UOP327691 UYJ327691:UYL327691 VIF327691:VIH327691 VSB327691:VSD327691 WBX327691:WBZ327691 WLT327691:WLV327691 WVP327691:WVR327691 H393227:J393227 JD393227:JF393227 SZ393227:TB393227 ACV393227:ACX393227 AMR393227:AMT393227 AWN393227:AWP393227 BGJ393227:BGL393227 BQF393227:BQH393227 CAB393227:CAD393227 CJX393227:CJZ393227 CTT393227:CTV393227 DDP393227:DDR393227 DNL393227:DNN393227 DXH393227:DXJ393227 EHD393227:EHF393227 EQZ393227:ERB393227 FAV393227:FAX393227 FKR393227:FKT393227 FUN393227:FUP393227 GEJ393227:GEL393227 GOF393227:GOH393227 GYB393227:GYD393227 HHX393227:HHZ393227 HRT393227:HRV393227 IBP393227:IBR393227 ILL393227:ILN393227 IVH393227:IVJ393227 JFD393227:JFF393227 JOZ393227:JPB393227 JYV393227:JYX393227 KIR393227:KIT393227 KSN393227:KSP393227 LCJ393227:LCL393227 LMF393227:LMH393227 LWB393227:LWD393227 MFX393227:MFZ393227 MPT393227:MPV393227 MZP393227:MZR393227 NJL393227:NJN393227 NTH393227:NTJ393227 ODD393227:ODF393227 OMZ393227:ONB393227 OWV393227:OWX393227 PGR393227:PGT393227 PQN393227:PQP393227 QAJ393227:QAL393227 QKF393227:QKH393227 QUB393227:QUD393227 RDX393227:RDZ393227 RNT393227:RNV393227 RXP393227:RXR393227 SHL393227:SHN393227 SRH393227:SRJ393227 TBD393227:TBF393227 TKZ393227:TLB393227 TUV393227:TUX393227 UER393227:UET393227 UON393227:UOP393227 UYJ393227:UYL393227 VIF393227:VIH393227 VSB393227:VSD393227 WBX393227:WBZ393227 WLT393227:WLV393227 WVP393227:WVR393227 H458763:J458763 JD458763:JF458763 SZ458763:TB458763 ACV458763:ACX458763 AMR458763:AMT458763 AWN458763:AWP458763 BGJ458763:BGL458763 BQF458763:BQH458763 CAB458763:CAD458763 CJX458763:CJZ458763 CTT458763:CTV458763 DDP458763:DDR458763 DNL458763:DNN458763 DXH458763:DXJ458763 EHD458763:EHF458763 EQZ458763:ERB458763 FAV458763:FAX458763 FKR458763:FKT458763 FUN458763:FUP458763 GEJ458763:GEL458763 GOF458763:GOH458763 GYB458763:GYD458763 HHX458763:HHZ458763 HRT458763:HRV458763 IBP458763:IBR458763 ILL458763:ILN458763 IVH458763:IVJ458763 JFD458763:JFF458763 JOZ458763:JPB458763 JYV458763:JYX458763 KIR458763:KIT458763 KSN458763:KSP458763 LCJ458763:LCL458763 LMF458763:LMH458763 LWB458763:LWD458763 MFX458763:MFZ458763 MPT458763:MPV458763 MZP458763:MZR458763 NJL458763:NJN458763 NTH458763:NTJ458763 ODD458763:ODF458763 OMZ458763:ONB458763 OWV458763:OWX458763 PGR458763:PGT458763 PQN458763:PQP458763 QAJ458763:QAL458763 QKF458763:QKH458763 QUB458763:QUD458763 RDX458763:RDZ458763 RNT458763:RNV458763 RXP458763:RXR458763 SHL458763:SHN458763 SRH458763:SRJ458763 TBD458763:TBF458763 TKZ458763:TLB458763 TUV458763:TUX458763 UER458763:UET458763 UON458763:UOP458763 UYJ458763:UYL458763 VIF458763:VIH458763 VSB458763:VSD458763 WBX458763:WBZ458763 WLT458763:WLV458763 WVP458763:WVR458763 H524299:J524299 JD524299:JF524299 SZ524299:TB524299 ACV524299:ACX524299 AMR524299:AMT524299 AWN524299:AWP524299 BGJ524299:BGL524299 BQF524299:BQH524299 CAB524299:CAD524299 CJX524299:CJZ524299 CTT524299:CTV524299 DDP524299:DDR524299 DNL524299:DNN524299 DXH524299:DXJ524299 EHD524299:EHF524299 EQZ524299:ERB524299 FAV524299:FAX524299 FKR524299:FKT524299 FUN524299:FUP524299 GEJ524299:GEL524299 GOF524299:GOH524299 GYB524299:GYD524299 HHX524299:HHZ524299 HRT524299:HRV524299 IBP524299:IBR524299 ILL524299:ILN524299 IVH524299:IVJ524299 JFD524299:JFF524299 JOZ524299:JPB524299 JYV524299:JYX524299 KIR524299:KIT524299 KSN524299:KSP524299 LCJ524299:LCL524299 LMF524299:LMH524299 LWB524299:LWD524299 MFX524299:MFZ524299 MPT524299:MPV524299 MZP524299:MZR524299 NJL524299:NJN524299 NTH524299:NTJ524299 ODD524299:ODF524299 OMZ524299:ONB524299 OWV524299:OWX524299 PGR524299:PGT524299 PQN524299:PQP524299 QAJ524299:QAL524299 QKF524299:QKH524299 QUB524299:QUD524299 RDX524299:RDZ524299 RNT524299:RNV524299 RXP524299:RXR524299 SHL524299:SHN524299 SRH524299:SRJ524299 TBD524299:TBF524299 TKZ524299:TLB524299 TUV524299:TUX524299 UER524299:UET524299 UON524299:UOP524299 UYJ524299:UYL524299 VIF524299:VIH524299 VSB524299:VSD524299 WBX524299:WBZ524299 WLT524299:WLV524299 WVP524299:WVR524299 H589835:J589835 JD589835:JF589835 SZ589835:TB589835 ACV589835:ACX589835 AMR589835:AMT589835 AWN589835:AWP589835 BGJ589835:BGL589835 BQF589835:BQH589835 CAB589835:CAD589835 CJX589835:CJZ589835 CTT589835:CTV589835 DDP589835:DDR589835 DNL589835:DNN589835 DXH589835:DXJ589835 EHD589835:EHF589835 EQZ589835:ERB589835 FAV589835:FAX589835 FKR589835:FKT589835 FUN589835:FUP589835 GEJ589835:GEL589835 GOF589835:GOH589835 GYB589835:GYD589835 HHX589835:HHZ589835 HRT589835:HRV589835 IBP589835:IBR589835 ILL589835:ILN589835 IVH589835:IVJ589835 JFD589835:JFF589835 JOZ589835:JPB589835 JYV589835:JYX589835 KIR589835:KIT589835 KSN589835:KSP589835 LCJ589835:LCL589835 LMF589835:LMH589835 LWB589835:LWD589835 MFX589835:MFZ589835 MPT589835:MPV589835 MZP589835:MZR589835 NJL589835:NJN589835 NTH589835:NTJ589835 ODD589835:ODF589835 OMZ589835:ONB589835 OWV589835:OWX589835 PGR589835:PGT589835 PQN589835:PQP589835 QAJ589835:QAL589835 QKF589835:QKH589835 QUB589835:QUD589835 RDX589835:RDZ589835 RNT589835:RNV589835 RXP589835:RXR589835 SHL589835:SHN589835 SRH589835:SRJ589835 TBD589835:TBF589835 TKZ589835:TLB589835 TUV589835:TUX589835 UER589835:UET589835 UON589835:UOP589835 UYJ589835:UYL589835 VIF589835:VIH589835 VSB589835:VSD589835 WBX589835:WBZ589835 WLT589835:WLV589835 WVP589835:WVR589835 H655371:J655371 JD655371:JF655371 SZ655371:TB655371 ACV655371:ACX655371 AMR655371:AMT655371 AWN655371:AWP655371 BGJ655371:BGL655371 BQF655371:BQH655371 CAB655371:CAD655371 CJX655371:CJZ655371 CTT655371:CTV655371 DDP655371:DDR655371 DNL655371:DNN655371 DXH655371:DXJ655371 EHD655371:EHF655371 EQZ655371:ERB655371 FAV655371:FAX655371 FKR655371:FKT655371 FUN655371:FUP655371 GEJ655371:GEL655371 GOF655371:GOH655371 GYB655371:GYD655371 HHX655371:HHZ655371 HRT655371:HRV655371 IBP655371:IBR655371 ILL655371:ILN655371 IVH655371:IVJ655371 JFD655371:JFF655371 JOZ655371:JPB655371 JYV655371:JYX655371 KIR655371:KIT655371 KSN655371:KSP655371 LCJ655371:LCL655371 LMF655371:LMH655371 LWB655371:LWD655371 MFX655371:MFZ655371 MPT655371:MPV655371 MZP655371:MZR655371 NJL655371:NJN655371 NTH655371:NTJ655371 ODD655371:ODF655371 OMZ655371:ONB655371 OWV655371:OWX655371 PGR655371:PGT655371 PQN655371:PQP655371 QAJ655371:QAL655371 QKF655371:QKH655371 QUB655371:QUD655371 RDX655371:RDZ655371 RNT655371:RNV655371 RXP655371:RXR655371 SHL655371:SHN655371 SRH655371:SRJ655371 TBD655371:TBF655371 TKZ655371:TLB655371 TUV655371:TUX655371 UER655371:UET655371 UON655371:UOP655371 UYJ655371:UYL655371 VIF655371:VIH655371 VSB655371:VSD655371 WBX655371:WBZ655371 WLT655371:WLV655371 WVP655371:WVR655371 H720907:J720907 JD720907:JF720907 SZ720907:TB720907 ACV720907:ACX720907 AMR720907:AMT720907 AWN720907:AWP720907 BGJ720907:BGL720907 BQF720907:BQH720907 CAB720907:CAD720907 CJX720907:CJZ720907 CTT720907:CTV720907 DDP720907:DDR720907 DNL720907:DNN720907 DXH720907:DXJ720907 EHD720907:EHF720907 EQZ720907:ERB720907 FAV720907:FAX720907 FKR720907:FKT720907 FUN720907:FUP720907 GEJ720907:GEL720907 GOF720907:GOH720907 GYB720907:GYD720907 HHX720907:HHZ720907 HRT720907:HRV720907 IBP720907:IBR720907 ILL720907:ILN720907 IVH720907:IVJ720907 JFD720907:JFF720907 JOZ720907:JPB720907 JYV720907:JYX720907 KIR720907:KIT720907 KSN720907:KSP720907 LCJ720907:LCL720907 LMF720907:LMH720907 LWB720907:LWD720907 MFX720907:MFZ720907 MPT720907:MPV720907 MZP720907:MZR720907 NJL720907:NJN720907 NTH720907:NTJ720907 ODD720907:ODF720907 OMZ720907:ONB720907 OWV720907:OWX720907 PGR720907:PGT720907 PQN720907:PQP720907 QAJ720907:QAL720907 QKF720907:QKH720907 QUB720907:QUD720907 RDX720907:RDZ720907 RNT720907:RNV720907 RXP720907:RXR720907 SHL720907:SHN720907 SRH720907:SRJ720907 TBD720907:TBF720907 TKZ720907:TLB720907 TUV720907:TUX720907 UER720907:UET720907 UON720907:UOP720907 UYJ720907:UYL720907 VIF720907:VIH720907 VSB720907:VSD720907 WBX720907:WBZ720907 WLT720907:WLV720907 WVP720907:WVR720907 H786443:J786443 JD786443:JF786443 SZ786443:TB786443 ACV786443:ACX786443 AMR786443:AMT786443 AWN786443:AWP786443 BGJ786443:BGL786443 BQF786443:BQH786443 CAB786443:CAD786443 CJX786443:CJZ786443 CTT786443:CTV786443 DDP786443:DDR786443 DNL786443:DNN786443 DXH786443:DXJ786443 EHD786443:EHF786443 EQZ786443:ERB786443 FAV786443:FAX786443 FKR786443:FKT786443 FUN786443:FUP786443 GEJ786443:GEL786443 GOF786443:GOH786443 GYB786443:GYD786443 HHX786443:HHZ786443 HRT786443:HRV786443 IBP786443:IBR786443 ILL786443:ILN786443 IVH786443:IVJ786443 JFD786443:JFF786443 JOZ786443:JPB786443 JYV786443:JYX786443 KIR786443:KIT786443 KSN786443:KSP786443 LCJ786443:LCL786443 LMF786443:LMH786443 LWB786443:LWD786443 MFX786443:MFZ786443 MPT786443:MPV786443 MZP786443:MZR786443 NJL786443:NJN786443 NTH786443:NTJ786443 ODD786443:ODF786443 OMZ786443:ONB786443 OWV786443:OWX786443 PGR786443:PGT786443 PQN786443:PQP786443 QAJ786443:QAL786443 QKF786443:QKH786443 QUB786443:QUD786443 RDX786443:RDZ786443 RNT786443:RNV786443 RXP786443:RXR786443 SHL786443:SHN786443 SRH786443:SRJ786443 TBD786443:TBF786443 TKZ786443:TLB786443 TUV786443:TUX786443 UER786443:UET786443 UON786443:UOP786443 UYJ786443:UYL786443 VIF786443:VIH786443 VSB786443:VSD786443 WBX786443:WBZ786443 WLT786443:WLV786443 WVP786443:WVR786443 H851979:J851979 JD851979:JF851979 SZ851979:TB851979 ACV851979:ACX851979 AMR851979:AMT851979 AWN851979:AWP851979 BGJ851979:BGL851979 BQF851979:BQH851979 CAB851979:CAD851979 CJX851979:CJZ851979 CTT851979:CTV851979 DDP851979:DDR851979 DNL851979:DNN851979 DXH851979:DXJ851979 EHD851979:EHF851979 EQZ851979:ERB851979 FAV851979:FAX851979 FKR851979:FKT851979 FUN851979:FUP851979 GEJ851979:GEL851979 GOF851979:GOH851979 GYB851979:GYD851979 HHX851979:HHZ851979 HRT851979:HRV851979 IBP851979:IBR851979 ILL851979:ILN851979 IVH851979:IVJ851979 JFD851979:JFF851979 JOZ851979:JPB851979 JYV851979:JYX851979 KIR851979:KIT851979 KSN851979:KSP851979 LCJ851979:LCL851979 LMF851979:LMH851979 LWB851979:LWD851979 MFX851979:MFZ851979 MPT851979:MPV851979 MZP851979:MZR851979 NJL851979:NJN851979 NTH851979:NTJ851979 ODD851979:ODF851979 OMZ851979:ONB851979 OWV851979:OWX851979 PGR851979:PGT851979 PQN851979:PQP851979 QAJ851979:QAL851979 QKF851979:QKH851979 QUB851979:QUD851979 RDX851979:RDZ851979 RNT851979:RNV851979 RXP851979:RXR851979 SHL851979:SHN851979 SRH851979:SRJ851979 TBD851979:TBF851979 TKZ851979:TLB851979 TUV851979:TUX851979 UER851979:UET851979 UON851979:UOP851979 UYJ851979:UYL851979 VIF851979:VIH851979 VSB851979:VSD851979 WBX851979:WBZ851979 WLT851979:WLV851979 WVP851979:WVR851979 H917515:J917515 JD917515:JF917515 SZ917515:TB917515 ACV917515:ACX917515 AMR917515:AMT917515 AWN917515:AWP917515 BGJ917515:BGL917515 BQF917515:BQH917515 CAB917515:CAD917515 CJX917515:CJZ917515 CTT917515:CTV917515 DDP917515:DDR917515 DNL917515:DNN917515 DXH917515:DXJ917515 EHD917515:EHF917515 EQZ917515:ERB917515 FAV917515:FAX917515 FKR917515:FKT917515 FUN917515:FUP917515 GEJ917515:GEL917515 GOF917515:GOH917515 GYB917515:GYD917515 HHX917515:HHZ917515 HRT917515:HRV917515 IBP917515:IBR917515 ILL917515:ILN917515 IVH917515:IVJ917515 JFD917515:JFF917515 JOZ917515:JPB917515 JYV917515:JYX917515 KIR917515:KIT917515 KSN917515:KSP917515 LCJ917515:LCL917515 LMF917515:LMH917515 LWB917515:LWD917515 MFX917515:MFZ917515 MPT917515:MPV917515 MZP917515:MZR917515 NJL917515:NJN917515 NTH917515:NTJ917515 ODD917515:ODF917515 OMZ917515:ONB917515 OWV917515:OWX917515 PGR917515:PGT917515 PQN917515:PQP917515 QAJ917515:QAL917515 QKF917515:QKH917515 QUB917515:QUD917515 RDX917515:RDZ917515 RNT917515:RNV917515 RXP917515:RXR917515 SHL917515:SHN917515 SRH917515:SRJ917515 TBD917515:TBF917515 TKZ917515:TLB917515 TUV917515:TUX917515 UER917515:UET917515 UON917515:UOP917515 UYJ917515:UYL917515 VIF917515:VIH917515 VSB917515:VSD917515 WBX917515:WBZ917515 WLT917515:WLV917515 WVP917515:WVR917515 H983051:J983051 JD983051:JF983051 SZ983051:TB983051 ACV983051:ACX983051 AMR983051:AMT983051 AWN983051:AWP983051 BGJ983051:BGL983051 BQF983051:BQH983051 CAB983051:CAD983051 CJX983051:CJZ983051 CTT983051:CTV983051 DDP983051:DDR983051 DNL983051:DNN983051 DXH983051:DXJ983051 EHD983051:EHF983051 EQZ983051:ERB983051 FAV983051:FAX983051 FKR983051:FKT983051 FUN983051:FUP983051 GEJ983051:GEL983051 GOF983051:GOH983051 GYB983051:GYD983051 HHX983051:HHZ983051 HRT983051:HRV983051 IBP983051:IBR983051 ILL983051:ILN983051 IVH983051:IVJ983051 JFD983051:JFF983051 JOZ983051:JPB983051 JYV983051:JYX983051 KIR983051:KIT983051 KSN983051:KSP983051 LCJ983051:LCL983051 LMF983051:LMH983051 LWB983051:LWD983051 MFX983051:MFZ983051 MPT983051:MPV983051 MZP983051:MZR983051 NJL983051:NJN983051 NTH983051:NTJ983051 ODD983051:ODF983051 OMZ983051:ONB983051 OWV983051:OWX983051 PGR983051:PGT983051 PQN983051:PQP983051 QAJ983051:QAL983051 QKF983051:QKH983051 QUB983051:QUD983051 RDX983051:RDZ983051 RNT983051:RNV983051 RXP983051:RXR983051 SHL983051:SHN983051 SRH983051:SRJ983051 TBD983051:TBF983051 TKZ983051:TLB983051 TUV983051:TUX983051 UER983051:UET983051 UON983051:UOP983051 UYJ983051:UYL983051 VIF983051:VIH983051 VSB983051:VSD983051 WBX983051:WBZ983051 WLT983051:WLV983051 WVP983051:WVR983051">
      <formula1>$S$3:$S$6</formula1>
    </dataValidation>
  </dataValidations>
  <printOptions horizontalCentered="1" verticalCentered="1"/>
  <pageMargins left="0.2" right="0.15748031496063" top="0.9" bottom="0.26" header="0.6" footer="0.41"/>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22"/>
  <sheetViews>
    <sheetView view="pageBreakPreview" topLeftCell="D1" zoomScale="75" zoomScaleNormal="75" zoomScaleSheetLayoutView="75" workbookViewId="0">
      <selection activeCell="K12" sqref="K12:Q12"/>
    </sheetView>
  </sheetViews>
  <sheetFormatPr defaultRowHeight="12.75" x14ac:dyDescent="0.2"/>
  <cols>
    <col min="1" max="1" width="2.875" style="339" customWidth="1"/>
    <col min="2" max="2" width="0.625" style="29" customWidth="1"/>
    <col min="3" max="3" width="29.5" style="29" customWidth="1"/>
    <col min="4" max="4" width="1.5" style="29" customWidth="1"/>
    <col min="5" max="5" width="10" style="29" customWidth="1"/>
    <col min="6" max="6" width="6.5" style="29" customWidth="1"/>
    <col min="7" max="7" width="2.125" style="29" customWidth="1"/>
    <col min="8" max="8" width="10" style="29" customWidth="1"/>
    <col min="9" max="9" width="11.625" style="29" customWidth="1"/>
    <col min="10" max="10" width="0.875" style="29" customWidth="1"/>
    <col min="11" max="11" width="2.625" style="29" customWidth="1"/>
    <col min="12" max="12" width="8.875" style="29" customWidth="1"/>
    <col min="13" max="13" width="8.5" style="29" customWidth="1"/>
    <col min="14" max="14" width="1.875" style="29" customWidth="1"/>
    <col min="15" max="15" width="12.125" style="29" customWidth="1"/>
    <col min="16" max="16" width="3.625" style="29" customWidth="1"/>
    <col min="17" max="17" width="11.375" style="29" customWidth="1"/>
    <col min="18" max="18" width="1.625" style="29" customWidth="1"/>
    <col min="19" max="19" width="9.5" style="29" customWidth="1"/>
    <col min="20" max="20" width="8.375" style="29" customWidth="1"/>
    <col min="21" max="21" width="3" style="339" customWidth="1"/>
    <col min="22" max="22" width="0.875" style="29" customWidth="1"/>
    <col min="23" max="23" width="17" style="29" customWidth="1"/>
    <col min="24" max="24" width="34.625" style="29" customWidth="1"/>
    <col min="25" max="25" width="2.5" style="29" customWidth="1"/>
    <col min="26" max="26" width="30.625" style="29" customWidth="1"/>
    <col min="27" max="27" width="3.125" style="29" customWidth="1"/>
    <col min="28" max="28" width="22" style="29" customWidth="1"/>
    <col min="29" max="29" width="2.625" style="29" customWidth="1"/>
    <col min="30" max="30" width="7.625" style="29" customWidth="1"/>
    <col min="31" max="31" width="10.625" style="29" customWidth="1"/>
    <col min="32" max="32" width="0.875" style="29" customWidth="1"/>
    <col min="33" max="33" width="6.625" style="29" customWidth="1"/>
    <col min="34" max="34" width="0.875" style="29" customWidth="1"/>
    <col min="35" max="35" width="6.625" style="29" customWidth="1"/>
    <col min="36" max="36" width="3.625" style="29" customWidth="1"/>
    <col min="37" max="37" width="6.625" style="29" customWidth="1"/>
    <col min="38" max="38" width="2.375" style="29" customWidth="1"/>
    <col min="39" max="256" width="9.125" style="29"/>
    <col min="257" max="257" width="2.875" style="29" customWidth="1"/>
    <col min="258" max="258" width="0.625" style="29" customWidth="1"/>
    <col min="259" max="259" width="29.5" style="29" customWidth="1"/>
    <col min="260" max="260" width="1.5" style="29" customWidth="1"/>
    <col min="261" max="261" width="10" style="29" customWidth="1"/>
    <col min="262" max="262" width="6.5" style="29" customWidth="1"/>
    <col min="263" max="263" width="2.125" style="29" customWidth="1"/>
    <col min="264" max="264" width="10" style="29" customWidth="1"/>
    <col min="265" max="265" width="11.625" style="29" customWidth="1"/>
    <col min="266" max="266" width="0.875" style="29" customWidth="1"/>
    <col min="267" max="267" width="2.625" style="29" customWidth="1"/>
    <col min="268" max="268" width="8.875" style="29" customWidth="1"/>
    <col min="269" max="269" width="8.5" style="29" customWidth="1"/>
    <col min="270" max="270" width="1.875" style="29" customWidth="1"/>
    <col min="271" max="271" width="12.125" style="29" customWidth="1"/>
    <col min="272" max="272" width="3.625" style="29" customWidth="1"/>
    <col min="273" max="273" width="11.375" style="29" customWidth="1"/>
    <col min="274" max="274" width="1.625" style="29" customWidth="1"/>
    <col min="275" max="275" width="9.5" style="29" customWidth="1"/>
    <col min="276" max="276" width="8.375" style="29" customWidth="1"/>
    <col min="277" max="277" width="3" style="29" customWidth="1"/>
    <col min="278" max="278" width="0.875" style="29" customWidth="1"/>
    <col min="279" max="279" width="17" style="29" customWidth="1"/>
    <col min="280" max="280" width="34.625" style="29" customWidth="1"/>
    <col min="281" max="281" width="2.5" style="29" customWidth="1"/>
    <col min="282" max="282" width="30.625" style="29" customWidth="1"/>
    <col min="283" max="283" width="3.125" style="29" customWidth="1"/>
    <col min="284" max="284" width="22" style="29" customWidth="1"/>
    <col min="285" max="285" width="2.625" style="29" customWidth="1"/>
    <col min="286" max="286" width="7.625" style="29" customWidth="1"/>
    <col min="287" max="287" width="10.625" style="29" customWidth="1"/>
    <col min="288" max="288" width="0.875" style="29" customWidth="1"/>
    <col min="289" max="289" width="6.625" style="29" customWidth="1"/>
    <col min="290" max="290" width="0.875" style="29" customWidth="1"/>
    <col min="291" max="291" width="6.625" style="29" customWidth="1"/>
    <col min="292" max="292" width="3.625" style="29" customWidth="1"/>
    <col min="293" max="293" width="6.625" style="29" customWidth="1"/>
    <col min="294" max="294" width="2.375" style="29" customWidth="1"/>
    <col min="295" max="512" width="9.125" style="29"/>
    <col min="513" max="513" width="2.875" style="29" customWidth="1"/>
    <col min="514" max="514" width="0.625" style="29" customWidth="1"/>
    <col min="515" max="515" width="29.5" style="29" customWidth="1"/>
    <col min="516" max="516" width="1.5" style="29" customWidth="1"/>
    <col min="517" max="517" width="10" style="29" customWidth="1"/>
    <col min="518" max="518" width="6.5" style="29" customWidth="1"/>
    <col min="519" max="519" width="2.125" style="29" customWidth="1"/>
    <col min="520" max="520" width="10" style="29" customWidth="1"/>
    <col min="521" max="521" width="11.625" style="29" customWidth="1"/>
    <col min="522" max="522" width="0.875" style="29" customWidth="1"/>
    <col min="523" max="523" width="2.625" style="29" customWidth="1"/>
    <col min="524" max="524" width="8.875" style="29" customWidth="1"/>
    <col min="525" max="525" width="8.5" style="29" customWidth="1"/>
    <col min="526" max="526" width="1.875" style="29" customWidth="1"/>
    <col min="527" max="527" width="12.125" style="29" customWidth="1"/>
    <col min="528" max="528" width="3.625" style="29" customWidth="1"/>
    <col min="529" max="529" width="11.375" style="29" customWidth="1"/>
    <col min="530" max="530" width="1.625" style="29" customWidth="1"/>
    <col min="531" max="531" width="9.5" style="29" customWidth="1"/>
    <col min="532" max="532" width="8.375" style="29" customWidth="1"/>
    <col min="533" max="533" width="3" style="29" customWidth="1"/>
    <col min="534" max="534" width="0.875" style="29" customWidth="1"/>
    <col min="535" max="535" width="17" style="29" customWidth="1"/>
    <col min="536" max="536" width="34.625" style="29" customWidth="1"/>
    <col min="537" max="537" width="2.5" style="29" customWidth="1"/>
    <col min="538" max="538" width="30.625" style="29" customWidth="1"/>
    <col min="539" max="539" width="3.125" style="29" customWidth="1"/>
    <col min="540" max="540" width="22" style="29" customWidth="1"/>
    <col min="541" max="541" width="2.625" style="29" customWidth="1"/>
    <col min="542" max="542" width="7.625" style="29" customWidth="1"/>
    <col min="543" max="543" width="10.625" style="29" customWidth="1"/>
    <col min="544" max="544" width="0.875" style="29" customWidth="1"/>
    <col min="545" max="545" width="6.625" style="29" customWidth="1"/>
    <col min="546" max="546" width="0.875" style="29" customWidth="1"/>
    <col min="547" max="547" width="6.625" style="29" customWidth="1"/>
    <col min="548" max="548" width="3.625" style="29" customWidth="1"/>
    <col min="549" max="549" width="6.625" style="29" customWidth="1"/>
    <col min="550" max="550" width="2.375" style="29" customWidth="1"/>
    <col min="551" max="768" width="9.125" style="29"/>
    <col min="769" max="769" width="2.875" style="29" customWidth="1"/>
    <col min="770" max="770" width="0.625" style="29" customWidth="1"/>
    <col min="771" max="771" width="29.5" style="29" customWidth="1"/>
    <col min="772" max="772" width="1.5" style="29" customWidth="1"/>
    <col min="773" max="773" width="10" style="29" customWidth="1"/>
    <col min="774" max="774" width="6.5" style="29" customWidth="1"/>
    <col min="775" max="775" width="2.125" style="29" customWidth="1"/>
    <col min="776" max="776" width="10" style="29" customWidth="1"/>
    <col min="777" max="777" width="11.625" style="29" customWidth="1"/>
    <col min="778" max="778" width="0.875" style="29" customWidth="1"/>
    <col min="779" max="779" width="2.625" style="29" customWidth="1"/>
    <col min="780" max="780" width="8.875" style="29" customWidth="1"/>
    <col min="781" max="781" width="8.5" style="29" customWidth="1"/>
    <col min="782" max="782" width="1.875" style="29" customWidth="1"/>
    <col min="783" max="783" width="12.125" style="29" customWidth="1"/>
    <col min="784" max="784" width="3.625" style="29" customWidth="1"/>
    <col min="785" max="785" width="11.375" style="29" customWidth="1"/>
    <col min="786" max="786" width="1.625" style="29" customWidth="1"/>
    <col min="787" max="787" width="9.5" style="29" customWidth="1"/>
    <col min="788" max="788" width="8.375" style="29" customWidth="1"/>
    <col min="789" max="789" width="3" style="29" customWidth="1"/>
    <col min="790" max="790" width="0.875" style="29" customWidth="1"/>
    <col min="791" max="791" width="17" style="29" customWidth="1"/>
    <col min="792" max="792" width="34.625" style="29" customWidth="1"/>
    <col min="793" max="793" width="2.5" style="29" customWidth="1"/>
    <col min="794" max="794" width="30.625" style="29" customWidth="1"/>
    <col min="795" max="795" width="3.125" style="29" customWidth="1"/>
    <col min="796" max="796" width="22" style="29" customWidth="1"/>
    <col min="797" max="797" width="2.625" style="29" customWidth="1"/>
    <col min="798" max="798" width="7.625" style="29" customWidth="1"/>
    <col min="799" max="799" width="10.625" style="29" customWidth="1"/>
    <col min="800" max="800" width="0.875" style="29" customWidth="1"/>
    <col min="801" max="801" width="6.625" style="29" customWidth="1"/>
    <col min="802" max="802" width="0.875" style="29" customWidth="1"/>
    <col min="803" max="803" width="6.625" style="29" customWidth="1"/>
    <col min="804" max="804" width="3.625" style="29" customWidth="1"/>
    <col min="805" max="805" width="6.625" style="29" customWidth="1"/>
    <col min="806" max="806" width="2.375" style="29" customWidth="1"/>
    <col min="807" max="1024" width="9.125" style="29"/>
    <col min="1025" max="1025" width="2.875" style="29" customWidth="1"/>
    <col min="1026" max="1026" width="0.625" style="29" customWidth="1"/>
    <col min="1027" max="1027" width="29.5" style="29" customWidth="1"/>
    <col min="1028" max="1028" width="1.5" style="29" customWidth="1"/>
    <col min="1029" max="1029" width="10" style="29" customWidth="1"/>
    <col min="1030" max="1030" width="6.5" style="29" customWidth="1"/>
    <col min="1031" max="1031" width="2.125" style="29" customWidth="1"/>
    <col min="1032" max="1032" width="10" style="29" customWidth="1"/>
    <col min="1033" max="1033" width="11.625" style="29" customWidth="1"/>
    <col min="1034" max="1034" width="0.875" style="29" customWidth="1"/>
    <col min="1035" max="1035" width="2.625" style="29" customWidth="1"/>
    <col min="1036" max="1036" width="8.875" style="29" customWidth="1"/>
    <col min="1037" max="1037" width="8.5" style="29" customWidth="1"/>
    <col min="1038" max="1038" width="1.875" style="29" customWidth="1"/>
    <col min="1039" max="1039" width="12.125" style="29" customWidth="1"/>
    <col min="1040" max="1040" width="3.625" style="29" customWidth="1"/>
    <col min="1041" max="1041" width="11.375" style="29" customWidth="1"/>
    <col min="1042" max="1042" width="1.625" style="29" customWidth="1"/>
    <col min="1043" max="1043" width="9.5" style="29" customWidth="1"/>
    <col min="1044" max="1044" width="8.375" style="29" customWidth="1"/>
    <col min="1045" max="1045" width="3" style="29" customWidth="1"/>
    <col min="1046" max="1046" width="0.875" style="29" customWidth="1"/>
    <col min="1047" max="1047" width="17" style="29" customWidth="1"/>
    <col min="1048" max="1048" width="34.625" style="29" customWidth="1"/>
    <col min="1049" max="1049" width="2.5" style="29" customWidth="1"/>
    <col min="1050" max="1050" width="30.625" style="29" customWidth="1"/>
    <col min="1051" max="1051" width="3.125" style="29" customWidth="1"/>
    <col min="1052" max="1052" width="22" style="29" customWidth="1"/>
    <col min="1053" max="1053" width="2.625" style="29" customWidth="1"/>
    <col min="1054" max="1054" width="7.625" style="29" customWidth="1"/>
    <col min="1055" max="1055" width="10.625" style="29" customWidth="1"/>
    <col min="1056" max="1056" width="0.875" style="29" customWidth="1"/>
    <col min="1057" max="1057" width="6.625" style="29" customWidth="1"/>
    <col min="1058" max="1058" width="0.875" style="29" customWidth="1"/>
    <col min="1059" max="1059" width="6.625" style="29" customWidth="1"/>
    <col min="1060" max="1060" width="3.625" style="29" customWidth="1"/>
    <col min="1061" max="1061" width="6.625" style="29" customWidth="1"/>
    <col min="1062" max="1062" width="2.375" style="29" customWidth="1"/>
    <col min="1063" max="1280" width="9.125" style="29"/>
    <col min="1281" max="1281" width="2.875" style="29" customWidth="1"/>
    <col min="1282" max="1282" width="0.625" style="29" customWidth="1"/>
    <col min="1283" max="1283" width="29.5" style="29" customWidth="1"/>
    <col min="1284" max="1284" width="1.5" style="29" customWidth="1"/>
    <col min="1285" max="1285" width="10" style="29" customWidth="1"/>
    <col min="1286" max="1286" width="6.5" style="29" customWidth="1"/>
    <col min="1287" max="1287" width="2.125" style="29" customWidth="1"/>
    <col min="1288" max="1288" width="10" style="29" customWidth="1"/>
    <col min="1289" max="1289" width="11.625" style="29" customWidth="1"/>
    <col min="1290" max="1290" width="0.875" style="29" customWidth="1"/>
    <col min="1291" max="1291" width="2.625" style="29" customWidth="1"/>
    <col min="1292" max="1292" width="8.875" style="29" customWidth="1"/>
    <col min="1293" max="1293" width="8.5" style="29" customWidth="1"/>
    <col min="1294" max="1294" width="1.875" style="29" customWidth="1"/>
    <col min="1295" max="1295" width="12.125" style="29" customWidth="1"/>
    <col min="1296" max="1296" width="3.625" style="29" customWidth="1"/>
    <col min="1297" max="1297" width="11.375" style="29" customWidth="1"/>
    <col min="1298" max="1298" width="1.625" style="29" customWidth="1"/>
    <col min="1299" max="1299" width="9.5" style="29" customWidth="1"/>
    <col min="1300" max="1300" width="8.375" style="29" customWidth="1"/>
    <col min="1301" max="1301" width="3" style="29" customWidth="1"/>
    <col min="1302" max="1302" width="0.875" style="29" customWidth="1"/>
    <col min="1303" max="1303" width="17" style="29" customWidth="1"/>
    <col min="1304" max="1304" width="34.625" style="29" customWidth="1"/>
    <col min="1305" max="1305" width="2.5" style="29" customWidth="1"/>
    <col min="1306" max="1306" width="30.625" style="29" customWidth="1"/>
    <col min="1307" max="1307" width="3.125" style="29" customWidth="1"/>
    <col min="1308" max="1308" width="22" style="29" customWidth="1"/>
    <col min="1309" max="1309" width="2.625" style="29" customWidth="1"/>
    <col min="1310" max="1310" width="7.625" style="29" customWidth="1"/>
    <col min="1311" max="1311" width="10.625" style="29" customWidth="1"/>
    <col min="1312" max="1312" width="0.875" style="29" customWidth="1"/>
    <col min="1313" max="1313" width="6.625" style="29" customWidth="1"/>
    <col min="1314" max="1314" width="0.875" style="29" customWidth="1"/>
    <col min="1315" max="1315" width="6.625" style="29" customWidth="1"/>
    <col min="1316" max="1316" width="3.625" style="29" customWidth="1"/>
    <col min="1317" max="1317" width="6.625" style="29" customWidth="1"/>
    <col min="1318" max="1318" width="2.375" style="29" customWidth="1"/>
    <col min="1319" max="1536" width="9.125" style="29"/>
    <col min="1537" max="1537" width="2.875" style="29" customWidth="1"/>
    <col min="1538" max="1538" width="0.625" style="29" customWidth="1"/>
    <col min="1539" max="1539" width="29.5" style="29" customWidth="1"/>
    <col min="1540" max="1540" width="1.5" style="29" customWidth="1"/>
    <col min="1541" max="1541" width="10" style="29" customWidth="1"/>
    <col min="1542" max="1542" width="6.5" style="29" customWidth="1"/>
    <col min="1543" max="1543" width="2.125" style="29" customWidth="1"/>
    <col min="1544" max="1544" width="10" style="29" customWidth="1"/>
    <col min="1545" max="1545" width="11.625" style="29" customWidth="1"/>
    <col min="1546" max="1546" width="0.875" style="29" customWidth="1"/>
    <col min="1547" max="1547" width="2.625" style="29" customWidth="1"/>
    <col min="1548" max="1548" width="8.875" style="29" customWidth="1"/>
    <col min="1549" max="1549" width="8.5" style="29" customWidth="1"/>
    <col min="1550" max="1550" width="1.875" style="29" customWidth="1"/>
    <col min="1551" max="1551" width="12.125" style="29" customWidth="1"/>
    <col min="1552" max="1552" width="3.625" style="29" customWidth="1"/>
    <col min="1553" max="1553" width="11.375" style="29" customWidth="1"/>
    <col min="1554" max="1554" width="1.625" style="29" customWidth="1"/>
    <col min="1555" max="1555" width="9.5" style="29" customWidth="1"/>
    <col min="1556" max="1556" width="8.375" style="29" customWidth="1"/>
    <col min="1557" max="1557" width="3" style="29" customWidth="1"/>
    <col min="1558" max="1558" width="0.875" style="29" customWidth="1"/>
    <col min="1559" max="1559" width="17" style="29" customWidth="1"/>
    <col min="1560" max="1560" width="34.625" style="29" customWidth="1"/>
    <col min="1561" max="1561" width="2.5" style="29" customWidth="1"/>
    <col min="1562" max="1562" width="30.625" style="29" customWidth="1"/>
    <col min="1563" max="1563" width="3.125" style="29" customWidth="1"/>
    <col min="1564" max="1564" width="22" style="29" customWidth="1"/>
    <col min="1565" max="1565" width="2.625" style="29" customWidth="1"/>
    <col min="1566" max="1566" width="7.625" style="29" customWidth="1"/>
    <col min="1567" max="1567" width="10.625" style="29" customWidth="1"/>
    <col min="1568" max="1568" width="0.875" style="29" customWidth="1"/>
    <col min="1569" max="1569" width="6.625" style="29" customWidth="1"/>
    <col min="1570" max="1570" width="0.875" style="29" customWidth="1"/>
    <col min="1571" max="1571" width="6.625" style="29" customWidth="1"/>
    <col min="1572" max="1572" width="3.625" style="29" customWidth="1"/>
    <col min="1573" max="1573" width="6.625" style="29" customWidth="1"/>
    <col min="1574" max="1574" width="2.375" style="29" customWidth="1"/>
    <col min="1575" max="1792" width="9.125" style="29"/>
    <col min="1793" max="1793" width="2.875" style="29" customWidth="1"/>
    <col min="1794" max="1794" width="0.625" style="29" customWidth="1"/>
    <col min="1795" max="1795" width="29.5" style="29" customWidth="1"/>
    <col min="1796" max="1796" width="1.5" style="29" customWidth="1"/>
    <col min="1797" max="1797" width="10" style="29" customWidth="1"/>
    <col min="1798" max="1798" width="6.5" style="29" customWidth="1"/>
    <col min="1799" max="1799" width="2.125" style="29" customWidth="1"/>
    <col min="1800" max="1800" width="10" style="29" customWidth="1"/>
    <col min="1801" max="1801" width="11.625" style="29" customWidth="1"/>
    <col min="1802" max="1802" width="0.875" style="29" customWidth="1"/>
    <col min="1803" max="1803" width="2.625" style="29" customWidth="1"/>
    <col min="1804" max="1804" width="8.875" style="29" customWidth="1"/>
    <col min="1805" max="1805" width="8.5" style="29" customWidth="1"/>
    <col min="1806" max="1806" width="1.875" style="29" customWidth="1"/>
    <col min="1807" max="1807" width="12.125" style="29" customWidth="1"/>
    <col min="1808" max="1808" width="3.625" style="29" customWidth="1"/>
    <col min="1809" max="1809" width="11.375" style="29" customWidth="1"/>
    <col min="1810" max="1810" width="1.625" style="29" customWidth="1"/>
    <col min="1811" max="1811" width="9.5" style="29" customWidth="1"/>
    <col min="1812" max="1812" width="8.375" style="29" customWidth="1"/>
    <col min="1813" max="1813" width="3" style="29" customWidth="1"/>
    <col min="1814" max="1814" width="0.875" style="29" customWidth="1"/>
    <col min="1815" max="1815" width="17" style="29" customWidth="1"/>
    <col min="1816" max="1816" width="34.625" style="29" customWidth="1"/>
    <col min="1817" max="1817" width="2.5" style="29" customWidth="1"/>
    <col min="1818" max="1818" width="30.625" style="29" customWidth="1"/>
    <col min="1819" max="1819" width="3.125" style="29" customWidth="1"/>
    <col min="1820" max="1820" width="22" style="29" customWidth="1"/>
    <col min="1821" max="1821" width="2.625" style="29" customWidth="1"/>
    <col min="1822" max="1822" width="7.625" style="29" customWidth="1"/>
    <col min="1823" max="1823" width="10.625" style="29" customWidth="1"/>
    <col min="1824" max="1824" width="0.875" style="29" customWidth="1"/>
    <col min="1825" max="1825" width="6.625" style="29" customWidth="1"/>
    <col min="1826" max="1826" width="0.875" style="29" customWidth="1"/>
    <col min="1827" max="1827" width="6.625" style="29" customWidth="1"/>
    <col min="1828" max="1828" width="3.625" style="29" customWidth="1"/>
    <col min="1829" max="1829" width="6.625" style="29" customWidth="1"/>
    <col min="1830" max="1830" width="2.375" style="29" customWidth="1"/>
    <col min="1831" max="2048" width="9.125" style="29"/>
    <col min="2049" max="2049" width="2.875" style="29" customWidth="1"/>
    <col min="2050" max="2050" width="0.625" style="29" customWidth="1"/>
    <col min="2051" max="2051" width="29.5" style="29" customWidth="1"/>
    <col min="2052" max="2052" width="1.5" style="29" customWidth="1"/>
    <col min="2053" max="2053" width="10" style="29" customWidth="1"/>
    <col min="2054" max="2054" width="6.5" style="29" customWidth="1"/>
    <col min="2055" max="2055" width="2.125" style="29" customWidth="1"/>
    <col min="2056" max="2056" width="10" style="29" customWidth="1"/>
    <col min="2057" max="2057" width="11.625" style="29" customWidth="1"/>
    <col min="2058" max="2058" width="0.875" style="29" customWidth="1"/>
    <col min="2059" max="2059" width="2.625" style="29" customWidth="1"/>
    <col min="2060" max="2060" width="8.875" style="29" customWidth="1"/>
    <col min="2061" max="2061" width="8.5" style="29" customWidth="1"/>
    <col min="2062" max="2062" width="1.875" style="29" customWidth="1"/>
    <col min="2063" max="2063" width="12.125" style="29" customWidth="1"/>
    <col min="2064" max="2064" width="3.625" style="29" customWidth="1"/>
    <col min="2065" max="2065" width="11.375" style="29" customWidth="1"/>
    <col min="2066" max="2066" width="1.625" style="29" customWidth="1"/>
    <col min="2067" max="2067" width="9.5" style="29" customWidth="1"/>
    <col min="2068" max="2068" width="8.375" style="29" customWidth="1"/>
    <col min="2069" max="2069" width="3" style="29" customWidth="1"/>
    <col min="2070" max="2070" width="0.875" style="29" customWidth="1"/>
    <col min="2071" max="2071" width="17" style="29" customWidth="1"/>
    <col min="2072" max="2072" width="34.625" style="29" customWidth="1"/>
    <col min="2073" max="2073" width="2.5" style="29" customWidth="1"/>
    <col min="2074" max="2074" width="30.625" style="29" customWidth="1"/>
    <col min="2075" max="2075" width="3.125" style="29" customWidth="1"/>
    <col min="2076" max="2076" width="22" style="29" customWidth="1"/>
    <col min="2077" max="2077" width="2.625" style="29" customWidth="1"/>
    <col min="2078" max="2078" width="7.625" style="29" customWidth="1"/>
    <col min="2079" max="2079" width="10.625" style="29" customWidth="1"/>
    <col min="2080" max="2080" width="0.875" style="29" customWidth="1"/>
    <col min="2081" max="2081" width="6.625" style="29" customWidth="1"/>
    <col min="2082" max="2082" width="0.875" style="29" customWidth="1"/>
    <col min="2083" max="2083" width="6.625" style="29" customWidth="1"/>
    <col min="2084" max="2084" width="3.625" style="29" customWidth="1"/>
    <col min="2085" max="2085" width="6.625" style="29" customWidth="1"/>
    <col min="2086" max="2086" width="2.375" style="29" customWidth="1"/>
    <col min="2087" max="2304" width="9.125" style="29"/>
    <col min="2305" max="2305" width="2.875" style="29" customWidth="1"/>
    <col min="2306" max="2306" width="0.625" style="29" customWidth="1"/>
    <col min="2307" max="2307" width="29.5" style="29" customWidth="1"/>
    <col min="2308" max="2308" width="1.5" style="29" customWidth="1"/>
    <col min="2309" max="2309" width="10" style="29" customWidth="1"/>
    <col min="2310" max="2310" width="6.5" style="29" customWidth="1"/>
    <col min="2311" max="2311" width="2.125" style="29" customWidth="1"/>
    <col min="2312" max="2312" width="10" style="29" customWidth="1"/>
    <col min="2313" max="2313" width="11.625" style="29" customWidth="1"/>
    <col min="2314" max="2314" width="0.875" style="29" customWidth="1"/>
    <col min="2315" max="2315" width="2.625" style="29" customWidth="1"/>
    <col min="2316" max="2316" width="8.875" style="29" customWidth="1"/>
    <col min="2317" max="2317" width="8.5" style="29" customWidth="1"/>
    <col min="2318" max="2318" width="1.875" style="29" customWidth="1"/>
    <col min="2319" max="2319" width="12.125" style="29" customWidth="1"/>
    <col min="2320" max="2320" width="3.625" style="29" customWidth="1"/>
    <col min="2321" max="2321" width="11.375" style="29" customWidth="1"/>
    <col min="2322" max="2322" width="1.625" style="29" customWidth="1"/>
    <col min="2323" max="2323" width="9.5" style="29" customWidth="1"/>
    <col min="2324" max="2324" width="8.375" style="29" customWidth="1"/>
    <col min="2325" max="2325" width="3" style="29" customWidth="1"/>
    <col min="2326" max="2326" width="0.875" style="29" customWidth="1"/>
    <col min="2327" max="2327" width="17" style="29" customWidth="1"/>
    <col min="2328" max="2328" width="34.625" style="29" customWidth="1"/>
    <col min="2329" max="2329" width="2.5" style="29" customWidth="1"/>
    <col min="2330" max="2330" width="30.625" style="29" customWidth="1"/>
    <col min="2331" max="2331" width="3.125" style="29" customWidth="1"/>
    <col min="2332" max="2332" width="22" style="29" customWidth="1"/>
    <col min="2333" max="2333" width="2.625" style="29" customWidth="1"/>
    <col min="2334" max="2334" width="7.625" style="29" customWidth="1"/>
    <col min="2335" max="2335" width="10.625" style="29" customWidth="1"/>
    <col min="2336" max="2336" width="0.875" style="29" customWidth="1"/>
    <col min="2337" max="2337" width="6.625" style="29" customWidth="1"/>
    <col min="2338" max="2338" width="0.875" style="29" customWidth="1"/>
    <col min="2339" max="2339" width="6.625" style="29" customWidth="1"/>
    <col min="2340" max="2340" width="3.625" style="29" customWidth="1"/>
    <col min="2341" max="2341" width="6.625" style="29" customWidth="1"/>
    <col min="2342" max="2342" width="2.375" style="29" customWidth="1"/>
    <col min="2343" max="2560" width="9.125" style="29"/>
    <col min="2561" max="2561" width="2.875" style="29" customWidth="1"/>
    <col min="2562" max="2562" width="0.625" style="29" customWidth="1"/>
    <col min="2563" max="2563" width="29.5" style="29" customWidth="1"/>
    <col min="2564" max="2564" width="1.5" style="29" customWidth="1"/>
    <col min="2565" max="2565" width="10" style="29" customWidth="1"/>
    <col min="2566" max="2566" width="6.5" style="29" customWidth="1"/>
    <col min="2567" max="2567" width="2.125" style="29" customWidth="1"/>
    <col min="2568" max="2568" width="10" style="29" customWidth="1"/>
    <col min="2569" max="2569" width="11.625" style="29" customWidth="1"/>
    <col min="2570" max="2570" width="0.875" style="29" customWidth="1"/>
    <col min="2571" max="2571" width="2.625" style="29" customWidth="1"/>
    <col min="2572" max="2572" width="8.875" style="29" customWidth="1"/>
    <col min="2573" max="2573" width="8.5" style="29" customWidth="1"/>
    <col min="2574" max="2574" width="1.875" style="29" customWidth="1"/>
    <col min="2575" max="2575" width="12.125" style="29" customWidth="1"/>
    <col min="2576" max="2576" width="3.625" style="29" customWidth="1"/>
    <col min="2577" max="2577" width="11.375" style="29" customWidth="1"/>
    <col min="2578" max="2578" width="1.625" style="29" customWidth="1"/>
    <col min="2579" max="2579" width="9.5" style="29" customWidth="1"/>
    <col min="2580" max="2580" width="8.375" style="29" customWidth="1"/>
    <col min="2581" max="2581" width="3" style="29" customWidth="1"/>
    <col min="2582" max="2582" width="0.875" style="29" customWidth="1"/>
    <col min="2583" max="2583" width="17" style="29" customWidth="1"/>
    <col min="2584" max="2584" width="34.625" style="29" customWidth="1"/>
    <col min="2585" max="2585" width="2.5" style="29" customWidth="1"/>
    <col min="2586" max="2586" width="30.625" style="29" customWidth="1"/>
    <col min="2587" max="2587" width="3.125" style="29" customWidth="1"/>
    <col min="2588" max="2588" width="22" style="29" customWidth="1"/>
    <col min="2589" max="2589" width="2.625" style="29" customWidth="1"/>
    <col min="2590" max="2590" width="7.625" style="29" customWidth="1"/>
    <col min="2591" max="2591" width="10.625" style="29" customWidth="1"/>
    <col min="2592" max="2592" width="0.875" style="29" customWidth="1"/>
    <col min="2593" max="2593" width="6.625" style="29" customWidth="1"/>
    <col min="2594" max="2594" width="0.875" style="29" customWidth="1"/>
    <col min="2595" max="2595" width="6.625" style="29" customWidth="1"/>
    <col min="2596" max="2596" width="3.625" style="29" customWidth="1"/>
    <col min="2597" max="2597" width="6.625" style="29" customWidth="1"/>
    <col min="2598" max="2598" width="2.375" style="29" customWidth="1"/>
    <col min="2599" max="2816" width="9.125" style="29"/>
    <col min="2817" max="2817" width="2.875" style="29" customWidth="1"/>
    <col min="2818" max="2818" width="0.625" style="29" customWidth="1"/>
    <col min="2819" max="2819" width="29.5" style="29" customWidth="1"/>
    <col min="2820" max="2820" width="1.5" style="29" customWidth="1"/>
    <col min="2821" max="2821" width="10" style="29" customWidth="1"/>
    <col min="2822" max="2822" width="6.5" style="29" customWidth="1"/>
    <col min="2823" max="2823" width="2.125" style="29" customWidth="1"/>
    <col min="2824" max="2824" width="10" style="29" customWidth="1"/>
    <col min="2825" max="2825" width="11.625" style="29" customWidth="1"/>
    <col min="2826" max="2826" width="0.875" style="29" customWidth="1"/>
    <col min="2827" max="2827" width="2.625" style="29" customWidth="1"/>
    <col min="2828" max="2828" width="8.875" style="29" customWidth="1"/>
    <col min="2829" max="2829" width="8.5" style="29" customWidth="1"/>
    <col min="2830" max="2830" width="1.875" style="29" customWidth="1"/>
    <col min="2831" max="2831" width="12.125" style="29" customWidth="1"/>
    <col min="2832" max="2832" width="3.625" style="29" customWidth="1"/>
    <col min="2833" max="2833" width="11.375" style="29" customWidth="1"/>
    <col min="2834" max="2834" width="1.625" style="29" customWidth="1"/>
    <col min="2835" max="2835" width="9.5" style="29" customWidth="1"/>
    <col min="2836" max="2836" width="8.375" style="29" customWidth="1"/>
    <col min="2837" max="2837" width="3" style="29" customWidth="1"/>
    <col min="2838" max="2838" width="0.875" style="29" customWidth="1"/>
    <col min="2839" max="2839" width="17" style="29" customWidth="1"/>
    <col min="2840" max="2840" width="34.625" style="29" customWidth="1"/>
    <col min="2841" max="2841" width="2.5" style="29" customWidth="1"/>
    <col min="2842" max="2842" width="30.625" style="29" customWidth="1"/>
    <col min="2843" max="2843" width="3.125" style="29" customWidth="1"/>
    <col min="2844" max="2844" width="22" style="29" customWidth="1"/>
    <col min="2845" max="2845" width="2.625" style="29" customWidth="1"/>
    <col min="2846" max="2846" width="7.625" style="29" customWidth="1"/>
    <col min="2847" max="2847" width="10.625" style="29" customWidth="1"/>
    <col min="2848" max="2848" width="0.875" style="29" customWidth="1"/>
    <col min="2849" max="2849" width="6.625" style="29" customWidth="1"/>
    <col min="2850" max="2850" width="0.875" style="29" customWidth="1"/>
    <col min="2851" max="2851" width="6.625" style="29" customWidth="1"/>
    <col min="2852" max="2852" width="3.625" style="29" customWidth="1"/>
    <col min="2853" max="2853" width="6.625" style="29" customWidth="1"/>
    <col min="2854" max="2854" width="2.375" style="29" customWidth="1"/>
    <col min="2855" max="3072" width="9.125" style="29"/>
    <col min="3073" max="3073" width="2.875" style="29" customWidth="1"/>
    <col min="3074" max="3074" width="0.625" style="29" customWidth="1"/>
    <col min="3075" max="3075" width="29.5" style="29" customWidth="1"/>
    <col min="3076" max="3076" width="1.5" style="29" customWidth="1"/>
    <col min="3077" max="3077" width="10" style="29" customWidth="1"/>
    <col min="3078" max="3078" width="6.5" style="29" customWidth="1"/>
    <col min="3079" max="3079" width="2.125" style="29" customWidth="1"/>
    <col min="3080" max="3080" width="10" style="29" customWidth="1"/>
    <col min="3081" max="3081" width="11.625" style="29" customWidth="1"/>
    <col min="3082" max="3082" width="0.875" style="29" customWidth="1"/>
    <col min="3083" max="3083" width="2.625" style="29" customWidth="1"/>
    <col min="3084" max="3084" width="8.875" style="29" customWidth="1"/>
    <col min="3085" max="3085" width="8.5" style="29" customWidth="1"/>
    <col min="3086" max="3086" width="1.875" style="29" customWidth="1"/>
    <col min="3087" max="3087" width="12.125" style="29" customWidth="1"/>
    <col min="3088" max="3088" width="3.625" style="29" customWidth="1"/>
    <col min="3089" max="3089" width="11.375" style="29" customWidth="1"/>
    <col min="3090" max="3090" width="1.625" style="29" customWidth="1"/>
    <col min="3091" max="3091" width="9.5" style="29" customWidth="1"/>
    <col min="3092" max="3092" width="8.375" style="29" customWidth="1"/>
    <col min="3093" max="3093" width="3" style="29" customWidth="1"/>
    <col min="3094" max="3094" width="0.875" style="29" customWidth="1"/>
    <col min="3095" max="3095" width="17" style="29" customWidth="1"/>
    <col min="3096" max="3096" width="34.625" style="29" customWidth="1"/>
    <col min="3097" max="3097" width="2.5" style="29" customWidth="1"/>
    <col min="3098" max="3098" width="30.625" style="29" customWidth="1"/>
    <col min="3099" max="3099" width="3.125" style="29" customWidth="1"/>
    <col min="3100" max="3100" width="22" style="29" customWidth="1"/>
    <col min="3101" max="3101" width="2.625" style="29" customWidth="1"/>
    <col min="3102" max="3102" width="7.625" style="29" customWidth="1"/>
    <col min="3103" max="3103" width="10.625" style="29" customWidth="1"/>
    <col min="3104" max="3104" width="0.875" style="29" customWidth="1"/>
    <col min="3105" max="3105" width="6.625" style="29" customWidth="1"/>
    <col min="3106" max="3106" width="0.875" style="29" customWidth="1"/>
    <col min="3107" max="3107" width="6.625" style="29" customWidth="1"/>
    <col min="3108" max="3108" width="3.625" style="29" customWidth="1"/>
    <col min="3109" max="3109" width="6.625" style="29" customWidth="1"/>
    <col min="3110" max="3110" width="2.375" style="29" customWidth="1"/>
    <col min="3111" max="3328" width="9.125" style="29"/>
    <col min="3329" max="3329" width="2.875" style="29" customWidth="1"/>
    <col min="3330" max="3330" width="0.625" style="29" customWidth="1"/>
    <col min="3331" max="3331" width="29.5" style="29" customWidth="1"/>
    <col min="3332" max="3332" width="1.5" style="29" customWidth="1"/>
    <col min="3333" max="3333" width="10" style="29" customWidth="1"/>
    <col min="3334" max="3334" width="6.5" style="29" customWidth="1"/>
    <col min="3335" max="3335" width="2.125" style="29" customWidth="1"/>
    <col min="3336" max="3336" width="10" style="29" customWidth="1"/>
    <col min="3337" max="3337" width="11.625" style="29" customWidth="1"/>
    <col min="3338" max="3338" width="0.875" style="29" customWidth="1"/>
    <col min="3339" max="3339" width="2.625" style="29" customWidth="1"/>
    <col min="3340" max="3340" width="8.875" style="29" customWidth="1"/>
    <col min="3341" max="3341" width="8.5" style="29" customWidth="1"/>
    <col min="3342" max="3342" width="1.875" style="29" customWidth="1"/>
    <col min="3343" max="3343" width="12.125" style="29" customWidth="1"/>
    <col min="3344" max="3344" width="3.625" style="29" customWidth="1"/>
    <col min="3345" max="3345" width="11.375" style="29" customWidth="1"/>
    <col min="3346" max="3346" width="1.625" style="29" customWidth="1"/>
    <col min="3347" max="3347" width="9.5" style="29" customWidth="1"/>
    <col min="3348" max="3348" width="8.375" style="29" customWidth="1"/>
    <col min="3349" max="3349" width="3" style="29" customWidth="1"/>
    <col min="3350" max="3350" width="0.875" style="29" customWidth="1"/>
    <col min="3351" max="3351" width="17" style="29" customWidth="1"/>
    <col min="3352" max="3352" width="34.625" style="29" customWidth="1"/>
    <col min="3353" max="3353" width="2.5" style="29" customWidth="1"/>
    <col min="3354" max="3354" width="30.625" style="29" customWidth="1"/>
    <col min="3355" max="3355" width="3.125" style="29" customWidth="1"/>
    <col min="3356" max="3356" width="22" style="29" customWidth="1"/>
    <col min="3357" max="3357" width="2.625" style="29" customWidth="1"/>
    <col min="3358" max="3358" width="7.625" style="29" customWidth="1"/>
    <col min="3359" max="3359" width="10.625" style="29" customWidth="1"/>
    <col min="3360" max="3360" width="0.875" style="29" customWidth="1"/>
    <col min="3361" max="3361" width="6.625" style="29" customWidth="1"/>
    <col min="3362" max="3362" width="0.875" style="29" customWidth="1"/>
    <col min="3363" max="3363" width="6.625" style="29" customWidth="1"/>
    <col min="3364" max="3364" width="3.625" style="29" customWidth="1"/>
    <col min="3365" max="3365" width="6.625" style="29" customWidth="1"/>
    <col min="3366" max="3366" width="2.375" style="29" customWidth="1"/>
    <col min="3367" max="3584" width="9.125" style="29"/>
    <col min="3585" max="3585" width="2.875" style="29" customWidth="1"/>
    <col min="3586" max="3586" width="0.625" style="29" customWidth="1"/>
    <col min="3587" max="3587" width="29.5" style="29" customWidth="1"/>
    <col min="3588" max="3588" width="1.5" style="29" customWidth="1"/>
    <col min="3589" max="3589" width="10" style="29" customWidth="1"/>
    <col min="3590" max="3590" width="6.5" style="29" customWidth="1"/>
    <col min="3591" max="3591" width="2.125" style="29" customWidth="1"/>
    <col min="3592" max="3592" width="10" style="29" customWidth="1"/>
    <col min="3593" max="3593" width="11.625" style="29" customWidth="1"/>
    <col min="3594" max="3594" width="0.875" style="29" customWidth="1"/>
    <col min="3595" max="3595" width="2.625" style="29" customWidth="1"/>
    <col min="3596" max="3596" width="8.875" style="29" customWidth="1"/>
    <col min="3597" max="3597" width="8.5" style="29" customWidth="1"/>
    <col min="3598" max="3598" width="1.875" style="29" customWidth="1"/>
    <col min="3599" max="3599" width="12.125" style="29" customWidth="1"/>
    <col min="3600" max="3600" width="3.625" style="29" customWidth="1"/>
    <col min="3601" max="3601" width="11.375" style="29" customWidth="1"/>
    <col min="3602" max="3602" width="1.625" style="29" customWidth="1"/>
    <col min="3603" max="3603" width="9.5" style="29" customWidth="1"/>
    <col min="3604" max="3604" width="8.375" style="29" customWidth="1"/>
    <col min="3605" max="3605" width="3" style="29" customWidth="1"/>
    <col min="3606" max="3606" width="0.875" style="29" customWidth="1"/>
    <col min="3607" max="3607" width="17" style="29" customWidth="1"/>
    <col min="3608" max="3608" width="34.625" style="29" customWidth="1"/>
    <col min="3609" max="3609" width="2.5" style="29" customWidth="1"/>
    <col min="3610" max="3610" width="30.625" style="29" customWidth="1"/>
    <col min="3611" max="3611" width="3.125" style="29" customWidth="1"/>
    <col min="3612" max="3612" width="22" style="29" customWidth="1"/>
    <col min="3613" max="3613" width="2.625" style="29" customWidth="1"/>
    <col min="3614" max="3614" width="7.625" style="29" customWidth="1"/>
    <col min="3615" max="3615" width="10.625" style="29" customWidth="1"/>
    <col min="3616" max="3616" width="0.875" style="29" customWidth="1"/>
    <col min="3617" max="3617" width="6.625" style="29" customWidth="1"/>
    <col min="3618" max="3618" width="0.875" style="29" customWidth="1"/>
    <col min="3619" max="3619" width="6.625" style="29" customWidth="1"/>
    <col min="3620" max="3620" width="3.625" style="29" customWidth="1"/>
    <col min="3621" max="3621" width="6.625" style="29" customWidth="1"/>
    <col min="3622" max="3622" width="2.375" style="29" customWidth="1"/>
    <col min="3623" max="3840" width="9.125" style="29"/>
    <col min="3841" max="3841" width="2.875" style="29" customWidth="1"/>
    <col min="3842" max="3842" width="0.625" style="29" customWidth="1"/>
    <col min="3843" max="3843" width="29.5" style="29" customWidth="1"/>
    <col min="3844" max="3844" width="1.5" style="29" customWidth="1"/>
    <col min="3845" max="3845" width="10" style="29" customWidth="1"/>
    <col min="3846" max="3846" width="6.5" style="29" customWidth="1"/>
    <col min="3847" max="3847" width="2.125" style="29" customWidth="1"/>
    <col min="3848" max="3848" width="10" style="29" customWidth="1"/>
    <col min="3849" max="3849" width="11.625" style="29" customWidth="1"/>
    <col min="3850" max="3850" width="0.875" style="29" customWidth="1"/>
    <col min="3851" max="3851" width="2.625" style="29" customWidth="1"/>
    <col min="3852" max="3852" width="8.875" style="29" customWidth="1"/>
    <col min="3853" max="3853" width="8.5" style="29" customWidth="1"/>
    <col min="3854" max="3854" width="1.875" style="29" customWidth="1"/>
    <col min="3855" max="3855" width="12.125" style="29" customWidth="1"/>
    <col min="3856" max="3856" width="3.625" style="29" customWidth="1"/>
    <col min="3857" max="3857" width="11.375" style="29" customWidth="1"/>
    <col min="3858" max="3858" width="1.625" style="29" customWidth="1"/>
    <col min="3859" max="3859" width="9.5" style="29" customWidth="1"/>
    <col min="3860" max="3860" width="8.375" style="29" customWidth="1"/>
    <col min="3861" max="3861" width="3" style="29" customWidth="1"/>
    <col min="3862" max="3862" width="0.875" style="29" customWidth="1"/>
    <col min="3863" max="3863" width="17" style="29" customWidth="1"/>
    <col min="3864" max="3864" width="34.625" style="29" customWidth="1"/>
    <col min="3865" max="3865" width="2.5" style="29" customWidth="1"/>
    <col min="3866" max="3866" width="30.625" style="29" customWidth="1"/>
    <col min="3867" max="3867" width="3.125" style="29" customWidth="1"/>
    <col min="3868" max="3868" width="22" style="29" customWidth="1"/>
    <col min="3869" max="3869" width="2.625" style="29" customWidth="1"/>
    <col min="3870" max="3870" width="7.625" style="29" customWidth="1"/>
    <col min="3871" max="3871" width="10.625" style="29" customWidth="1"/>
    <col min="3872" max="3872" width="0.875" style="29" customWidth="1"/>
    <col min="3873" max="3873" width="6.625" style="29" customWidth="1"/>
    <col min="3874" max="3874" width="0.875" style="29" customWidth="1"/>
    <col min="3875" max="3875" width="6.625" style="29" customWidth="1"/>
    <col min="3876" max="3876" width="3.625" style="29" customWidth="1"/>
    <col min="3877" max="3877" width="6.625" style="29" customWidth="1"/>
    <col min="3878" max="3878" width="2.375" style="29" customWidth="1"/>
    <col min="3879" max="4096" width="9.125" style="29"/>
    <col min="4097" max="4097" width="2.875" style="29" customWidth="1"/>
    <col min="4098" max="4098" width="0.625" style="29" customWidth="1"/>
    <col min="4099" max="4099" width="29.5" style="29" customWidth="1"/>
    <col min="4100" max="4100" width="1.5" style="29" customWidth="1"/>
    <col min="4101" max="4101" width="10" style="29" customWidth="1"/>
    <col min="4102" max="4102" width="6.5" style="29" customWidth="1"/>
    <col min="4103" max="4103" width="2.125" style="29" customWidth="1"/>
    <col min="4104" max="4104" width="10" style="29" customWidth="1"/>
    <col min="4105" max="4105" width="11.625" style="29" customWidth="1"/>
    <col min="4106" max="4106" width="0.875" style="29" customWidth="1"/>
    <col min="4107" max="4107" width="2.625" style="29" customWidth="1"/>
    <col min="4108" max="4108" width="8.875" style="29" customWidth="1"/>
    <col min="4109" max="4109" width="8.5" style="29" customWidth="1"/>
    <col min="4110" max="4110" width="1.875" style="29" customWidth="1"/>
    <col min="4111" max="4111" width="12.125" style="29" customWidth="1"/>
    <col min="4112" max="4112" width="3.625" style="29" customWidth="1"/>
    <col min="4113" max="4113" width="11.375" style="29" customWidth="1"/>
    <col min="4114" max="4114" width="1.625" style="29" customWidth="1"/>
    <col min="4115" max="4115" width="9.5" style="29" customWidth="1"/>
    <col min="4116" max="4116" width="8.375" style="29" customWidth="1"/>
    <col min="4117" max="4117" width="3" style="29" customWidth="1"/>
    <col min="4118" max="4118" width="0.875" style="29" customWidth="1"/>
    <col min="4119" max="4119" width="17" style="29" customWidth="1"/>
    <col min="4120" max="4120" width="34.625" style="29" customWidth="1"/>
    <col min="4121" max="4121" width="2.5" style="29" customWidth="1"/>
    <col min="4122" max="4122" width="30.625" style="29" customWidth="1"/>
    <col min="4123" max="4123" width="3.125" style="29" customWidth="1"/>
    <col min="4124" max="4124" width="22" style="29" customWidth="1"/>
    <col min="4125" max="4125" width="2.625" style="29" customWidth="1"/>
    <col min="4126" max="4126" width="7.625" style="29" customWidth="1"/>
    <col min="4127" max="4127" width="10.625" style="29" customWidth="1"/>
    <col min="4128" max="4128" width="0.875" style="29" customWidth="1"/>
    <col min="4129" max="4129" width="6.625" style="29" customWidth="1"/>
    <col min="4130" max="4130" width="0.875" style="29" customWidth="1"/>
    <col min="4131" max="4131" width="6.625" style="29" customWidth="1"/>
    <col min="4132" max="4132" width="3.625" style="29" customWidth="1"/>
    <col min="4133" max="4133" width="6.625" style="29" customWidth="1"/>
    <col min="4134" max="4134" width="2.375" style="29" customWidth="1"/>
    <col min="4135" max="4352" width="9.125" style="29"/>
    <col min="4353" max="4353" width="2.875" style="29" customWidth="1"/>
    <col min="4354" max="4354" width="0.625" style="29" customWidth="1"/>
    <col min="4355" max="4355" width="29.5" style="29" customWidth="1"/>
    <col min="4356" max="4356" width="1.5" style="29" customWidth="1"/>
    <col min="4357" max="4357" width="10" style="29" customWidth="1"/>
    <col min="4358" max="4358" width="6.5" style="29" customWidth="1"/>
    <col min="4359" max="4359" width="2.125" style="29" customWidth="1"/>
    <col min="4360" max="4360" width="10" style="29" customWidth="1"/>
    <col min="4361" max="4361" width="11.625" style="29" customWidth="1"/>
    <col min="4362" max="4362" width="0.875" style="29" customWidth="1"/>
    <col min="4363" max="4363" width="2.625" style="29" customWidth="1"/>
    <col min="4364" max="4364" width="8.875" style="29" customWidth="1"/>
    <col min="4365" max="4365" width="8.5" style="29" customWidth="1"/>
    <col min="4366" max="4366" width="1.875" style="29" customWidth="1"/>
    <col min="4367" max="4367" width="12.125" style="29" customWidth="1"/>
    <col min="4368" max="4368" width="3.625" style="29" customWidth="1"/>
    <col min="4369" max="4369" width="11.375" style="29" customWidth="1"/>
    <col min="4370" max="4370" width="1.625" style="29" customWidth="1"/>
    <col min="4371" max="4371" width="9.5" style="29" customWidth="1"/>
    <col min="4372" max="4372" width="8.375" style="29" customWidth="1"/>
    <col min="4373" max="4373" width="3" style="29" customWidth="1"/>
    <col min="4374" max="4374" width="0.875" style="29" customWidth="1"/>
    <col min="4375" max="4375" width="17" style="29" customWidth="1"/>
    <col min="4376" max="4376" width="34.625" style="29" customWidth="1"/>
    <col min="4377" max="4377" width="2.5" style="29" customWidth="1"/>
    <col min="4378" max="4378" width="30.625" style="29" customWidth="1"/>
    <col min="4379" max="4379" width="3.125" style="29" customWidth="1"/>
    <col min="4380" max="4380" width="22" style="29" customWidth="1"/>
    <col min="4381" max="4381" width="2.625" style="29" customWidth="1"/>
    <col min="4382" max="4382" width="7.625" style="29" customWidth="1"/>
    <col min="4383" max="4383" width="10.625" style="29" customWidth="1"/>
    <col min="4384" max="4384" width="0.875" style="29" customWidth="1"/>
    <col min="4385" max="4385" width="6.625" style="29" customWidth="1"/>
    <col min="4386" max="4386" width="0.875" style="29" customWidth="1"/>
    <col min="4387" max="4387" width="6.625" style="29" customWidth="1"/>
    <col min="4388" max="4388" width="3.625" style="29" customWidth="1"/>
    <col min="4389" max="4389" width="6.625" style="29" customWidth="1"/>
    <col min="4390" max="4390" width="2.375" style="29" customWidth="1"/>
    <col min="4391" max="4608" width="9.125" style="29"/>
    <col min="4609" max="4609" width="2.875" style="29" customWidth="1"/>
    <col min="4610" max="4610" width="0.625" style="29" customWidth="1"/>
    <col min="4611" max="4611" width="29.5" style="29" customWidth="1"/>
    <col min="4612" max="4612" width="1.5" style="29" customWidth="1"/>
    <col min="4613" max="4613" width="10" style="29" customWidth="1"/>
    <col min="4614" max="4614" width="6.5" style="29" customWidth="1"/>
    <col min="4615" max="4615" width="2.125" style="29" customWidth="1"/>
    <col min="4616" max="4616" width="10" style="29" customWidth="1"/>
    <col min="4617" max="4617" width="11.625" style="29" customWidth="1"/>
    <col min="4618" max="4618" width="0.875" style="29" customWidth="1"/>
    <col min="4619" max="4619" width="2.625" style="29" customWidth="1"/>
    <col min="4620" max="4620" width="8.875" style="29" customWidth="1"/>
    <col min="4621" max="4621" width="8.5" style="29" customWidth="1"/>
    <col min="4622" max="4622" width="1.875" style="29" customWidth="1"/>
    <col min="4623" max="4623" width="12.125" style="29" customWidth="1"/>
    <col min="4624" max="4624" width="3.625" style="29" customWidth="1"/>
    <col min="4625" max="4625" width="11.375" style="29" customWidth="1"/>
    <col min="4626" max="4626" width="1.625" style="29" customWidth="1"/>
    <col min="4627" max="4627" width="9.5" style="29" customWidth="1"/>
    <col min="4628" max="4628" width="8.375" style="29" customWidth="1"/>
    <col min="4629" max="4629" width="3" style="29" customWidth="1"/>
    <col min="4630" max="4630" width="0.875" style="29" customWidth="1"/>
    <col min="4631" max="4631" width="17" style="29" customWidth="1"/>
    <col min="4632" max="4632" width="34.625" style="29" customWidth="1"/>
    <col min="4633" max="4633" width="2.5" style="29" customWidth="1"/>
    <col min="4634" max="4634" width="30.625" style="29" customWidth="1"/>
    <col min="4635" max="4635" width="3.125" style="29" customWidth="1"/>
    <col min="4636" max="4636" width="22" style="29" customWidth="1"/>
    <col min="4637" max="4637" width="2.625" style="29" customWidth="1"/>
    <col min="4638" max="4638" width="7.625" style="29" customWidth="1"/>
    <col min="4639" max="4639" width="10.625" style="29" customWidth="1"/>
    <col min="4640" max="4640" width="0.875" style="29" customWidth="1"/>
    <col min="4641" max="4641" width="6.625" style="29" customWidth="1"/>
    <col min="4642" max="4642" width="0.875" style="29" customWidth="1"/>
    <col min="4643" max="4643" width="6.625" style="29" customWidth="1"/>
    <col min="4644" max="4644" width="3.625" style="29" customWidth="1"/>
    <col min="4645" max="4645" width="6.625" style="29" customWidth="1"/>
    <col min="4646" max="4646" width="2.375" style="29" customWidth="1"/>
    <col min="4647" max="4864" width="9.125" style="29"/>
    <col min="4865" max="4865" width="2.875" style="29" customWidth="1"/>
    <col min="4866" max="4866" width="0.625" style="29" customWidth="1"/>
    <col min="4867" max="4867" width="29.5" style="29" customWidth="1"/>
    <col min="4868" max="4868" width="1.5" style="29" customWidth="1"/>
    <col min="4869" max="4869" width="10" style="29" customWidth="1"/>
    <col min="4870" max="4870" width="6.5" style="29" customWidth="1"/>
    <col min="4871" max="4871" width="2.125" style="29" customWidth="1"/>
    <col min="4872" max="4872" width="10" style="29" customWidth="1"/>
    <col min="4873" max="4873" width="11.625" style="29" customWidth="1"/>
    <col min="4874" max="4874" width="0.875" style="29" customWidth="1"/>
    <col min="4875" max="4875" width="2.625" style="29" customWidth="1"/>
    <col min="4876" max="4876" width="8.875" style="29" customWidth="1"/>
    <col min="4877" max="4877" width="8.5" style="29" customWidth="1"/>
    <col min="4878" max="4878" width="1.875" style="29" customWidth="1"/>
    <col min="4879" max="4879" width="12.125" style="29" customWidth="1"/>
    <col min="4880" max="4880" width="3.625" style="29" customWidth="1"/>
    <col min="4881" max="4881" width="11.375" style="29" customWidth="1"/>
    <col min="4882" max="4882" width="1.625" style="29" customWidth="1"/>
    <col min="4883" max="4883" width="9.5" style="29" customWidth="1"/>
    <col min="4884" max="4884" width="8.375" style="29" customWidth="1"/>
    <col min="4885" max="4885" width="3" style="29" customWidth="1"/>
    <col min="4886" max="4886" width="0.875" style="29" customWidth="1"/>
    <col min="4887" max="4887" width="17" style="29" customWidth="1"/>
    <col min="4888" max="4888" width="34.625" style="29" customWidth="1"/>
    <col min="4889" max="4889" width="2.5" style="29" customWidth="1"/>
    <col min="4890" max="4890" width="30.625" style="29" customWidth="1"/>
    <col min="4891" max="4891" width="3.125" style="29" customWidth="1"/>
    <col min="4892" max="4892" width="22" style="29" customWidth="1"/>
    <col min="4893" max="4893" width="2.625" style="29" customWidth="1"/>
    <col min="4894" max="4894" width="7.625" style="29" customWidth="1"/>
    <col min="4895" max="4895" width="10.625" style="29" customWidth="1"/>
    <col min="4896" max="4896" width="0.875" style="29" customWidth="1"/>
    <col min="4897" max="4897" width="6.625" style="29" customWidth="1"/>
    <col min="4898" max="4898" width="0.875" style="29" customWidth="1"/>
    <col min="4899" max="4899" width="6.625" style="29" customWidth="1"/>
    <col min="4900" max="4900" width="3.625" style="29" customWidth="1"/>
    <col min="4901" max="4901" width="6.625" style="29" customWidth="1"/>
    <col min="4902" max="4902" width="2.375" style="29" customWidth="1"/>
    <col min="4903" max="5120" width="9.125" style="29"/>
    <col min="5121" max="5121" width="2.875" style="29" customWidth="1"/>
    <col min="5122" max="5122" width="0.625" style="29" customWidth="1"/>
    <col min="5123" max="5123" width="29.5" style="29" customWidth="1"/>
    <col min="5124" max="5124" width="1.5" style="29" customWidth="1"/>
    <col min="5125" max="5125" width="10" style="29" customWidth="1"/>
    <col min="5126" max="5126" width="6.5" style="29" customWidth="1"/>
    <col min="5127" max="5127" width="2.125" style="29" customWidth="1"/>
    <col min="5128" max="5128" width="10" style="29" customWidth="1"/>
    <col min="5129" max="5129" width="11.625" style="29" customWidth="1"/>
    <col min="5130" max="5130" width="0.875" style="29" customWidth="1"/>
    <col min="5131" max="5131" width="2.625" style="29" customWidth="1"/>
    <col min="5132" max="5132" width="8.875" style="29" customWidth="1"/>
    <col min="5133" max="5133" width="8.5" style="29" customWidth="1"/>
    <col min="5134" max="5134" width="1.875" style="29" customWidth="1"/>
    <col min="5135" max="5135" width="12.125" style="29" customWidth="1"/>
    <col min="5136" max="5136" width="3.625" style="29" customWidth="1"/>
    <col min="5137" max="5137" width="11.375" style="29" customWidth="1"/>
    <col min="5138" max="5138" width="1.625" style="29" customWidth="1"/>
    <col min="5139" max="5139" width="9.5" style="29" customWidth="1"/>
    <col min="5140" max="5140" width="8.375" style="29" customWidth="1"/>
    <col min="5141" max="5141" width="3" style="29" customWidth="1"/>
    <col min="5142" max="5142" width="0.875" style="29" customWidth="1"/>
    <col min="5143" max="5143" width="17" style="29" customWidth="1"/>
    <col min="5144" max="5144" width="34.625" style="29" customWidth="1"/>
    <col min="5145" max="5145" width="2.5" style="29" customWidth="1"/>
    <col min="5146" max="5146" width="30.625" style="29" customWidth="1"/>
    <col min="5147" max="5147" width="3.125" style="29" customWidth="1"/>
    <col min="5148" max="5148" width="22" style="29" customWidth="1"/>
    <col min="5149" max="5149" width="2.625" style="29" customWidth="1"/>
    <col min="5150" max="5150" width="7.625" style="29" customWidth="1"/>
    <col min="5151" max="5151" width="10.625" style="29" customWidth="1"/>
    <col min="5152" max="5152" width="0.875" style="29" customWidth="1"/>
    <col min="5153" max="5153" width="6.625" style="29" customWidth="1"/>
    <col min="5154" max="5154" width="0.875" style="29" customWidth="1"/>
    <col min="5155" max="5155" width="6.625" style="29" customWidth="1"/>
    <col min="5156" max="5156" width="3.625" style="29" customWidth="1"/>
    <col min="5157" max="5157" width="6.625" style="29" customWidth="1"/>
    <col min="5158" max="5158" width="2.375" style="29" customWidth="1"/>
    <col min="5159" max="5376" width="9.125" style="29"/>
    <col min="5377" max="5377" width="2.875" style="29" customWidth="1"/>
    <col min="5378" max="5378" width="0.625" style="29" customWidth="1"/>
    <col min="5379" max="5379" width="29.5" style="29" customWidth="1"/>
    <col min="5380" max="5380" width="1.5" style="29" customWidth="1"/>
    <col min="5381" max="5381" width="10" style="29" customWidth="1"/>
    <col min="5382" max="5382" width="6.5" style="29" customWidth="1"/>
    <col min="5383" max="5383" width="2.125" style="29" customWidth="1"/>
    <col min="5384" max="5384" width="10" style="29" customWidth="1"/>
    <col min="5385" max="5385" width="11.625" style="29" customWidth="1"/>
    <col min="5386" max="5386" width="0.875" style="29" customWidth="1"/>
    <col min="5387" max="5387" width="2.625" style="29" customWidth="1"/>
    <col min="5388" max="5388" width="8.875" style="29" customWidth="1"/>
    <col min="5389" max="5389" width="8.5" style="29" customWidth="1"/>
    <col min="5390" max="5390" width="1.875" style="29" customWidth="1"/>
    <col min="5391" max="5391" width="12.125" style="29" customWidth="1"/>
    <col min="5392" max="5392" width="3.625" style="29" customWidth="1"/>
    <col min="5393" max="5393" width="11.375" style="29" customWidth="1"/>
    <col min="5394" max="5394" width="1.625" style="29" customWidth="1"/>
    <col min="5395" max="5395" width="9.5" style="29" customWidth="1"/>
    <col min="5396" max="5396" width="8.375" style="29" customWidth="1"/>
    <col min="5397" max="5397" width="3" style="29" customWidth="1"/>
    <col min="5398" max="5398" width="0.875" style="29" customWidth="1"/>
    <col min="5399" max="5399" width="17" style="29" customWidth="1"/>
    <col min="5400" max="5400" width="34.625" style="29" customWidth="1"/>
    <col min="5401" max="5401" width="2.5" style="29" customWidth="1"/>
    <col min="5402" max="5402" width="30.625" style="29" customWidth="1"/>
    <col min="5403" max="5403" width="3.125" style="29" customWidth="1"/>
    <col min="5404" max="5404" width="22" style="29" customWidth="1"/>
    <col min="5405" max="5405" width="2.625" style="29" customWidth="1"/>
    <col min="5406" max="5406" width="7.625" style="29" customWidth="1"/>
    <col min="5407" max="5407" width="10.625" style="29" customWidth="1"/>
    <col min="5408" max="5408" width="0.875" style="29" customWidth="1"/>
    <col min="5409" max="5409" width="6.625" style="29" customWidth="1"/>
    <col min="5410" max="5410" width="0.875" style="29" customWidth="1"/>
    <col min="5411" max="5411" width="6.625" style="29" customWidth="1"/>
    <col min="5412" max="5412" width="3.625" style="29" customWidth="1"/>
    <col min="5413" max="5413" width="6.625" style="29" customWidth="1"/>
    <col min="5414" max="5414" width="2.375" style="29" customWidth="1"/>
    <col min="5415" max="5632" width="9.125" style="29"/>
    <col min="5633" max="5633" width="2.875" style="29" customWidth="1"/>
    <col min="5634" max="5634" width="0.625" style="29" customWidth="1"/>
    <col min="5635" max="5635" width="29.5" style="29" customWidth="1"/>
    <col min="5636" max="5636" width="1.5" style="29" customWidth="1"/>
    <col min="5637" max="5637" width="10" style="29" customWidth="1"/>
    <col min="5638" max="5638" width="6.5" style="29" customWidth="1"/>
    <col min="5639" max="5639" width="2.125" style="29" customWidth="1"/>
    <col min="5640" max="5640" width="10" style="29" customWidth="1"/>
    <col min="5641" max="5641" width="11.625" style="29" customWidth="1"/>
    <col min="5642" max="5642" width="0.875" style="29" customWidth="1"/>
    <col min="5643" max="5643" width="2.625" style="29" customWidth="1"/>
    <col min="5644" max="5644" width="8.875" style="29" customWidth="1"/>
    <col min="5645" max="5645" width="8.5" style="29" customWidth="1"/>
    <col min="5646" max="5646" width="1.875" style="29" customWidth="1"/>
    <col min="5647" max="5647" width="12.125" style="29" customWidth="1"/>
    <col min="5648" max="5648" width="3.625" style="29" customWidth="1"/>
    <col min="5649" max="5649" width="11.375" style="29" customWidth="1"/>
    <col min="5650" max="5650" width="1.625" style="29" customWidth="1"/>
    <col min="5651" max="5651" width="9.5" style="29" customWidth="1"/>
    <col min="5652" max="5652" width="8.375" style="29" customWidth="1"/>
    <col min="5653" max="5653" width="3" style="29" customWidth="1"/>
    <col min="5654" max="5654" width="0.875" style="29" customWidth="1"/>
    <col min="5655" max="5655" width="17" style="29" customWidth="1"/>
    <col min="5656" max="5656" width="34.625" style="29" customWidth="1"/>
    <col min="5657" max="5657" width="2.5" style="29" customWidth="1"/>
    <col min="5658" max="5658" width="30.625" style="29" customWidth="1"/>
    <col min="5659" max="5659" width="3.125" style="29" customWidth="1"/>
    <col min="5660" max="5660" width="22" style="29" customWidth="1"/>
    <col min="5661" max="5661" width="2.625" style="29" customWidth="1"/>
    <col min="5662" max="5662" width="7.625" style="29" customWidth="1"/>
    <col min="5663" max="5663" width="10.625" style="29" customWidth="1"/>
    <col min="5664" max="5664" width="0.875" style="29" customWidth="1"/>
    <col min="5665" max="5665" width="6.625" style="29" customWidth="1"/>
    <col min="5666" max="5666" width="0.875" style="29" customWidth="1"/>
    <col min="5667" max="5667" width="6.625" style="29" customWidth="1"/>
    <col min="5668" max="5668" width="3.625" style="29" customWidth="1"/>
    <col min="5669" max="5669" width="6.625" style="29" customWidth="1"/>
    <col min="5670" max="5670" width="2.375" style="29" customWidth="1"/>
    <col min="5671" max="5888" width="9.125" style="29"/>
    <col min="5889" max="5889" width="2.875" style="29" customWidth="1"/>
    <col min="5890" max="5890" width="0.625" style="29" customWidth="1"/>
    <col min="5891" max="5891" width="29.5" style="29" customWidth="1"/>
    <col min="5892" max="5892" width="1.5" style="29" customWidth="1"/>
    <col min="5893" max="5893" width="10" style="29" customWidth="1"/>
    <col min="5894" max="5894" width="6.5" style="29" customWidth="1"/>
    <col min="5895" max="5895" width="2.125" style="29" customWidth="1"/>
    <col min="5896" max="5896" width="10" style="29" customWidth="1"/>
    <col min="5897" max="5897" width="11.625" style="29" customWidth="1"/>
    <col min="5898" max="5898" width="0.875" style="29" customWidth="1"/>
    <col min="5899" max="5899" width="2.625" style="29" customWidth="1"/>
    <col min="5900" max="5900" width="8.875" style="29" customWidth="1"/>
    <col min="5901" max="5901" width="8.5" style="29" customWidth="1"/>
    <col min="5902" max="5902" width="1.875" style="29" customWidth="1"/>
    <col min="5903" max="5903" width="12.125" style="29" customWidth="1"/>
    <col min="5904" max="5904" width="3.625" style="29" customWidth="1"/>
    <col min="5905" max="5905" width="11.375" style="29" customWidth="1"/>
    <col min="5906" max="5906" width="1.625" style="29" customWidth="1"/>
    <col min="5907" max="5907" width="9.5" style="29" customWidth="1"/>
    <col min="5908" max="5908" width="8.375" style="29" customWidth="1"/>
    <col min="5909" max="5909" width="3" style="29" customWidth="1"/>
    <col min="5910" max="5910" width="0.875" style="29" customWidth="1"/>
    <col min="5911" max="5911" width="17" style="29" customWidth="1"/>
    <col min="5912" max="5912" width="34.625" style="29" customWidth="1"/>
    <col min="5913" max="5913" width="2.5" style="29" customWidth="1"/>
    <col min="5914" max="5914" width="30.625" style="29" customWidth="1"/>
    <col min="5915" max="5915" width="3.125" style="29" customWidth="1"/>
    <col min="5916" max="5916" width="22" style="29" customWidth="1"/>
    <col min="5917" max="5917" width="2.625" style="29" customWidth="1"/>
    <col min="5918" max="5918" width="7.625" style="29" customWidth="1"/>
    <col min="5919" max="5919" width="10.625" style="29" customWidth="1"/>
    <col min="5920" max="5920" width="0.875" style="29" customWidth="1"/>
    <col min="5921" max="5921" width="6.625" style="29" customWidth="1"/>
    <col min="5922" max="5922" width="0.875" style="29" customWidth="1"/>
    <col min="5923" max="5923" width="6.625" style="29" customWidth="1"/>
    <col min="5924" max="5924" width="3.625" style="29" customWidth="1"/>
    <col min="5925" max="5925" width="6.625" style="29" customWidth="1"/>
    <col min="5926" max="5926" width="2.375" style="29" customWidth="1"/>
    <col min="5927" max="6144" width="9.125" style="29"/>
    <col min="6145" max="6145" width="2.875" style="29" customWidth="1"/>
    <col min="6146" max="6146" width="0.625" style="29" customWidth="1"/>
    <col min="6147" max="6147" width="29.5" style="29" customWidth="1"/>
    <col min="6148" max="6148" width="1.5" style="29" customWidth="1"/>
    <col min="6149" max="6149" width="10" style="29" customWidth="1"/>
    <col min="6150" max="6150" width="6.5" style="29" customWidth="1"/>
    <col min="6151" max="6151" width="2.125" style="29" customWidth="1"/>
    <col min="6152" max="6152" width="10" style="29" customWidth="1"/>
    <col min="6153" max="6153" width="11.625" style="29" customWidth="1"/>
    <col min="6154" max="6154" width="0.875" style="29" customWidth="1"/>
    <col min="6155" max="6155" width="2.625" style="29" customWidth="1"/>
    <col min="6156" max="6156" width="8.875" style="29" customWidth="1"/>
    <col min="6157" max="6157" width="8.5" style="29" customWidth="1"/>
    <col min="6158" max="6158" width="1.875" style="29" customWidth="1"/>
    <col min="6159" max="6159" width="12.125" style="29" customWidth="1"/>
    <col min="6160" max="6160" width="3.625" style="29" customWidth="1"/>
    <col min="6161" max="6161" width="11.375" style="29" customWidth="1"/>
    <col min="6162" max="6162" width="1.625" style="29" customWidth="1"/>
    <col min="6163" max="6163" width="9.5" style="29" customWidth="1"/>
    <col min="6164" max="6164" width="8.375" style="29" customWidth="1"/>
    <col min="6165" max="6165" width="3" style="29" customWidth="1"/>
    <col min="6166" max="6166" width="0.875" style="29" customWidth="1"/>
    <col min="6167" max="6167" width="17" style="29" customWidth="1"/>
    <col min="6168" max="6168" width="34.625" style="29" customWidth="1"/>
    <col min="6169" max="6169" width="2.5" style="29" customWidth="1"/>
    <col min="6170" max="6170" width="30.625" style="29" customWidth="1"/>
    <col min="6171" max="6171" width="3.125" style="29" customWidth="1"/>
    <col min="6172" max="6172" width="22" style="29" customWidth="1"/>
    <col min="6173" max="6173" width="2.625" style="29" customWidth="1"/>
    <col min="6174" max="6174" width="7.625" style="29" customWidth="1"/>
    <col min="6175" max="6175" width="10.625" style="29" customWidth="1"/>
    <col min="6176" max="6176" width="0.875" style="29" customWidth="1"/>
    <col min="6177" max="6177" width="6.625" style="29" customWidth="1"/>
    <col min="6178" max="6178" width="0.875" style="29" customWidth="1"/>
    <col min="6179" max="6179" width="6.625" style="29" customWidth="1"/>
    <col min="6180" max="6180" width="3.625" style="29" customWidth="1"/>
    <col min="6181" max="6181" width="6.625" style="29" customWidth="1"/>
    <col min="6182" max="6182" width="2.375" style="29" customWidth="1"/>
    <col min="6183" max="6400" width="9.125" style="29"/>
    <col min="6401" max="6401" width="2.875" style="29" customWidth="1"/>
    <col min="6402" max="6402" width="0.625" style="29" customWidth="1"/>
    <col min="6403" max="6403" width="29.5" style="29" customWidth="1"/>
    <col min="6404" max="6404" width="1.5" style="29" customWidth="1"/>
    <col min="6405" max="6405" width="10" style="29" customWidth="1"/>
    <col min="6406" max="6406" width="6.5" style="29" customWidth="1"/>
    <col min="6407" max="6407" width="2.125" style="29" customWidth="1"/>
    <col min="6408" max="6408" width="10" style="29" customWidth="1"/>
    <col min="6409" max="6409" width="11.625" style="29" customWidth="1"/>
    <col min="6410" max="6410" width="0.875" style="29" customWidth="1"/>
    <col min="6411" max="6411" width="2.625" style="29" customWidth="1"/>
    <col min="6412" max="6412" width="8.875" style="29" customWidth="1"/>
    <col min="6413" max="6413" width="8.5" style="29" customWidth="1"/>
    <col min="6414" max="6414" width="1.875" style="29" customWidth="1"/>
    <col min="6415" max="6415" width="12.125" style="29" customWidth="1"/>
    <col min="6416" max="6416" width="3.625" style="29" customWidth="1"/>
    <col min="6417" max="6417" width="11.375" style="29" customWidth="1"/>
    <col min="6418" max="6418" width="1.625" style="29" customWidth="1"/>
    <col min="6419" max="6419" width="9.5" style="29" customWidth="1"/>
    <col min="6420" max="6420" width="8.375" style="29" customWidth="1"/>
    <col min="6421" max="6421" width="3" style="29" customWidth="1"/>
    <col min="6422" max="6422" width="0.875" style="29" customWidth="1"/>
    <col min="6423" max="6423" width="17" style="29" customWidth="1"/>
    <col min="6424" max="6424" width="34.625" style="29" customWidth="1"/>
    <col min="6425" max="6425" width="2.5" style="29" customWidth="1"/>
    <col min="6426" max="6426" width="30.625" style="29" customWidth="1"/>
    <col min="6427" max="6427" width="3.125" style="29" customWidth="1"/>
    <col min="6428" max="6428" width="22" style="29" customWidth="1"/>
    <col min="6429" max="6429" width="2.625" style="29" customWidth="1"/>
    <col min="6430" max="6430" width="7.625" style="29" customWidth="1"/>
    <col min="6431" max="6431" width="10.625" style="29" customWidth="1"/>
    <col min="6432" max="6432" width="0.875" style="29" customWidth="1"/>
    <col min="6433" max="6433" width="6.625" style="29" customWidth="1"/>
    <col min="6434" max="6434" width="0.875" style="29" customWidth="1"/>
    <col min="6435" max="6435" width="6.625" style="29" customWidth="1"/>
    <col min="6436" max="6436" width="3.625" style="29" customWidth="1"/>
    <col min="6437" max="6437" width="6.625" style="29" customWidth="1"/>
    <col min="6438" max="6438" width="2.375" style="29" customWidth="1"/>
    <col min="6439" max="6656" width="9.125" style="29"/>
    <col min="6657" max="6657" width="2.875" style="29" customWidth="1"/>
    <col min="6658" max="6658" width="0.625" style="29" customWidth="1"/>
    <col min="6659" max="6659" width="29.5" style="29" customWidth="1"/>
    <col min="6660" max="6660" width="1.5" style="29" customWidth="1"/>
    <col min="6661" max="6661" width="10" style="29" customWidth="1"/>
    <col min="6662" max="6662" width="6.5" style="29" customWidth="1"/>
    <col min="6663" max="6663" width="2.125" style="29" customWidth="1"/>
    <col min="6664" max="6664" width="10" style="29" customWidth="1"/>
    <col min="6665" max="6665" width="11.625" style="29" customWidth="1"/>
    <col min="6666" max="6666" width="0.875" style="29" customWidth="1"/>
    <col min="6667" max="6667" width="2.625" style="29" customWidth="1"/>
    <col min="6668" max="6668" width="8.875" style="29" customWidth="1"/>
    <col min="6669" max="6669" width="8.5" style="29" customWidth="1"/>
    <col min="6670" max="6670" width="1.875" style="29" customWidth="1"/>
    <col min="6671" max="6671" width="12.125" style="29" customWidth="1"/>
    <col min="6672" max="6672" width="3.625" style="29" customWidth="1"/>
    <col min="6673" max="6673" width="11.375" style="29" customWidth="1"/>
    <col min="6674" max="6674" width="1.625" style="29" customWidth="1"/>
    <col min="6675" max="6675" width="9.5" style="29" customWidth="1"/>
    <col min="6676" max="6676" width="8.375" style="29" customWidth="1"/>
    <col min="6677" max="6677" width="3" style="29" customWidth="1"/>
    <col min="6678" max="6678" width="0.875" style="29" customWidth="1"/>
    <col min="6679" max="6679" width="17" style="29" customWidth="1"/>
    <col min="6680" max="6680" width="34.625" style="29" customWidth="1"/>
    <col min="6681" max="6681" width="2.5" style="29" customWidth="1"/>
    <col min="6682" max="6682" width="30.625" style="29" customWidth="1"/>
    <col min="6683" max="6683" width="3.125" style="29" customWidth="1"/>
    <col min="6684" max="6684" width="22" style="29" customWidth="1"/>
    <col min="6685" max="6685" width="2.625" style="29" customWidth="1"/>
    <col min="6686" max="6686" width="7.625" style="29" customWidth="1"/>
    <col min="6687" max="6687" width="10.625" style="29" customWidth="1"/>
    <col min="6688" max="6688" width="0.875" style="29" customWidth="1"/>
    <col min="6689" max="6689" width="6.625" style="29" customWidth="1"/>
    <col min="6690" max="6690" width="0.875" style="29" customWidth="1"/>
    <col min="6691" max="6691" width="6.625" style="29" customWidth="1"/>
    <col min="6692" max="6692" width="3.625" style="29" customWidth="1"/>
    <col min="6693" max="6693" width="6.625" style="29" customWidth="1"/>
    <col min="6694" max="6694" width="2.375" style="29" customWidth="1"/>
    <col min="6695" max="6912" width="9.125" style="29"/>
    <col min="6913" max="6913" width="2.875" style="29" customWidth="1"/>
    <col min="6914" max="6914" width="0.625" style="29" customWidth="1"/>
    <col min="6915" max="6915" width="29.5" style="29" customWidth="1"/>
    <col min="6916" max="6916" width="1.5" style="29" customWidth="1"/>
    <col min="6917" max="6917" width="10" style="29" customWidth="1"/>
    <col min="6918" max="6918" width="6.5" style="29" customWidth="1"/>
    <col min="6919" max="6919" width="2.125" style="29" customWidth="1"/>
    <col min="6920" max="6920" width="10" style="29" customWidth="1"/>
    <col min="6921" max="6921" width="11.625" style="29" customWidth="1"/>
    <col min="6922" max="6922" width="0.875" style="29" customWidth="1"/>
    <col min="6923" max="6923" width="2.625" style="29" customWidth="1"/>
    <col min="6924" max="6924" width="8.875" style="29" customWidth="1"/>
    <col min="6925" max="6925" width="8.5" style="29" customWidth="1"/>
    <col min="6926" max="6926" width="1.875" style="29" customWidth="1"/>
    <col min="6927" max="6927" width="12.125" style="29" customWidth="1"/>
    <col min="6928" max="6928" width="3.625" style="29" customWidth="1"/>
    <col min="6929" max="6929" width="11.375" style="29" customWidth="1"/>
    <col min="6930" max="6930" width="1.625" style="29" customWidth="1"/>
    <col min="6931" max="6931" width="9.5" style="29" customWidth="1"/>
    <col min="6932" max="6932" width="8.375" style="29" customWidth="1"/>
    <col min="6933" max="6933" width="3" style="29" customWidth="1"/>
    <col min="6934" max="6934" width="0.875" style="29" customWidth="1"/>
    <col min="6935" max="6935" width="17" style="29" customWidth="1"/>
    <col min="6936" max="6936" width="34.625" style="29" customWidth="1"/>
    <col min="6937" max="6937" width="2.5" style="29" customWidth="1"/>
    <col min="6938" max="6938" width="30.625" style="29" customWidth="1"/>
    <col min="6939" max="6939" width="3.125" style="29" customWidth="1"/>
    <col min="6940" max="6940" width="22" style="29" customWidth="1"/>
    <col min="6941" max="6941" width="2.625" style="29" customWidth="1"/>
    <col min="6942" max="6942" width="7.625" style="29" customWidth="1"/>
    <col min="6943" max="6943" width="10.625" style="29" customWidth="1"/>
    <col min="6944" max="6944" width="0.875" style="29" customWidth="1"/>
    <col min="6945" max="6945" width="6.625" style="29" customWidth="1"/>
    <col min="6946" max="6946" width="0.875" style="29" customWidth="1"/>
    <col min="6947" max="6947" width="6.625" style="29" customWidth="1"/>
    <col min="6948" max="6948" width="3.625" style="29" customWidth="1"/>
    <col min="6949" max="6949" width="6.625" style="29" customWidth="1"/>
    <col min="6950" max="6950" width="2.375" style="29" customWidth="1"/>
    <col min="6951" max="7168" width="9.125" style="29"/>
    <col min="7169" max="7169" width="2.875" style="29" customWidth="1"/>
    <col min="7170" max="7170" width="0.625" style="29" customWidth="1"/>
    <col min="7171" max="7171" width="29.5" style="29" customWidth="1"/>
    <col min="7172" max="7172" width="1.5" style="29" customWidth="1"/>
    <col min="7173" max="7173" width="10" style="29" customWidth="1"/>
    <col min="7174" max="7174" width="6.5" style="29" customWidth="1"/>
    <col min="7175" max="7175" width="2.125" style="29" customWidth="1"/>
    <col min="7176" max="7176" width="10" style="29" customWidth="1"/>
    <col min="7177" max="7177" width="11.625" style="29" customWidth="1"/>
    <col min="7178" max="7178" width="0.875" style="29" customWidth="1"/>
    <col min="7179" max="7179" width="2.625" style="29" customWidth="1"/>
    <col min="7180" max="7180" width="8.875" style="29" customWidth="1"/>
    <col min="7181" max="7181" width="8.5" style="29" customWidth="1"/>
    <col min="7182" max="7182" width="1.875" style="29" customWidth="1"/>
    <col min="7183" max="7183" width="12.125" style="29" customWidth="1"/>
    <col min="7184" max="7184" width="3.625" style="29" customWidth="1"/>
    <col min="7185" max="7185" width="11.375" style="29" customWidth="1"/>
    <col min="7186" max="7186" width="1.625" style="29" customWidth="1"/>
    <col min="7187" max="7187" width="9.5" style="29" customWidth="1"/>
    <col min="7188" max="7188" width="8.375" style="29" customWidth="1"/>
    <col min="7189" max="7189" width="3" style="29" customWidth="1"/>
    <col min="7190" max="7190" width="0.875" style="29" customWidth="1"/>
    <col min="7191" max="7191" width="17" style="29" customWidth="1"/>
    <col min="7192" max="7192" width="34.625" style="29" customWidth="1"/>
    <col min="7193" max="7193" width="2.5" style="29" customWidth="1"/>
    <col min="7194" max="7194" width="30.625" style="29" customWidth="1"/>
    <col min="7195" max="7195" width="3.125" style="29" customWidth="1"/>
    <col min="7196" max="7196" width="22" style="29" customWidth="1"/>
    <col min="7197" max="7197" width="2.625" style="29" customWidth="1"/>
    <col min="7198" max="7198" width="7.625" style="29" customWidth="1"/>
    <col min="7199" max="7199" width="10.625" style="29" customWidth="1"/>
    <col min="7200" max="7200" width="0.875" style="29" customWidth="1"/>
    <col min="7201" max="7201" width="6.625" style="29" customWidth="1"/>
    <col min="7202" max="7202" width="0.875" style="29" customWidth="1"/>
    <col min="7203" max="7203" width="6.625" style="29" customWidth="1"/>
    <col min="7204" max="7204" width="3.625" style="29" customWidth="1"/>
    <col min="7205" max="7205" width="6.625" style="29" customWidth="1"/>
    <col min="7206" max="7206" width="2.375" style="29" customWidth="1"/>
    <col min="7207" max="7424" width="9.125" style="29"/>
    <col min="7425" max="7425" width="2.875" style="29" customWidth="1"/>
    <col min="7426" max="7426" width="0.625" style="29" customWidth="1"/>
    <col min="7427" max="7427" width="29.5" style="29" customWidth="1"/>
    <col min="7428" max="7428" width="1.5" style="29" customWidth="1"/>
    <col min="7429" max="7429" width="10" style="29" customWidth="1"/>
    <col min="7430" max="7430" width="6.5" style="29" customWidth="1"/>
    <col min="7431" max="7431" width="2.125" style="29" customWidth="1"/>
    <col min="7432" max="7432" width="10" style="29" customWidth="1"/>
    <col min="7433" max="7433" width="11.625" style="29" customWidth="1"/>
    <col min="7434" max="7434" width="0.875" style="29" customWidth="1"/>
    <col min="7435" max="7435" width="2.625" style="29" customWidth="1"/>
    <col min="7436" max="7436" width="8.875" style="29" customWidth="1"/>
    <col min="7437" max="7437" width="8.5" style="29" customWidth="1"/>
    <col min="7438" max="7438" width="1.875" style="29" customWidth="1"/>
    <col min="7439" max="7439" width="12.125" style="29" customWidth="1"/>
    <col min="7440" max="7440" width="3.625" style="29" customWidth="1"/>
    <col min="7441" max="7441" width="11.375" style="29" customWidth="1"/>
    <col min="7442" max="7442" width="1.625" style="29" customWidth="1"/>
    <col min="7443" max="7443" width="9.5" style="29" customWidth="1"/>
    <col min="7444" max="7444" width="8.375" style="29" customWidth="1"/>
    <col min="7445" max="7445" width="3" style="29" customWidth="1"/>
    <col min="7446" max="7446" width="0.875" style="29" customWidth="1"/>
    <col min="7447" max="7447" width="17" style="29" customWidth="1"/>
    <col min="7448" max="7448" width="34.625" style="29" customWidth="1"/>
    <col min="7449" max="7449" width="2.5" style="29" customWidth="1"/>
    <col min="7450" max="7450" width="30.625" style="29" customWidth="1"/>
    <col min="7451" max="7451" width="3.125" style="29" customWidth="1"/>
    <col min="7452" max="7452" width="22" style="29" customWidth="1"/>
    <col min="7453" max="7453" width="2.625" style="29" customWidth="1"/>
    <col min="7454" max="7454" width="7.625" style="29" customWidth="1"/>
    <col min="7455" max="7455" width="10.625" style="29" customWidth="1"/>
    <col min="7456" max="7456" width="0.875" style="29" customWidth="1"/>
    <col min="7457" max="7457" width="6.625" style="29" customWidth="1"/>
    <col min="7458" max="7458" width="0.875" style="29" customWidth="1"/>
    <col min="7459" max="7459" width="6.625" style="29" customWidth="1"/>
    <col min="7460" max="7460" width="3.625" style="29" customWidth="1"/>
    <col min="7461" max="7461" width="6.625" style="29" customWidth="1"/>
    <col min="7462" max="7462" width="2.375" style="29" customWidth="1"/>
    <col min="7463" max="7680" width="9.125" style="29"/>
    <col min="7681" max="7681" width="2.875" style="29" customWidth="1"/>
    <col min="7682" max="7682" width="0.625" style="29" customWidth="1"/>
    <col min="7683" max="7683" width="29.5" style="29" customWidth="1"/>
    <col min="7684" max="7684" width="1.5" style="29" customWidth="1"/>
    <col min="7685" max="7685" width="10" style="29" customWidth="1"/>
    <col min="7686" max="7686" width="6.5" style="29" customWidth="1"/>
    <col min="7687" max="7687" width="2.125" style="29" customWidth="1"/>
    <col min="7688" max="7688" width="10" style="29" customWidth="1"/>
    <col min="7689" max="7689" width="11.625" style="29" customWidth="1"/>
    <col min="7690" max="7690" width="0.875" style="29" customWidth="1"/>
    <col min="7691" max="7691" width="2.625" style="29" customWidth="1"/>
    <col min="7692" max="7692" width="8.875" style="29" customWidth="1"/>
    <col min="7693" max="7693" width="8.5" style="29" customWidth="1"/>
    <col min="7694" max="7694" width="1.875" style="29" customWidth="1"/>
    <col min="7695" max="7695" width="12.125" style="29" customWidth="1"/>
    <col min="7696" max="7696" width="3.625" style="29" customWidth="1"/>
    <col min="7697" max="7697" width="11.375" style="29" customWidth="1"/>
    <col min="7698" max="7698" width="1.625" style="29" customWidth="1"/>
    <col min="7699" max="7699" width="9.5" style="29" customWidth="1"/>
    <col min="7700" max="7700" width="8.375" style="29" customWidth="1"/>
    <col min="7701" max="7701" width="3" style="29" customWidth="1"/>
    <col min="7702" max="7702" width="0.875" style="29" customWidth="1"/>
    <col min="7703" max="7703" width="17" style="29" customWidth="1"/>
    <col min="7704" max="7704" width="34.625" style="29" customWidth="1"/>
    <col min="7705" max="7705" width="2.5" style="29" customWidth="1"/>
    <col min="7706" max="7706" width="30.625" style="29" customWidth="1"/>
    <col min="7707" max="7707" width="3.125" style="29" customWidth="1"/>
    <col min="7708" max="7708" width="22" style="29" customWidth="1"/>
    <col min="7709" max="7709" width="2.625" style="29" customWidth="1"/>
    <col min="7710" max="7710" width="7.625" style="29" customWidth="1"/>
    <col min="7711" max="7711" width="10.625" style="29" customWidth="1"/>
    <col min="7712" max="7712" width="0.875" style="29" customWidth="1"/>
    <col min="7713" max="7713" width="6.625" style="29" customWidth="1"/>
    <col min="7714" max="7714" width="0.875" style="29" customWidth="1"/>
    <col min="7715" max="7715" width="6.625" style="29" customWidth="1"/>
    <col min="7716" max="7716" width="3.625" style="29" customWidth="1"/>
    <col min="7717" max="7717" width="6.625" style="29" customWidth="1"/>
    <col min="7718" max="7718" width="2.375" style="29" customWidth="1"/>
    <col min="7719" max="7936" width="9.125" style="29"/>
    <col min="7937" max="7937" width="2.875" style="29" customWidth="1"/>
    <col min="7938" max="7938" width="0.625" style="29" customWidth="1"/>
    <col min="7939" max="7939" width="29.5" style="29" customWidth="1"/>
    <col min="7940" max="7940" width="1.5" style="29" customWidth="1"/>
    <col min="7941" max="7941" width="10" style="29" customWidth="1"/>
    <col min="7942" max="7942" width="6.5" style="29" customWidth="1"/>
    <col min="7943" max="7943" width="2.125" style="29" customWidth="1"/>
    <col min="7944" max="7944" width="10" style="29" customWidth="1"/>
    <col min="7945" max="7945" width="11.625" style="29" customWidth="1"/>
    <col min="7946" max="7946" width="0.875" style="29" customWidth="1"/>
    <col min="7947" max="7947" width="2.625" style="29" customWidth="1"/>
    <col min="7948" max="7948" width="8.875" style="29" customWidth="1"/>
    <col min="7949" max="7949" width="8.5" style="29" customWidth="1"/>
    <col min="7950" max="7950" width="1.875" style="29" customWidth="1"/>
    <col min="7951" max="7951" width="12.125" style="29" customWidth="1"/>
    <col min="7952" max="7952" width="3.625" style="29" customWidth="1"/>
    <col min="7953" max="7953" width="11.375" style="29" customWidth="1"/>
    <col min="7954" max="7954" width="1.625" style="29" customWidth="1"/>
    <col min="7955" max="7955" width="9.5" style="29" customWidth="1"/>
    <col min="7956" max="7956" width="8.375" style="29" customWidth="1"/>
    <col min="7957" max="7957" width="3" style="29" customWidth="1"/>
    <col min="7958" max="7958" width="0.875" style="29" customWidth="1"/>
    <col min="7959" max="7959" width="17" style="29" customWidth="1"/>
    <col min="7960" max="7960" width="34.625" style="29" customWidth="1"/>
    <col min="7961" max="7961" width="2.5" style="29" customWidth="1"/>
    <col min="7962" max="7962" width="30.625" style="29" customWidth="1"/>
    <col min="7963" max="7963" width="3.125" style="29" customWidth="1"/>
    <col min="7964" max="7964" width="22" style="29" customWidth="1"/>
    <col min="7965" max="7965" width="2.625" style="29" customWidth="1"/>
    <col min="7966" max="7966" width="7.625" style="29" customWidth="1"/>
    <col min="7967" max="7967" width="10.625" style="29" customWidth="1"/>
    <col min="7968" max="7968" width="0.875" style="29" customWidth="1"/>
    <col min="7969" max="7969" width="6.625" style="29" customWidth="1"/>
    <col min="7970" max="7970" width="0.875" style="29" customWidth="1"/>
    <col min="7971" max="7971" width="6.625" style="29" customWidth="1"/>
    <col min="7972" max="7972" width="3.625" style="29" customWidth="1"/>
    <col min="7973" max="7973" width="6.625" style="29" customWidth="1"/>
    <col min="7974" max="7974" width="2.375" style="29" customWidth="1"/>
    <col min="7975" max="8192" width="9.125" style="29"/>
    <col min="8193" max="8193" width="2.875" style="29" customWidth="1"/>
    <col min="8194" max="8194" width="0.625" style="29" customWidth="1"/>
    <col min="8195" max="8195" width="29.5" style="29" customWidth="1"/>
    <col min="8196" max="8196" width="1.5" style="29" customWidth="1"/>
    <col min="8197" max="8197" width="10" style="29" customWidth="1"/>
    <col min="8198" max="8198" width="6.5" style="29" customWidth="1"/>
    <col min="8199" max="8199" width="2.125" style="29" customWidth="1"/>
    <col min="8200" max="8200" width="10" style="29" customWidth="1"/>
    <col min="8201" max="8201" width="11.625" style="29" customWidth="1"/>
    <col min="8202" max="8202" width="0.875" style="29" customWidth="1"/>
    <col min="8203" max="8203" width="2.625" style="29" customWidth="1"/>
    <col min="8204" max="8204" width="8.875" style="29" customWidth="1"/>
    <col min="8205" max="8205" width="8.5" style="29" customWidth="1"/>
    <col min="8206" max="8206" width="1.875" style="29" customWidth="1"/>
    <col min="8207" max="8207" width="12.125" style="29" customWidth="1"/>
    <col min="8208" max="8208" width="3.625" style="29" customWidth="1"/>
    <col min="8209" max="8209" width="11.375" style="29" customWidth="1"/>
    <col min="8210" max="8210" width="1.625" style="29" customWidth="1"/>
    <col min="8211" max="8211" width="9.5" style="29" customWidth="1"/>
    <col min="8212" max="8212" width="8.375" style="29" customWidth="1"/>
    <col min="8213" max="8213" width="3" style="29" customWidth="1"/>
    <col min="8214" max="8214" width="0.875" style="29" customWidth="1"/>
    <col min="8215" max="8215" width="17" style="29" customWidth="1"/>
    <col min="8216" max="8216" width="34.625" style="29" customWidth="1"/>
    <col min="8217" max="8217" width="2.5" style="29" customWidth="1"/>
    <col min="8218" max="8218" width="30.625" style="29" customWidth="1"/>
    <col min="8219" max="8219" width="3.125" style="29" customWidth="1"/>
    <col min="8220" max="8220" width="22" style="29" customWidth="1"/>
    <col min="8221" max="8221" width="2.625" style="29" customWidth="1"/>
    <col min="8222" max="8222" width="7.625" style="29" customWidth="1"/>
    <col min="8223" max="8223" width="10.625" style="29" customWidth="1"/>
    <col min="8224" max="8224" width="0.875" style="29" customWidth="1"/>
    <col min="8225" max="8225" width="6.625" style="29" customWidth="1"/>
    <col min="8226" max="8226" width="0.875" style="29" customWidth="1"/>
    <col min="8227" max="8227" width="6.625" style="29" customWidth="1"/>
    <col min="8228" max="8228" width="3.625" style="29" customWidth="1"/>
    <col min="8229" max="8229" width="6.625" style="29" customWidth="1"/>
    <col min="8230" max="8230" width="2.375" style="29" customWidth="1"/>
    <col min="8231" max="8448" width="9.125" style="29"/>
    <col min="8449" max="8449" width="2.875" style="29" customWidth="1"/>
    <col min="8450" max="8450" width="0.625" style="29" customWidth="1"/>
    <col min="8451" max="8451" width="29.5" style="29" customWidth="1"/>
    <col min="8452" max="8452" width="1.5" style="29" customWidth="1"/>
    <col min="8453" max="8453" width="10" style="29" customWidth="1"/>
    <col min="8454" max="8454" width="6.5" style="29" customWidth="1"/>
    <col min="8455" max="8455" width="2.125" style="29" customWidth="1"/>
    <col min="8456" max="8456" width="10" style="29" customWidth="1"/>
    <col min="8457" max="8457" width="11.625" style="29" customWidth="1"/>
    <col min="8458" max="8458" width="0.875" style="29" customWidth="1"/>
    <col min="8459" max="8459" width="2.625" style="29" customWidth="1"/>
    <col min="8460" max="8460" width="8.875" style="29" customWidth="1"/>
    <col min="8461" max="8461" width="8.5" style="29" customWidth="1"/>
    <col min="8462" max="8462" width="1.875" style="29" customWidth="1"/>
    <col min="8463" max="8463" width="12.125" style="29" customWidth="1"/>
    <col min="8464" max="8464" width="3.625" style="29" customWidth="1"/>
    <col min="8465" max="8465" width="11.375" style="29" customWidth="1"/>
    <col min="8466" max="8466" width="1.625" style="29" customWidth="1"/>
    <col min="8467" max="8467" width="9.5" style="29" customWidth="1"/>
    <col min="8468" max="8468" width="8.375" style="29" customWidth="1"/>
    <col min="8469" max="8469" width="3" style="29" customWidth="1"/>
    <col min="8470" max="8470" width="0.875" style="29" customWidth="1"/>
    <col min="8471" max="8471" width="17" style="29" customWidth="1"/>
    <col min="8472" max="8472" width="34.625" style="29" customWidth="1"/>
    <col min="8473" max="8473" width="2.5" style="29" customWidth="1"/>
    <col min="8474" max="8474" width="30.625" style="29" customWidth="1"/>
    <col min="8475" max="8475" width="3.125" style="29" customWidth="1"/>
    <col min="8476" max="8476" width="22" style="29" customWidth="1"/>
    <col min="8477" max="8477" width="2.625" style="29" customWidth="1"/>
    <col min="8478" max="8478" width="7.625" style="29" customWidth="1"/>
    <col min="8479" max="8479" width="10.625" style="29" customWidth="1"/>
    <col min="8480" max="8480" width="0.875" style="29" customWidth="1"/>
    <col min="8481" max="8481" width="6.625" style="29" customWidth="1"/>
    <col min="8482" max="8482" width="0.875" style="29" customWidth="1"/>
    <col min="8483" max="8483" width="6.625" style="29" customWidth="1"/>
    <col min="8484" max="8484" width="3.625" style="29" customWidth="1"/>
    <col min="8485" max="8485" width="6.625" style="29" customWidth="1"/>
    <col min="8486" max="8486" width="2.375" style="29" customWidth="1"/>
    <col min="8487" max="8704" width="9.125" style="29"/>
    <col min="8705" max="8705" width="2.875" style="29" customWidth="1"/>
    <col min="8706" max="8706" width="0.625" style="29" customWidth="1"/>
    <col min="8707" max="8707" width="29.5" style="29" customWidth="1"/>
    <col min="8708" max="8708" width="1.5" style="29" customWidth="1"/>
    <col min="8709" max="8709" width="10" style="29" customWidth="1"/>
    <col min="8710" max="8710" width="6.5" style="29" customWidth="1"/>
    <col min="8711" max="8711" width="2.125" style="29" customWidth="1"/>
    <col min="8712" max="8712" width="10" style="29" customWidth="1"/>
    <col min="8713" max="8713" width="11.625" style="29" customWidth="1"/>
    <col min="8714" max="8714" width="0.875" style="29" customWidth="1"/>
    <col min="8715" max="8715" width="2.625" style="29" customWidth="1"/>
    <col min="8716" max="8716" width="8.875" style="29" customWidth="1"/>
    <col min="8717" max="8717" width="8.5" style="29" customWidth="1"/>
    <col min="8718" max="8718" width="1.875" style="29" customWidth="1"/>
    <col min="8719" max="8719" width="12.125" style="29" customWidth="1"/>
    <col min="8720" max="8720" width="3.625" style="29" customWidth="1"/>
    <col min="8721" max="8721" width="11.375" style="29" customWidth="1"/>
    <col min="8722" max="8722" width="1.625" style="29" customWidth="1"/>
    <col min="8723" max="8723" width="9.5" style="29" customWidth="1"/>
    <col min="8724" max="8724" width="8.375" style="29" customWidth="1"/>
    <col min="8725" max="8725" width="3" style="29" customWidth="1"/>
    <col min="8726" max="8726" width="0.875" style="29" customWidth="1"/>
    <col min="8727" max="8727" width="17" style="29" customWidth="1"/>
    <col min="8728" max="8728" width="34.625" style="29" customWidth="1"/>
    <col min="8729" max="8729" width="2.5" style="29" customWidth="1"/>
    <col min="8730" max="8730" width="30.625" style="29" customWidth="1"/>
    <col min="8731" max="8731" width="3.125" style="29" customWidth="1"/>
    <col min="8732" max="8732" width="22" style="29" customWidth="1"/>
    <col min="8733" max="8733" width="2.625" style="29" customWidth="1"/>
    <col min="8734" max="8734" width="7.625" style="29" customWidth="1"/>
    <col min="8735" max="8735" width="10.625" style="29" customWidth="1"/>
    <col min="8736" max="8736" width="0.875" style="29" customWidth="1"/>
    <col min="8737" max="8737" width="6.625" style="29" customWidth="1"/>
    <col min="8738" max="8738" width="0.875" style="29" customWidth="1"/>
    <col min="8739" max="8739" width="6.625" style="29" customWidth="1"/>
    <col min="8740" max="8740" width="3.625" style="29" customWidth="1"/>
    <col min="8741" max="8741" width="6.625" style="29" customWidth="1"/>
    <col min="8742" max="8742" width="2.375" style="29" customWidth="1"/>
    <col min="8743" max="8960" width="9.125" style="29"/>
    <col min="8961" max="8961" width="2.875" style="29" customWidth="1"/>
    <col min="8962" max="8962" width="0.625" style="29" customWidth="1"/>
    <col min="8963" max="8963" width="29.5" style="29" customWidth="1"/>
    <col min="8964" max="8964" width="1.5" style="29" customWidth="1"/>
    <col min="8965" max="8965" width="10" style="29" customWidth="1"/>
    <col min="8966" max="8966" width="6.5" style="29" customWidth="1"/>
    <col min="8967" max="8967" width="2.125" style="29" customWidth="1"/>
    <col min="8968" max="8968" width="10" style="29" customWidth="1"/>
    <col min="8969" max="8969" width="11.625" style="29" customWidth="1"/>
    <col min="8970" max="8970" width="0.875" style="29" customWidth="1"/>
    <col min="8971" max="8971" width="2.625" style="29" customWidth="1"/>
    <col min="8972" max="8972" width="8.875" style="29" customWidth="1"/>
    <col min="8973" max="8973" width="8.5" style="29" customWidth="1"/>
    <col min="8974" max="8974" width="1.875" style="29" customWidth="1"/>
    <col min="8975" max="8975" width="12.125" style="29" customWidth="1"/>
    <col min="8976" max="8976" width="3.625" style="29" customWidth="1"/>
    <col min="8977" max="8977" width="11.375" style="29" customWidth="1"/>
    <col min="8978" max="8978" width="1.625" style="29" customWidth="1"/>
    <col min="8979" max="8979" width="9.5" style="29" customWidth="1"/>
    <col min="8980" max="8980" width="8.375" style="29" customWidth="1"/>
    <col min="8981" max="8981" width="3" style="29" customWidth="1"/>
    <col min="8982" max="8982" width="0.875" style="29" customWidth="1"/>
    <col min="8983" max="8983" width="17" style="29" customWidth="1"/>
    <col min="8984" max="8984" width="34.625" style="29" customWidth="1"/>
    <col min="8985" max="8985" width="2.5" style="29" customWidth="1"/>
    <col min="8986" max="8986" width="30.625" style="29" customWidth="1"/>
    <col min="8987" max="8987" width="3.125" style="29" customWidth="1"/>
    <col min="8988" max="8988" width="22" style="29" customWidth="1"/>
    <col min="8989" max="8989" width="2.625" style="29" customWidth="1"/>
    <col min="8990" max="8990" width="7.625" style="29" customWidth="1"/>
    <col min="8991" max="8991" width="10.625" style="29" customWidth="1"/>
    <col min="8992" max="8992" width="0.875" style="29" customWidth="1"/>
    <col min="8993" max="8993" width="6.625" style="29" customWidth="1"/>
    <col min="8994" max="8994" width="0.875" style="29" customWidth="1"/>
    <col min="8995" max="8995" width="6.625" style="29" customWidth="1"/>
    <col min="8996" max="8996" width="3.625" style="29" customWidth="1"/>
    <col min="8997" max="8997" width="6.625" style="29" customWidth="1"/>
    <col min="8998" max="8998" width="2.375" style="29" customWidth="1"/>
    <col min="8999" max="9216" width="9.125" style="29"/>
    <col min="9217" max="9217" width="2.875" style="29" customWidth="1"/>
    <col min="9218" max="9218" width="0.625" style="29" customWidth="1"/>
    <col min="9219" max="9219" width="29.5" style="29" customWidth="1"/>
    <col min="9220" max="9220" width="1.5" style="29" customWidth="1"/>
    <col min="9221" max="9221" width="10" style="29" customWidth="1"/>
    <col min="9222" max="9222" width="6.5" style="29" customWidth="1"/>
    <col min="9223" max="9223" width="2.125" style="29" customWidth="1"/>
    <col min="9224" max="9224" width="10" style="29" customWidth="1"/>
    <col min="9225" max="9225" width="11.625" style="29" customWidth="1"/>
    <col min="9226" max="9226" width="0.875" style="29" customWidth="1"/>
    <col min="9227" max="9227" width="2.625" style="29" customWidth="1"/>
    <col min="9228" max="9228" width="8.875" style="29" customWidth="1"/>
    <col min="9229" max="9229" width="8.5" style="29" customWidth="1"/>
    <col min="9230" max="9230" width="1.875" style="29" customWidth="1"/>
    <col min="9231" max="9231" width="12.125" style="29" customWidth="1"/>
    <col min="9232" max="9232" width="3.625" style="29" customWidth="1"/>
    <col min="9233" max="9233" width="11.375" style="29" customWidth="1"/>
    <col min="9234" max="9234" width="1.625" style="29" customWidth="1"/>
    <col min="9235" max="9235" width="9.5" style="29" customWidth="1"/>
    <col min="9236" max="9236" width="8.375" style="29" customWidth="1"/>
    <col min="9237" max="9237" width="3" style="29" customWidth="1"/>
    <col min="9238" max="9238" width="0.875" style="29" customWidth="1"/>
    <col min="9239" max="9239" width="17" style="29" customWidth="1"/>
    <col min="9240" max="9240" width="34.625" style="29" customWidth="1"/>
    <col min="9241" max="9241" width="2.5" style="29" customWidth="1"/>
    <col min="9242" max="9242" width="30.625" style="29" customWidth="1"/>
    <col min="9243" max="9243" width="3.125" style="29" customWidth="1"/>
    <col min="9244" max="9244" width="22" style="29" customWidth="1"/>
    <col min="9245" max="9245" width="2.625" style="29" customWidth="1"/>
    <col min="9246" max="9246" width="7.625" style="29" customWidth="1"/>
    <col min="9247" max="9247" width="10.625" style="29" customWidth="1"/>
    <col min="9248" max="9248" width="0.875" style="29" customWidth="1"/>
    <col min="9249" max="9249" width="6.625" style="29" customWidth="1"/>
    <col min="9250" max="9250" width="0.875" style="29" customWidth="1"/>
    <col min="9251" max="9251" width="6.625" style="29" customWidth="1"/>
    <col min="9252" max="9252" width="3.625" style="29" customWidth="1"/>
    <col min="9253" max="9253" width="6.625" style="29" customWidth="1"/>
    <col min="9254" max="9254" width="2.375" style="29" customWidth="1"/>
    <col min="9255" max="9472" width="9.125" style="29"/>
    <col min="9473" max="9473" width="2.875" style="29" customWidth="1"/>
    <col min="9474" max="9474" width="0.625" style="29" customWidth="1"/>
    <col min="9475" max="9475" width="29.5" style="29" customWidth="1"/>
    <col min="9476" max="9476" width="1.5" style="29" customWidth="1"/>
    <col min="9477" max="9477" width="10" style="29" customWidth="1"/>
    <col min="9478" max="9478" width="6.5" style="29" customWidth="1"/>
    <col min="9479" max="9479" width="2.125" style="29" customWidth="1"/>
    <col min="9480" max="9480" width="10" style="29" customWidth="1"/>
    <col min="9481" max="9481" width="11.625" style="29" customWidth="1"/>
    <col min="9482" max="9482" width="0.875" style="29" customWidth="1"/>
    <col min="9483" max="9483" width="2.625" style="29" customWidth="1"/>
    <col min="9484" max="9484" width="8.875" style="29" customWidth="1"/>
    <col min="9485" max="9485" width="8.5" style="29" customWidth="1"/>
    <col min="9486" max="9486" width="1.875" style="29" customWidth="1"/>
    <col min="9487" max="9487" width="12.125" style="29" customWidth="1"/>
    <col min="9488" max="9488" width="3.625" style="29" customWidth="1"/>
    <col min="9489" max="9489" width="11.375" style="29" customWidth="1"/>
    <col min="9490" max="9490" width="1.625" style="29" customWidth="1"/>
    <col min="9491" max="9491" width="9.5" style="29" customWidth="1"/>
    <col min="9492" max="9492" width="8.375" style="29" customWidth="1"/>
    <col min="9493" max="9493" width="3" style="29" customWidth="1"/>
    <col min="9494" max="9494" width="0.875" style="29" customWidth="1"/>
    <col min="9495" max="9495" width="17" style="29" customWidth="1"/>
    <col min="9496" max="9496" width="34.625" style="29" customWidth="1"/>
    <col min="9497" max="9497" width="2.5" style="29" customWidth="1"/>
    <col min="9498" max="9498" width="30.625" style="29" customWidth="1"/>
    <col min="9499" max="9499" width="3.125" style="29" customWidth="1"/>
    <col min="9500" max="9500" width="22" style="29" customWidth="1"/>
    <col min="9501" max="9501" width="2.625" style="29" customWidth="1"/>
    <col min="9502" max="9502" width="7.625" style="29" customWidth="1"/>
    <col min="9503" max="9503" width="10.625" style="29" customWidth="1"/>
    <col min="9504" max="9504" width="0.875" style="29" customWidth="1"/>
    <col min="9505" max="9505" width="6.625" style="29" customWidth="1"/>
    <col min="9506" max="9506" width="0.875" style="29" customWidth="1"/>
    <col min="9507" max="9507" width="6.625" style="29" customWidth="1"/>
    <col min="9508" max="9508" width="3.625" style="29" customWidth="1"/>
    <col min="9509" max="9509" width="6.625" style="29" customWidth="1"/>
    <col min="9510" max="9510" width="2.375" style="29" customWidth="1"/>
    <col min="9511" max="9728" width="9.125" style="29"/>
    <col min="9729" max="9729" width="2.875" style="29" customWidth="1"/>
    <col min="9730" max="9730" width="0.625" style="29" customWidth="1"/>
    <col min="9731" max="9731" width="29.5" style="29" customWidth="1"/>
    <col min="9732" max="9732" width="1.5" style="29" customWidth="1"/>
    <col min="9733" max="9733" width="10" style="29" customWidth="1"/>
    <col min="9734" max="9734" width="6.5" style="29" customWidth="1"/>
    <col min="9735" max="9735" width="2.125" style="29" customWidth="1"/>
    <col min="9736" max="9736" width="10" style="29" customWidth="1"/>
    <col min="9737" max="9737" width="11.625" style="29" customWidth="1"/>
    <col min="9738" max="9738" width="0.875" style="29" customWidth="1"/>
    <col min="9739" max="9739" width="2.625" style="29" customWidth="1"/>
    <col min="9740" max="9740" width="8.875" style="29" customWidth="1"/>
    <col min="9741" max="9741" width="8.5" style="29" customWidth="1"/>
    <col min="9742" max="9742" width="1.875" style="29" customWidth="1"/>
    <col min="9743" max="9743" width="12.125" style="29" customWidth="1"/>
    <col min="9744" max="9744" width="3.625" style="29" customWidth="1"/>
    <col min="9745" max="9745" width="11.375" style="29" customWidth="1"/>
    <col min="9746" max="9746" width="1.625" style="29" customWidth="1"/>
    <col min="9747" max="9747" width="9.5" style="29" customWidth="1"/>
    <col min="9748" max="9748" width="8.375" style="29" customWidth="1"/>
    <col min="9749" max="9749" width="3" style="29" customWidth="1"/>
    <col min="9750" max="9750" width="0.875" style="29" customWidth="1"/>
    <col min="9751" max="9751" width="17" style="29" customWidth="1"/>
    <col min="9752" max="9752" width="34.625" style="29" customWidth="1"/>
    <col min="9753" max="9753" width="2.5" style="29" customWidth="1"/>
    <col min="9754" max="9754" width="30.625" style="29" customWidth="1"/>
    <col min="9755" max="9755" width="3.125" style="29" customWidth="1"/>
    <col min="9756" max="9756" width="22" style="29" customWidth="1"/>
    <col min="9757" max="9757" width="2.625" style="29" customWidth="1"/>
    <col min="9758" max="9758" width="7.625" style="29" customWidth="1"/>
    <col min="9759" max="9759" width="10.625" style="29" customWidth="1"/>
    <col min="9760" max="9760" width="0.875" style="29" customWidth="1"/>
    <col min="9761" max="9761" width="6.625" style="29" customWidth="1"/>
    <col min="9762" max="9762" width="0.875" style="29" customWidth="1"/>
    <col min="9763" max="9763" width="6.625" style="29" customWidth="1"/>
    <col min="9764" max="9764" width="3.625" style="29" customWidth="1"/>
    <col min="9765" max="9765" width="6.625" style="29" customWidth="1"/>
    <col min="9766" max="9766" width="2.375" style="29" customWidth="1"/>
    <col min="9767" max="9984" width="9.125" style="29"/>
    <col min="9985" max="9985" width="2.875" style="29" customWidth="1"/>
    <col min="9986" max="9986" width="0.625" style="29" customWidth="1"/>
    <col min="9987" max="9987" width="29.5" style="29" customWidth="1"/>
    <col min="9988" max="9988" width="1.5" style="29" customWidth="1"/>
    <col min="9989" max="9989" width="10" style="29" customWidth="1"/>
    <col min="9990" max="9990" width="6.5" style="29" customWidth="1"/>
    <col min="9991" max="9991" width="2.125" style="29" customWidth="1"/>
    <col min="9992" max="9992" width="10" style="29" customWidth="1"/>
    <col min="9993" max="9993" width="11.625" style="29" customWidth="1"/>
    <col min="9994" max="9994" width="0.875" style="29" customWidth="1"/>
    <col min="9995" max="9995" width="2.625" style="29" customWidth="1"/>
    <col min="9996" max="9996" width="8.875" style="29" customWidth="1"/>
    <col min="9997" max="9997" width="8.5" style="29" customWidth="1"/>
    <col min="9998" max="9998" width="1.875" style="29" customWidth="1"/>
    <col min="9999" max="9999" width="12.125" style="29" customWidth="1"/>
    <col min="10000" max="10000" width="3.625" style="29" customWidth="1"/>
    <col min="10001" max="10001" width="11.375" style="29" customWidth="1"/>
    <col min="10002" max="10002" width="1.625" style="29" customWidth="1"/>
    <col min="10003" max="10003" width="9.5" style="29" customWidth="1"/>
    <col min="10004" max="10004" width="8.375" style="29" customWidth="1"/>
    <col min="10005" max="10005" width="3" style="29" customWidth="1"/>
    <col min="10006" max="10006" width="0.875" style="29" customWidth="1"/>
    <col min="10007" max="10007" width="17" style="29" customWidth="1"/>
    <col min="10008" max="10008" width="34.625" style="29" customWidth="1"/>
    <col min="10009" max="10009" width="2.5" style="29" customWidth="1"/>
    <col min="10010" max="10010" width="30.625" style="29" customWidth="1"/>
    <col min="10011" max="10011" width="3.125" style="29" customWidth="1"/>
    <col min="10012" max="10012" width="22" style="29" customWidth="1"/>
    <col min="10013" max="10013" width="2.625" style="29" customWidth="1"/>
    <col min="10014" max="10014" width="7.625" style="29" customWidth="1"/>
    <col min="10015" max="10015" width="10.625" style="29" customWidth="1"/>
    <col min="10016" max="10016" width="0.875" style="29" customWidth="1"/>
    <col min="10017" max="10017" width="6.625" style="29" customWidth="1"/>
    <col min="10018" max="10018" width="0.875" style="29" customWidth="1"/>
    <col min="10019" max="10019" width="6.625" style="29" customWidth="1"/>
    <col min="10020" max="10020" width="3.625" style="29" customWidth="1"/>
    <col min="10021" max="10021" width="6.625" style="29" customWidth="1"/>
    <col min="10022" max="10022" width="2.375" style="29" customWidth="1"/>
    <col min="10023" max="10240" width="9.125" style="29"/>
    <col min="10241" max="10241" width="2.875" style="29" customWidth="1"/>
    <col min="10242" max="10242" width="0.625" style="29" customWidth="1"/>
    <col min="10243" max="10243" width="29.5" style="29" customWidth="1"/>
    <col min="10244" max="10244" width="1.5" style="29" customWidth="1"/>
    <col min="10245" max="10245" width="10" style="29" customWidth="1"/>
    <col min="10246" max="10246" width="6.5" style="29" customWidth="1"/>
    <col min="10247" max="10247" width="2.125" style="29" customWidth="1"/>
    <col min="10248" max="10248" width="10" style="29" customWidth="1"/>
    <col min="10249" max="10249" width="11.625" style="29" customWidth="1"/>
    <col min="10250" max="10250" width="0.875" style="29" customWidth="1"/>
    <col min="10251" max="10251" width="2.625" style="29" customWidth="1"/>
    <col min="10252" max="10252" width="8.875" style="29" customWidth="1"/>
    <col min="10253" max="10253" width="8.5" style="29" customWidth="1"/>
    <col min="10254" max="10254" width="1.875" style="29" customWidth="1"/>
    <col min="10255" max="10255" width="12.125" style="29" customWidth="1"/>
    <col min="10256" max="10256" width="3.625" style="29" customWidth="1"/>
    <col min="10257" max="10257" width="11.375" style="29" customWidth="1"/>
    <col min="10258" max="10258" width="1.625" style="29" customWidth="1"/>
    <col min="10259" max="10259" width="9.5" style="29" customWidth="1"/>
    <col min="10260" max="10260" width="8.375" style="29" customWidth="1"/>
    <col min="10261" max="10261" width="3" style="29" customWidth="1"/>
    <col min="10262" max="10262" width="0.875" style="29" customWidth="1"/>
    <col min="10263" max="10263" width="17" style="29" customWidth="1"/>
    <col min="10264" max="10264" width="34.625" style="29" customWidth="1"/>
    <col min="10265" max="10265" width="2.5" style="29" customWidth="1"/>
    <col min="10266" max="10266" width="30.625" style="29" customWidth="1"/>
    <col min="10267" max="10267" width="3.125" style="29" customWidth="1"/>
    <col min="10268" max="10268" width="22" style="29" customWidth="1"/>
    <col min="10269" max="10269" width="2.625" style="29" customWidth="1"/>
    <col min="10270" max="10270" width="7.625" style="29" customWidth="1"/>
    <col min="10271" max="10271" width="10.625" style="29" customWidth="1"/>
    <col min="10272" max="10272" width="0.875" style="29" customWidth="1"/>
    <col min="10273" max="10273" width="6.625" style="29" customWidth="1"/>
    <col min="10274" max="10274" width="0.875" style="29" customWidth="1"/>
    <col min="10275" max="10275" width="6.625" style="29" customWidth="1"/>
    <col min="10276" max="10276" width="3.625" style="29" customWidth="1"/>
    <col min="10277" max="10277" width="6.625" style="29" customWidth="1"/>
    <col min="10278" max="10278" width="2.375" style="29" customWidth="1"/>
    <col min="10279" max="10496" width="9.125" style="29"/>
    <col min="10497" max="10497" width="2.875" style="29" customWidth="1"/>
    <col min="10498" max="10498" width="0.625" style="29" customWidth="1"/>
    <col min="10499" max="10499" width="29.5" style="29" customWidth="1"/>
    <col min="10500" max="10500" width="1.5" style="29" customWidth="1"/>
    <col min="10501" max="10501" width="10" style="29" customWidth="1"/>
    <col min="10502" max="10502" width="6.5" style="29" customWidth="1"/>
    <col min="10503" max="10503" width="2.125" style="29" customWidth="1"/>
    <col min="10504" max="10504" width="10" style="29" customWidth="1"/>
    <col min="10505" max="10505" width="11.625" style="29" customWidth="1"/>
    <col min="10506" max="10506" width="0.875" style="29" customWidth="1"/>
    <col min="10507" max="10507" width="2.625" style="29" customWidth="1"/>
    <col min="10508" max="10508" width="8.875" style="29" customWidth="1"/>
    <col min="10509" max="10509" width="8.5" style="29" customWidth="1"/>
    <col min="10510" max="10510" width="1.875" style="29" customWidth="1"/>
    <col min="10511" max="10511" width="12.125" style="29" customWidth="1"/>
    <col min="10512" max="10512" width="3.625" style="29" customWidth="1"/>
    <col min="10513" max="10513" width="11.375" style="29" customWidth="1"/>
    <col min="10514" max="10514" width="1.625" style="29" customWidth="1"/>
    <col min="10515" max="10515" width="9.5" style="29" customWidth="1"/>
    <col min="10516" max="10516" width="8.375" style="29" customWidth="1"/>
    <col min="10517" max="10517" width="3" style="29" customWidth="1"/>
    <col min="10518" max="10518" width="0.875" style="29" customWidth="1"/>
    <col min="10519" max="10519" width="17" style="29" customWidth="1"/>
    <col min="10520" max="10520" width="34.625" style="29" customWidth="1"/>
    <col min="10521" max="10521" width="2.5" style="29" customWidth="1"/>
    <col min="10522" max="10522" width="30.625" style="29" customWidth="1"/>
    <col min="10523" max="10523" width="3.125" style="29" customWidth="1"/>
    <col min="10524" max="10524" width="22" style="29" customWidth="1"/>
    <col min="10525" max="10525" width="2.625" style="29" customWidth="1"/>
    <col min="10526" max="10526" width="7.625" style="29" customWidth="1"/>
    <col min="10527" max="10527" width="10.625" style="29" customWidth="1"/>
    <col min="10528" max="10528" width="0.875" style="29" customWidth="1"/>
    <col min="10529" max="10529" width="6.625" style="29" customWidth="1"/>
    <col min="10530" max="10530" width="0.875" style="29" customWidth="1"/>
    <col min="10531" max="10531" width="6.625" style="29" customWidth="1"/>
    <col min="10532" max="10532" width="3.625" style="29" customWidth="1"/>
    <col min="10533" max="10533" width="6.625" style="29" customWidth="1"/>
    <col min="10534" max="10534" width="2.375" style="29" customWidth="1"/>
    <col min="10535" max="10752" width="9.125" style="29"/>
    <col min="10753" max="10753" width="2.875" style="29" customWidth="1"/>
    <col min="10754" max="10754" width="0.625" style="29" customWidth="1"/>
    <col min="10755" max="10755" width="29.5" style="29" customWidth="1"/>
    <col min="10756" max="10756" width="1.5" style="29" customWidth="1"/>
    <col min="10757" max="10757" width="10" style="29" customWidth="1"/>
    <col min="10758" max="10758" width="6.5" style="29" customWidth="1"/>
    <col min="10759" max="10759" width="2.125" style="29" customWidth="1"/>
    <col min="10760" max="10760" width="10" style="29" customWidth="1"/>
    <col min="10761" max="10761" width="11.625" style="29" customWidth="1"/>
    <col min="10762" max="10762" width="0.875" style="29" customWidth="1"/>
    <col min="10763" max="10763" width="2.625" style="29" customWidth="1"/>
    <col min="10764" max="10764" width="8.875" style="29" customWidth="1"/>
    <col min="10765" max="10765" width="8.5" style="29" customWidth="1"/>
    <col min="10766" max="10766" width="1.875" style="29" customWidth="1"/>
    <col min="10767" max="10767" width="12.125" style="29" customWidth="1"/>
    <col min="10768" max="10768" width="3.625" style="29" customWidth="1"/>
    <col min="10769" max="10769" width="11.375" style="29" customWidth="1"/>
    <col min="10770" max="10770" width="1.625" style="29" customWidth="1"/>
    <col min="10771" max="10771" width="9.5" style="29" customWidth="1"/>
    <col min="10772" max="10772" width="8.375" style="29" customWidth="1"/>
    <col min="10773" max="10773" width="3" style="29" customWidth="1"/>
    <col min="10774" max="10774" width="0.875" style="29" customWidth="1"/>
    <col min="10775" max="10775" width="17" style="29" customWidth="1"/>
    <col min="10776" max="10776" width="34.625" style="29" customWidth="1"/>
    <col min="10777" max="10777" width="2.5" style="29" customWidth="1"/>
    <col min="10778" max="10778" width="30.625" style="29" customWidth="1"/>
    <col min="10779" max="10779" width="3.125" style="29" customWidth="1"/>
    <col min="10780" max="10780" width="22" style="29" customWidth="1"/>
    <col min="10781" max="10781" width="2.625" style="29" customWidth="1"/>
    <col min="10782" max="10782" width="7.625" style="29" customWidth="1"/>
    <col min="10783" max="10783" width="10.625" style="29" customWidth="1"/>
    <col min="10784" max="10784" width="0.875" style="29" customWidth="1"/>
    <col min="10785" max="10785" width="6.625" style="29" customWidth="1"/>
    <col min="10786" max="10786" width="0.875" style="29" customWidth="1"/>
    <col min="10787" max="10787" width="6.625" style="29" customWidth="1"/>
    <col min="10788" max="10788" width="3.625" style="29" customWidth="1"/>
    <col min="10789" max="10789" width="6.625" style="29" customWidth="1"/>
    <col min="10790" max="10790" width="2.375" style="29" customWidth="1"/>
    <col min="10791" max="11008" width="9.125" style="29"/>
    <col min="11009" max="11009" width="2.875" style="29" customWidth="1"/>
    <col min="11010" max="11010" width="0.625" style="29" customWidth="1"/>
    <col min="11011" max="11011" width="29.5" style="29" customWidth="1"/>
    <col min="11012" max="11012" width="1.5" style="29" customWidth="1"/>
    <col min="11013" max="11013" width="10" style="29" customWidth="1"/>
    <col min="11014" max="11014" width="6.5" style="29" customWidth="1"/>
    <col min="11015" max="11015" width="2.125" style="29" customWidth="1"/>
    <col min="11016" max="11016" width="10" style="29" customWidth="1"/>
    <col min="11017" max="11017" width="11.625" style="29" customWidth="1"/>
    <col min="11018" max="11018" width="0.875" style="29" customWidth="1"/>
    <col min="11019" max="11019" width="2.625" style="29" customWidth="1"/>
    <col min="11020" max="11020" width="8.875" style="29" customWidth="1"/>
    <col min="11021" max="11021" width="8.5" style="29" customWidth="1"/>
    <col min="11022" max="11022" width="1.875" style="29" customWidth="1"/>
    <col min="11023" max="11023" width="12.125" style="29" customWidth="1"/>
    <col min="11024" max="11024" width="3.625" style="29" customWidth="1"/>
    <col min="11025" max="11025" width="11.375" style="29" customWidth="1"/>
    <col min="11026" max="11026" width="1.625" style="29" customWidth="1"/>
    <col min="11027" max="11027" width="9.5" style="29" customWidth="1"/>
    <col min="11028" max="11028" width="8.375" style="29" customWidth="1"/>
    <col min="11029" max="11029" width="3" style="29" customWidth="1"/>
    <col min="11030" max="11030" width="0.875" style="29" customWidth="1"/>
    <col min="11031" max="11031" width="17" style="29" customWidth="1"/>
    <col min="11032" max="11032" width="34.625" style="29" customWidth="1"/>
    <col min="11033" max="11033" width="2.5" style="29" customWidth="1"/>
    <col min="11034" max="11034" width="30.625" style="29" customWidth="1"/>
    <col min="11035" max="11035" width="3.125" style="29" customWidth="1"/>
    <col min="11036" max="11036" width="22" style="29" customWidth="1"/>
    <col min="11037" max="11037" width="2.625" style="29" customWidth="1"/>
    <col min="11038" max="11038" width="7.625" style="29" customWidth="1"/>
    <col min="11039" max="11039" width="10.625" style="29" customWidth="1"/>
    <col min="11040" max="11040" width="0.875" style="29" customWidth="1"/>
    <col min="11041" max="11041" width="6.625" style="29" customWidth="1"/>
    <col min="11042" max="11042" width="0.875" style="29" customWidth="1"/>
    <col min="11043" max="11043" width="6.625" style="29" customWidth="1"/>
    <col min="11044" max="11044" width="3.625" style="29" customWidth="1"/>
    <col min="11045" max="11045" width="6.625" style="29" customWidth="1"/>
    <col min="11046" max="11046" width="2.375" style="29" customWidth="1"/>
    <col min="11047" max="11264" width="9.125" style="29"/>
    <col min="11265" max="11265" width="2.875" style="29" customWidth="1"/>
    <col min="11266" max="11266" width="0.625" style="29" customWidth="1"/>
    <col min="11267" max="11267" width="29.5" style="29" customWidth="1"/>
    <col min="11268" max="11268" width="1.5" style="29" customWidth="1"/>
    <col min="11269" max="11269" width="10" style="29" customWidth="1"/>
    <col min="11270" max="11270" width="6.5" style="29" customWidth="1"/>
    <col min="11271" max="11271" width="2.125" style="29" customWidth="1"/>
    <col min="11272" max="11272" width="10" style="29" customWidth="1"/>
    <col min="11273" max="11273" width="11.625" style="29" customWidth="1"/>
    <col min="11274" max="11274" width="0.875" style="29" customWidth="1"/>
    <col min="11275" max="11275" width="2.625" style="29" customWidth="1"/>
    <col min="11276" max="11276" width="8.875" style="29" customWidth="1"/>
    <col min="11277" max="11277" width="8.5" style="29" customWidth="1"/>
    <col min="11278" max="11278" width="1.875" style="29" customWidth="1"/>
    <col min="11279" max="11279" width="12.125" style="29" customWidth="1"/>
    <col min="11280" max="11280" width="3.625" style="29" customWidth="1"/>
    <col min="11281" max="11281" width="11.375" style="29" customWidth="1"/>
    <col min="11282" max="11282" width="1.625" style="29" customWidth="1"/>
    <col min="11283" max="11283" width="9.5" style="29" customWidth="1"/>
    <col min="11284" max="11284" width="8.375" style="29" customWidth="1"/>
    <col min="11285" max="11285" width="3" style="29" customWidth="1"/>
    <col min="11286" max="11286" width="0.875" style="29" customWidth="1"/>
    <col min="11287" max="11287" width="17" style="29" customWidth="1"/>
    <col min="11288" max="11288" width="34.625" style="29" customWidth="1"/>
    <col min="11289" max="11289" width="2.5" style="29" customWidth="1"/>
    <col min="11290" max="11290" width="30.625" style="29" customWidth="1"/>
    <col min="11291" max="11291" width="3.125" style="29" customWidth="1"/>
    <col min="11292" max="11292" width="22" style="29" customWidth="1"/>
    <col min="11293" max="11293" width="2.625" style="29" customWidth="1"/>
    <col min="11294" max="11294" width="7.625" style="29" customWidth="1"/>
    <col min="11295" max="11295" width="10.625" style="29" customWidth="1"/>
    <col min="11296" max="11296" width="0.875" style="29" customWidth="1"/>
    <col min="11297" max="11297" width="6.625" style="29" customWidth="1"/>
    <col min="11298" max="11298" width="0.875" style="29" customWidth="1"/>
    <col min="11299" max="11299" width="6.625" style="29" customWidth="1"/>
    <col min="11300" max="11300" width="3.625" style="29" customWidth="1"/>
    <col min="11301" max="11301" width="6.625" style="29" customWidth="1"/>
    <col min="11302" max="11302" width="2.375" style="29" customWidth="1"/>
    <col min="11303" max="11520" width="9.125" style="29"/>
    <col min="11521" max="11521" width="2.875" style="29" customWidth="1"/>
    <col min="11522" max="11522" width="0.625" style="29" customWidth="1"/>
    <col min="11523" max="11523" width="29.5" style="29" customWidth="1"/>
    <col min="11524" max="11524" width="1.5" style="29" customWidth="1"/>
    <col min="11525" max="11525" width="10" style="29" customWidth="1"/>
    <col min="11526" max="11526" width="6.5" style="29" customWidth="1"/>
    <col min="11527" max="11527" width="2.125" style="29" customWidth="1"/>
    <col min="11528" max="11528" width="10" style="29" customWidth="1"/>
    <col min="11529" max="11529" width="11.625" style="29" customWidth="1"/>
    <col min="11530" max="11530" width="0.875" style="29" customWidth="1"/>
    <col min="11531" max="11531" width="2.625" style="29" customWidth="1"/>
    <col min="11532" max="11532" width="8.875" style="29" customWidth="1"/>
    <col min="11533" max="11533" width="8.5" style="29" customWidth="1"/>
    <col min="11534" max="11534" width="1.875" style="29" customWidth="1"/>
    <col min="11535" max="11535" width="12.125" style="29" customWidth="1"/>
    <col min="11536" max="11536" width="3.625" style="29" customWidth="1"/>
    <col min="11537" max="11537" width="11.375" style="29" customWidth="1"/>
    <col min="11538" max="11538" width="1.625" style="29" customWidth="1"/>
    <col min="11539" max="11539" width="9.5" style="29" customWidth="1"/>
    <col min="11540" max="11540" width="8.375" style="29" customWidth="1"/>
    <col min="11541" max="11541" width="3" style="29" customWidth="1"/>
    <col min="11542" max="11542" width="0.875" style="29" customWidth="1"/>
    <col min="11543" max="11543" width="17" style="29" customWidth="1"/>
    <col min="11544" max="11544" width="34.625" style="29" customWidth="1"/>
    <col min="11545" max="11545" width="2.5" style="29" customWidth="1"/>
    <col min="11546" max="11546" width="30.625" style="29" customWidth="1"/>
    <col min="11547" max="11547" width="3.125" style="29" customWidth="1"/>
    <col min="11548" max="11548" width="22" style="29" customWidth="1"/>
    <col min="11549" max="11549" width="2.625" style="29" customWidth="1"/>
    <col min="11550" max="11550" width="7.625" style="29" customWidth="1"/>
    <col min="11551" max="11551" width="10.625" style="29" customWidth="1"/>
    <col min="11552" max="11552" width="0.875" style="29" customWidth="1"/>
    <col min="11553" max="11553" width="6.625" style="29" customWidth="1"/>
    <col min="11554" max="11554" width="0.875" style="29" customWidth="1"/>
    <col min="11555" max="11555" width="6.625" style="29" customWidth="1"/>
    <col min="11556" max="11556" width="3.625" style="29" customWidth="1"/>
    <col min="11557" max="11557" width="6.625" style="29" customWidth="1"/>
    <col min="11558" max="11558" width="2.375" style="29" customWidth="1"/>
    <col min="11559" max="11776" width="9.125" style="29"/>
    <col min="11777" max="11777" width="2.875" style="29" customWidth="1"/>
    <col min="11778" max="11778" width="0.625" style="29" customWidth="1"/>
    <col min="11779" max="11779" width="29.5" style="29" customWidth="1"/>
    <col min="11780" max="11780" width="1.5" style="29" customWidth="1"/>
    <col min="11781" max="11781" width="10" style="29" customWidth="1"/>
    <col min="11782" max="11782" width="6.5" style="29" customWidth="1"/>
    <col min="11783" max="11783" width="2.125" style="29" customWidth="1"/>
    <col min="11784" max="11784" width="10" style="29" customWidth="1"/>
    <col min="11785" max="11785" width="11.625" style="29" customWidth="1"/>
    <col min="11786" max="11786" width="0.875" style="29" customWidth="1"/>
    <col min="11787" max="11787" width="2.625" style="29" customWidth="1"/>
    <col min="11788" max="11788" width="8.875" style="29" customWidth="1"/>
    <col min="11789" max="11789" width="8.5" style="29" customWidth="1"/>
    <col min="11790" max="11790" width="1.875" style="29" customWidth="1"/>
    <col min="11791" max="11791" width="12.125" style="29" customWidth="1"/>
    <col min="11792" max="11792" width="3.625" style="29" customWidth="1"/>
    <col min="11793" max="11793" width="11.375" style="29" customWidth="1"/>
    <col min="11794" max="11794" width="1.625" style="29" customWidth="1"/>
    <col min="11795" max="11795" width="9.5" style="29" customWidth="1"/>
    <col min="11796" max="11796" width="8.375" style="29" customWidth="1"/>
    <col min="11797" max="11797" width="3" style="29" customWidth="1"/>
    <col min="11798" max="11798" width="0.875" style="29" customWidth="1"/>
    <col min="11799" max="11799" width="17" style="29" customWidth="1"/>
    <col min="11800" max="11800" width="34.625" style="29" customWidth="1"/>
    <col min="11801" max="11801" width="2.5" style="29" customWidth="1"/>
    <col min="11802" max="11802" width="30.625" style="29" customWidth="1"/>
    <col min="11803" max="11803" width="3.125" style="29" customWidth="1"/>
    <col min="11804" max="11804" width="22" style="29" customWidth="1"/>
    <col min="11805" max="11805" width="2.625" style="29" customWidth="1"/>
    <col min="11806" max="11806" width="7.625" style="29" customWidth="1"/>
    <col min="11807" max="11807" width="10.625" style="29" customWidth="1"/>
    <col min="11808" max="11808" width="0.875" style="29" customWidth="1"/>
    <col min="11809" max="11809" width="6.625" style="29" customWidth="1"/>
    <col min="11810" max="11810" width="0.875" style="29" customWidth="1"/>
    <col min="11811" max="11811" width="6.625" style="29" customWidth="1"/>
    <col min="11812" max="11812" width="3.625" style="29" customWidth="1"/>
    <col min="11813" max="11813" width="6.625" style="29" customWidth="1"/>
    <col min="11814" max="11814" width="2.375" style="29" customWidth="1"/>
    <col min="11815" max="12032" width="9.125" style="29"/>
    <col min="12033" max="12033" width="2.875" style="29" customWidth="1"/>
    <col min="12034" max="12034" width="0.625" style="29" customWidth="1"/>
    <col min="12035" max="12035" width="29.5" style="29" customWidth="1"/>
    <col min="12036" max="12036" width="1.5" style="29" customWidth="1"/>
    <col min="12037" max="12037" width="10" style="29" customWidth="1"/>
    <col min="12038" max="12038" width="6.5" style="29" customWidth="1"/>
    <col min="12039" max="12039" width="2.125" style="29" customWidth="1"/>
    <col min="12040" max="12040" width="10" style="29" customWidth="1"/>
    <col min="12041" max="12041" width="11.625" style="29" customWidth="1"/>
    <col min="12042" max="12042" width="0.875" style="29" customWidth="1"/>
    <col min="12043" max="12043" width="2.625" style="29" customWidth="1"/>
    <col min="12044" max="12044" width="8.875" style="29" customWidth="1"/>
    <col min="12045" max="12045" width="8.5" style="29" customWidth="1"/>
    <col min="12046" max="12046" width="1.875" style="29" customWidth="1"/>
    <col min="12047" max="12047" width="12.125" style="29" customWidth="1"/>
    <col min="12048" max="12048" width="3.625" style="29" customWidth="1"/>
    <col min="12049" max="12049" width="11.375" style="29" customWidth="1"/>
    <col min="12050" max="12050" width="1.625" style="29" customWidth="1"/>
    <col min="12051" max="12051" width="9.5" style="29" customWidth="1"/>
    <col min="12052" max="12052" width="8.375" style="29" customWidth="1"/>
    <col min="12053" max="12053" width="3" style="29" customWidth="1"/>
    <col min="12054" max="12054" width="0.875" style="29" customWidth="1"/>
    <col min="12055" max="12055" width="17" style="29" customWidth="1"/>
    <col min="12056" max="12056" width="34.625" style="29" customWidth="1"/>
    <col min="12057" max="12057" width="2.5" style="29" customWidth="1"/>
    <col min="12058" max="12058" width="30.625" style="29" customWidth="1"/>
    <col min="12059" max="12059" width="3.125" style="29" customWidth="1"/>
    <col min="12060" max="12060" width="22" style="29" customWidth="1"/>
    <col min="12061" max="12061" width="2.625" style="29" customWidth="1"/>
    <col min="12062" max="12062" width="7.625" style="29" customWidth="1"/>
    <col min="12063" max="12063" width="10.625" style="29" customWidth="1"/>
    <col min="12064" max="12064" width="0.875" style="29" customWidth="1"/>
    <col min="12065" max="12065" width="6.625" style="29" customWidth="1"/>
    <col min="12066" max="12066" width="0.875" style="29" customWidth="1"/>
    <col min="12067" max="12067" width="6.625" style="29" customWidth="1"/>
    <col min="12068" max="12068" width="3.625" style="29" customWidth="1"/>
    <col min="12069" max="12069" width="6.625" style="29" customWidth="1"/>
    <col min="12070" max="12070" width="2.375" style="29" customWidth="1"/>
    <col min="12071" max="12288" width="9.125" style="29"/>
    <col min="12289" max="12289" width="2.875" style="29" customWidth="1"/>
    <col min="12290" max="12290" width="0.625" style="29" customWidth="1"/>
    <col min="12291" max="12291" width="29.5" style="29" customWidth="1"/>
    <col min="12292" max="12292" width="1.5" style="29" customWidth="1"/>
    <col min="12293" max="12293" width="10" style="29" customWidth="1"/>
    <col min="12294" max="12294" width="6.5" style="29" customWidth="1"/>
    <col min="12295" max="12295" width="2.125" style="29" customWidth="1"/>
    <col min="12296" max="12296" width="10" style="29" customWidth="1"/>
    <col min="12297" max="12297" width="11.625" style="29" customWidth="1"/>
    <col min="12298" max="12298" width="0.875" style="29" customWidth="1"/>
    <col min="12299" max="12299" width="2.625" style="29" customWidth="1"/>
    <col min="12300" max="12300" width="8.875" style="29" customWidth="1"/>
    <col min="12301" max="12301" width="8.5" style="29" customWidth="1"/>
    <col min="12302" max="12302" width="1.875" style="29" customWidth="1"/>
    <col min="12303" max="12303" width="12.125" style="29" customWidth="1"/>
    <col min="12304" max="12304" width="3.625" style="29" customWidth="1"/>
    <col min="12305" max="12305" width="11.375" style="29" customWidth="1"/>
    <col min="12306" max="12306" width="1.625" style="29" customWidth="1"/>
    <col min="12307" max="12307" width="9.5" style="29" customWidth="1"/>
    <col min="12308" max="12308" width="8.375" style="29" customWidth="1"/>
    <col min="12309" max="12309" width="3" style="29" customWidth="1"/>
    <col min="12310" max="12310" width="0.875" style="29" customWidth="1"/>
    <col min="12311" max="12311" width="17" style="29" customWidth="1"/>
    <col min="12312" max="12312" width="34.625" style="29" customWidth="1"/>
    <col min="12313" max="12313" width="2.5" style="29" customWidth="1"/>
    <col min="12314" max="12314" width="30.625" style="29" customWidth="1"/>
    <col min="12315" max="12315" width="3.125" style="29" customWidth="1"/>
    <col min="12316" max="12316" width="22" style="29" customWidth="1"/>
    <col min="12317" max="12317" width="2.625" style="29" customWidth="1"/>
    <col min="12318" max="12318" width="7.625" style="29" customWidth="1"/>
    <col min="12319" max="12319" width="10.625" style="29" customWidth="1"/>
    <col min="12320" max="12320" width="0.875" style="29" customWidth="1"/>
    <col min="12321" max="12321" width="6.625" style="29" customWidth="1"/>
    <col min="12322" max="12322" width="0.875" style="29" customWidth="1"/>
    <col min="12323" max="12323" width="6.625" style="29" customWidth="1"/>
    <col min="12324" max="12324" width="3.625" style="29" customWidth="1"/>
    <col min="12325" max="12325" width="6.625" style="29" customWidth="1"/>
    <col min="12326" max="12326" width="2.375" style="29" customWidth="1"/>
    <col min="12327" max="12544" width="9.125" style="29"/>
    <col min="12545" max="12545" width="2.875" style="29" customWidth="1"/>
    <col min="12546" max="12546" width="0.625" style="29" customWidth="1"/>
    <col min="12547" max="12547" width="29.5" style="29" customWidth="1"/>
    <col min="12548" max="12548" width="1.5" style="29" customWidth="1"/>
    <col min="12549" max="12549" width="10" style="29" customWidth="1"/>
    <col min="12550" max="12550" width="6.5" style="29" customWidth="1"/>
    <col min="12551" max="12551" width="2.125" style="29" customWidth="1"/>
    <col min="12552" max="12552" width="10" style="29" customWidth="1"/>
    <col min="12553" max="12553" width="11.625" style="29" customWidth="1"/>
    <col min="12554" max="12554" width="0.875" style="29" customWidth="1"/>
    <col min="12555" max="12555" width="2.625" style="29" customWidth="1"/>
    <col min="12556" max="12556" width="8.875" style="29" customWidth="1"/>
    <col min="12557" max="12557" width="8.5" style="29" customWidth="1"/>
    <col min="12558" max="12558" width="1.875" style="29" customWidth="1"/>
    <col min="12559" max="12559" width="12.125" style="29" customWidth="1"/>
    <col min="12560" max="12560" width="3.625" style="29" customWidth="1"/>
    <col min="12561" max="12561" width="11.375" style="29" customWidth="1"/>
    <col min="12562" max="12562" width="1.625" style="29" customWidth="1"/>
    <col min="12563" max="12563" width="9.5" style="29" customWidth="1"/>
    <col min="12564" max="12564" width="8.375" style="29" customWidth="1"/>
    <col min="12565" max="12565" width="3" style="29" customWidth="1"/>
    <col min="12566" max="12566" width="0.875" style="29" customWidth="1"/>
    <col min="12567" max="12567" width="17" style="29" customWidth="1"/>
    <col min="12568" max="12568" width="34.625" style="29" customWidth="1"/>
    <col min="12569" max="12569" width="2.5" style="29" customWidth="1"/>
    <col min="12570" max="12570" width="30.625" style="29" customWidth="1"/>
    <col min="12571" max="12571" width="3.125" style="29" customWidth="1"/>
    <col min="12572" max="12572" width="22" style="29" customWidth="1"/>
    <col min="12573" max="12573" width="2.625" style="29" customWidth="1"/>
    <col min="12574" max="12574" width="7.625" style="29" customWidth="1"/>
    <col min="12575" max="12575" width="10.625" style="29" customWidth="1"/>
    <col min="12576" max="12576" width="0.875" style="29" customWidth="1"/>
    <col min="12577" max="12577" width="6.625" style="29" customWidth="1"/>
    <col min="12578" max="12578" width="0.875" style="29" customWidth="1"/>
    <col min="12579" max="12579" width="6.625" style="29" customWidth="1"/>
    <col min="12580" max="12580" width="3.625" style="29" customWidth="1"/>
    <col min="12581" max="12581" width="6.625" style="29" customWidth="1"/>
    <col min="12582" max="12582" width="2.375" style="29" customWidth="1"/>
    <col min="12583" max="12800" width="9.125" style="29"/>
    <col min="12801" max="12801" width="2.875" style="29" customWidth="1"/>
    <col min="12802" max="12802" width="0.625" style="29" customWidth="1"/>
    <col min="12803" max="12803" width="29.5" style="29" customWidth="1"/>
    <col min="12804" max="12804" width="1.5" style="29" customWidth="1"/>
    <col min="12805" max="12805" width="10" style="29" customWidth="1"/>
    <col min="12806" max="12806" width="6.5" style="29" customWidth="1"/>
    <col min="12807" max="12807" width="2.125" style="29" customWidth="1"/>
    <col min="12808" max="12808" width="10" style="29" customWidth="1"/>
    <col min="12809" max="12809" width="11.625" style="29" customWidth="1"/>
    <col min="12810" max="12810" width="0.875" style="29" customWidth="1"/>
    <col min="12811" max="12811" width="2.625" style="29" customWidth="1"/>
    <col min="12812" max="12812" width="8.875" style="29" customWidth="1"/>
    <col min="12813" max="12813" width="8.5" style="29" customWidth="1"/>
    <col min="12814" max="12814" width="1.875" style="29" customWidth="1"/>
    <col min="12815" max="12815" width="12.125" style="29" customWidth="1"/>
    <col min="12816" max="12816" width="3.625" style="29" customWidth="1"/>
    <col min="12817" max="12817" width="11.375" style="29" customWidth="1"/>
    <col min="12818" max="12818" width="1.625" style="29" customWidth="1"/>
    <col min="12819" max="12819" width="9.5" style="29" customWidth="1"/>
    <col min="12820" max="12820" width="8.375" style="29" customWidth="1"/>
    <col min="12821" max="12821" width="3" style="29" customWidth="1"/>
    <col min="12822" max="12822" width="0.875" style="29" customWidth="1"/>
    <col min="12823" max="12823" width="17" style="29" customWidth="1"/>
    <col min="12824" max="12824" width="34.625" style="29" customWidth="1"/>
    <col min="12825" max="12825" width="2.5" style="29" customWidth="1"/>
    <col min="12826" max="12826" width="30.625" style="29" customWidth="1"/>
    <col min="12827" max="12827" width="3.125" style="29" customWidth="1"/>
    <col min="12828" max="12828" width="22" style="29" customWidth="1"/>
    <col min="12829" max="12829" width="2.625" style="29" customWidth="1"/>
    <col min="12830" max="12830" width="7.625" style="29" customWidth="1"/>
    <col min="12831" max="12831" width="10.625" style="29" customWidth="1"/>
    <col min="12832" max="12832" width="0.875" style="29" customWidth="1"/>
    <col min="12833" max="12833" width="6.625" style="29" customWidth="1"/>
    <col min="12834" max="12834" width="0.875" style="29" customWidth="1"/>
    <col min="12835" max="12835" width="6.625" style="29" customWidth="1"/>
    <col min="12836" max="12836" width="3.625" style="29" customWidth="1"/>
    <col min="12837" max="12837" width="6.625" style="29" customWidth="1"/>
    <col min="12838" max="12838" width="2.375" style="29" customWidth="1"/>
    <col min="12839" max="13056" width="9.125" style="29"/>
    <col min="13057" max="13057" width="2.875" style="29" customWidth="1"/>
    <col min="13058" max="13058" width="0.625" style="29" customWidth="1"/>
    <col min="13059" max="13059" width="29.5" style="29" customWidth="1"/>
    <col min="13060" max="13060" width="1.5" style="29" customWidth="1"/>
    <col min="13061" max="13061" width="10" style="29" customWidth="1"/>
    <col min="13062" max="13062" width="6.5" style="29" customWidth="1"/>
    <col min="13063" max="13063" width="2.125" style="29" customWidth="1"/>
    <col min="13064" max="13064" width="10" style="29" customWidth="1"/>
    <col min="13065" max="13065" width="11.625" style="29" customWidth="1"/>
    <col min="13066" max="13066" width="0.875" style="29" customWidth="1"/>
    <col min="13067" max="13067" width="2.625" style="29" customWidth="1"/>
    <col min="13068" max="13068" width="8.875" style="29" customWidth="1"/>
    <col min="13069" max="13069" width="8.5" style="29" customWidth="1"/>
    <col min="13070" max="13070" width="1.875" style="29" customWidth="1"/>
    <col min="13071" max="13071" width="12.125" style="29" customWidth="1"/>
    <col min="13072" max="13072" width="3.625" style="29" customWidth="1"/>
    <col min="13073" max="13073" width="11.375" style="29" customWidth="1"/>
    <col min="13074" max="13074" width="1.625" style="29" customWidth="1"/>
    <col min="13075" max="13075" width="9.5" style="29" customWidth="1"/>
    <col min="13076" max="13076" width="8.375" style="29" customWidth="1"/>
    <col min="13077" max="13077" width="3" style="29" customWidth="1"/>
    <col min="13078" max="13078" width="0.875" style="29" customWidth="1"/>
    <col min="13079" max="13079" width="17" style="29" customWidth="1"/>
    <col min="13080" max="13080" width="34.625" style="29" customWidth="1"/>
    <col min="13081" max="13081" width="2.5" style="29" customWidth="1"/>
    <col min="13082" max="13082" width="30.625" style="29" customWidth="1"/>
    <col min="13083" max="13083" width="3.125" style="29" customWidth="1"/>
    <col min="13084" max="13084" width="22" style="29" customWidth="1"/>
    <col min="13085" max="13085" width="2.625" style="29" customWidth="1"/>
    <col min="13086" max="13086" width="7.625" style="29" customWidth="1"/>
    <col min="13087" max="13087" width="10.625" style="29" customWidth="1"/>
    <col min="13088" max="13088" width="0.875" style="29" customWidth="1"/>
    <col min="13089" max="13089" width="6.625" style="29" customWidth="1"/>
    <col min="13090" max="13090" width="0.875" style="29" customWidth="1"/>
    <col min="13091" max="13091" width="6.625" style="29" customWidth="1"/>
    <col min="13092" max="13092" width="3.625" style="29" customWidth="1"/>
    <col min="13093" max="13093" width="6.625" style="29" customWidth="1"/>
    <col min="13094" max="13094" width="2.375" style="29" customWidth="1"/>
    <col min="13095" max="13312" width="9.125" style="29"/>
    <col min="13313" max="13313" width="2.875" style="29" customWidth="1"/>
    <col min="13314" max="13314" width="0.625" style="29" customWidth="1"/>
    <col min="13315" max="13315" width="29.5" style="29" customWidth="1"/>
    <col min="13316" max="13316" width="1.5" style="29" customWidth="1"/>
    <col min="13317" max="13317" width="10" style="29" customWidth="1"/>
    <col min="13318" max="13318" width="6.5" style="29" customWidth="1"/>
    <col min="13319" max="13319" width="2.125" style="29" customWidth="1"/>
    <col min="13320" max="13320" width="10" style="29" customWidth="1"/>
    <col min="13321" max="13321" width="11.625" style="29" customWidth="1"/>
    <col min="13322" max="13322" width="0.875" style="29" customWidth="1"/>
    <col min="13323" max="13323" width="2.625" style="29" customWidth="1"/>
    <col min="13324" max="13324" width="8.875" style="29" customWidth="1"/>
    <col min="13325" max="13325" width="8.5" style="29" customWidth="1"/>
    <col min="13326" max="13326" width="1.875" style="29" customWidth="1"/>
    <col min="13327" max="13327" width="12.125" style="29" customWidth="1"/>
    <col min="13328" max="13328" width="3.625" style="29" customWidth="1"/>
    <col min="13329" max="13329" width="11.375" style="29" customWidth="1"/>
    <col min="13330" max="13330" width="1.625" style="29" customWidth="1"/>
    <col min="13331" max="13331" width="9.5" style="29" customWidth="1"/>
    <col min="13332" max="13332" width="8.375" style="29" customWidth="1"/>
    <col min="13333" max="13333" width="3" style="29" customWidth="1"/>
    <col min="13334" max="13334" width="0.875" style="29" customWidth="1"/>
    <col min="13335" max="13335" width="17" style="29" customWidth="1"/>
    <col min="13336" max="13336" width="34.625" style="29" customWidth="1"/>
    <col min="13337" max="13337" width="2.5" style="29" customWidth="1"/>
    <col min="13338" max="13338" width="30.625" style="29" customWidth="1"/>
    <col min="13339" max="13339" width="3.125" style="29" customWidth="1"/>
    <col min="13340" max="13340" width="22" style="29" customWidth="1"/>
    <col min="13341" max="13341" width="2.625" style="29" customWidth="1"/>
    <col min="13342" max="13342" width="7.625" style="29" customWidth="1"/>
    <col min="13343" max="13343" width="10.625" style="29" customWidth="1"/>
    <col min="13344" max="13344" width="0.875" style="29" customWidth="1"/>
    <col min="13345" max="13345" width="6.625" style="29" customWidth="1"/>
    <col min="13346" max="13346" width="0.875" style="29" customWidth="1"/>
    <col min="13347" max="13347" width="6.625" style="29" customWidth="1"/>
    <col min="13348" max="13348" width="3.625" style="29" customWidth="1"/>
    <col min="13349" max="13349" width="6.625" style="29" customWidth="1"/>
    <col min="13350" max="13350" width="2.375" style="29" customWidth="1"/>
    <col min="13351" max="13568" width="9.125" style="29"/>
    <col min="13569" max="13569" width="2.875" style="29" customWidth="1"/>
    <col min="13570" max="13570" width="0.625" style="29" customWidth="1"/>
    <col min="13571" max="13571" width="29.5" style="29" customWidth="1"/>
    <col min="13572" max="13572" width="1.5" style="29" customWidth="1"/>
    <col min="13573" max="13573" width="10" style="29" customWidth="1"/>
    <col min="13574" max="13574" width="6.5" style="29" customWidth="1"/>
    <col min="13575" max="13575" width="2.125" style="29" customWidth="1"/>
    <col min="13576" max="13576" width="10" style="29" customWidth="1"/>
    <col min="13577" max="13577" width="11.625" style="29" customWidth="1"/>
    <col min="13578" max="13578" width="0.875" style="29" customWidth="1"/>
    <col min="13579" max="13579" width="2.625" style="29" customWidth="1"/>
    <col min="13580" max="13580" width="8.875" style="29" customWidth="1"/>
    <col min="13581" max="13581" width="8.5" style="29" customWidth="1"/>
    <col min="13582" max="13582" width="1.875" style="29" customWidth="1"/>
    <col min="13583" max="13583" width="12.125" style="29" customWidth="1"/>
    <col min="13584" max="13584" width="3.625" style="29" customWidth="1"/>
    <col min="13585" max="13585" width="11.375" style="29" customWidth="1"/>
    <col min="13586" max="13586" width="1.625" style="29" customWidth="1"/>
    <col min="13587" max="13587" width="9.5" style="29" customWidth="1"/>
    <col min="13588" max="13588" width="8.375" style="29" customWidth="1"/>
    <col min="13589" max="13589" width="3" style="29" customWidth="1"/>
    <col min="13590" max="13590" width="0.875" style="29" customWidth="1"/>
    <col min="13591" max="13591" width="17" style="29" customWidth="1"/>
    <col min="13592" max="13592" width="34.625" style="29" customWidth="1"/>
    <col min="13593" max="13593" width="2.5" style="29" customWidth="1"/>
    <col min="13594" max="13594" width="30.625" style="29" customWidth="1"/>
    <col min="13595" max="13595" width="3.125" style="29" customWidth="1"/>
    <col min="13596" max="13596" width="22" style="29" customWidth="1"/>
    <col min="13597" max="13597" width="2.625" style="29" customWidth="1"/>
    <col min="13598" max="13598" width="7.625" style="29" customWidth="1"/>
    <col min="13599" max="13599" width="10.625" style="29" customWidth="1"/>
    <col min="13600" max="13600" width="0.875" style="29" customWidth="1"/>
    <col min="13601" max="13601" width="6.625" style="29" customWidth="1"/>
    <col min="13602" max="13602" width="0.875" style="29" customWidth="1"/>
    <col min="13603" max="13603" width="6.625" style="29" customWidth="1"/>
    <col min="13604" max="13604" width="3.625" style="29" customWidth="1"/>
    <col min="13605" max="13605" width="6.625" style="29" customWidth="1"/>
    <col min="13606" max="13606" width="2.375" style="29" customWidth="1"/>
    <col min="13607" max="13824" width="9.125" style="29"/>
    <col min="13825" max="13825" width="2.875" style="29" customWidth="1"/>
    <col min="13826" max="13826" width="0.625" style="29" customWidth="1"/>
    <col min="13827" max="13827" width="29.5" style="29" customWidth="1"/>
    <col min="13828" max="13828" width="1.5" style="29" customWidth="1"/>
    <col min="13829" max="13829" width="10" style="29" customWidth="1"/>
    <col min="13830" max="13830" width="6.5" style="29" customWidth="1"/>
    <col min="13831" max="13831" width="2.125" style="29" customWidth="1"/>
    <col min="13832" max="13832" width="10" style="29" customWidth="1"/>
    <col min="13833" max="13833" width="11.625" style="29" customWidth="1"/>
    <col min="13834" max="13834" width="0.875" style="29" customWidth="1"/>
    <col min="13835" max="13835" width="2.625" style="29" customWidth="1"/>
    <col min="13836" max="13836" width="8.875" style="29" customWidth="1"/>
    <col min="13837" max="13837" width="8.5" style="29" customWidth="1"/>
    <col min="13838" max="13838" width="1.875" style="29" customWidth="1"/>
    <col min="13839" max="13839" width="12.125" style="29" customWidth="1"/>
    <col min="13840" max="13840" width="3.625" style="29" customWidth="1"/>
    <col min="13841" max="13841" width="11.375" style="29" customWidth="1"/>
    <col min="13842" max="13842" width="1.625" style="29" customWidth="1"/>
    <col min="13843" max="13843" width="9.5" style="29" customWidth="1"/>
    <col min="13844" max="13844" width="8.375" style="29" customWidth="1"/>
    <col min="13845" max="13845" width="3" style="29" customWidth="1"/>
    <col min="13846" max="13846" width="0.875" style="29" customWidth="1"/>
    <col min="13847" max="13847" width="17" style="29" customWidth="1"/>
    <col min="13848" max="13848" width="34.625" style="29" customWidth="1"/>
    <col min="13849" max="13849" width="2.5" style="29" customWidth="1"/>
    <col min="13850" max="13850" width="30.625" style="29" customWidth="1"/>
    <col min="13851" max="13851" width="3.125" style="29" customWidth="1"/>
    <col min="13852" max="13852" width="22" style="29" customWidth="1"/>
    <col min="13853" max="13853" width="2.625" style="29" customWidth="1"/>
    <col min="13854" max="13854" width="7.625" style="29" customWidth="1"/>
    <col min="13855" max="13855" width="10.625" style="29" customWidth="1"/>
    <col min="13856" max="13856" width="0.875" style="29" customWidth="1"/>
    <col min="13857" max="13857" width="6.625" style="29" customWidth="1"/>
    <col min="13858" max="13858" width="0.875" style="29" customWidth="1"/>
    <col min="13859" max="13859" width="6.625" style="29" customWidth="1"/>
    <col min="13860" max="13860" width="3.625" style="29" customWidth="1"/>
    <col min="13861" max="13861" width="6.625" style="29" customWidth="1"/>
    <col min="13862" max="13862" width="2.375" style="29" customWidth="1"/>
    <col min="13863" max="14080" width="9.125" style="29"/>
    <col min="14081" max="14081" width="2.875" style="29" customWidth="1"/>
    <col min="14082" max="14082" width="0.625" style="29" customWidth="1"/>
    <col min="14083" max="14083" width="29.5" style="29" customWidth="1"/>
    <col min="14084" max="14084" width="1.5" style="29" customWidth="1"/>
    <col min="14085" max="14085" width="10" style="29" customWidth="1"/>
    <col min="14086" max="14086" width="6.5" style="29" customWidth="1"/>
    <col min="14087" max="14087" width="2.125" style="29" customWidth="1"/>
    <col min="14088" max="14088" width="10" style="29" customWidth="1"/>
    <col min="14089" max="14089" width="11.625" style="29" customWidth="1"/>
    <col min="14090" max="14090" width="0.875" style="29" customWidth="1"/>
    <col min="14091" max="14091" width="2.625" style="29" customWidth="1"/>
    <col min="14092" max="14092" width="8.875" style="29" customWidth="1"/>
    <col min="14093" max="14093" width="8.5" style="29" customWidth="1"/>
    <col min="14094" max="14094" width="1.875" style="29" customWidth="1"/>
    <col min="14095" max="14095" width="12.125" style="29" customWidth="1"/>
    <col min="14096" max="14096" width="3.625" style="29" customWidth="1"/>
    <col min="14097" max="14097" width="11.375" style="29" customWidth="1"/>
    <col min="14098" max="14098" width="1.625" style="29" customWidth="1"/>
    <col min="14099" max="14099" width="9.5" style="29" customWidth="1"/>
    <col min="14100" max="14100" width="8.375" style="29" customWidth="1"/>
    <col min="14101" max="14101" width="3" style="29" customWidth="1"/>
    <col min="14102" max="14102" width="0.875" style="29" customWidth="1"/>
    <col min="14103" max="14103" width="17" style="29" customWidth="1"/>
    <col min="14104" max="14104" width="34.625" style="29" customWidth="1"/>
    <col min="14105" max="14105" width="2.5" style="29" customWidth="1"/>
    <col min="14106" max="14106" width="30.625" style="29" customWidth="1"/>
    <col min="14107" max="14107" width="3.125" style="29" customWidth="1"/>
    <col min="14108" max="14108" width="22" style="29" customWidth="1"/>
    <col min="14109" max="14109" width="2.625" style="29" customWidth="1"/>
    <col min="14110" max="14110" width="7.625" style="29" customWidth="1"/>
    <col min="14111" max="14111" width="10.625" style="29" customWidth="1"/>
    <col min="14112" max="14112" width="0.875" style="29" customWidth="1"/>
    <col min="14113" max="14113" width="6.625" style="29" customWidth="1"/>
    <col min="14114" max="14114" width="0.875" style="29" customWidth="1"/>
    <col min="14115" max="14115" width="6.625" style="29" customWidth="1"/>
    <col min="14116" max="14116" width="3.625" style="29" customWidth="1"/>
    <col min="14117" max="14117" width="6.625" style="29" customWidth="1"/>
    <col min="14118" max="14118" width="2.375" style="29" customWidth="1"/>
    <col min="14119" max="14336" width="9.125" style="29"/>
    <col min="14337" max="14337" width="2.875" style="29" customWidth="1"/>
    <col min="14338" max="14338" width="0.625" style="29" customWidth="1"/>
    <col min="14339" max="14339" width="29.5" style="29" customWidth="1"/>
    <col min="14340" max="14340" width="1.5" style="29" customWidth="1"/>
    <col min="14341" max="14341" width="10" style="29" customWidth="1"/>
    <col min="14342" max="14342" width="6.5" style="29" customWidth="1"/>
    <col min="14343" max="14343" width="2.125" style="29" customWidth="1"/>
    <col min="14344" max="14344" width="10" style="29" customWidth="1"/>
    <col min="14345" max="14345" width="11.625" style="29" customWidth="1"/>
    <col min="14346" max="14346" width="0.875" style="29" customWidth="1"/>
    <col min="14347" max="14347" width="2.625" style="29" customWidth="1"/>
    <col min="14348" max="14348" width="8.875" style="29" customWidth="1"/>
    <col min="14349" max="14349" width="8.5" style="29" customWidth="1"/>
    <col min="14350" max="14350" width="1.875" style="29" customWidth="1"/>
    <col min="14351" max="14351" width="12.125" style="29" customWidth="1"/>
    <col min="14352" max="14352" width="3.625" style="29" customWidth="1"/>
    <col min="14353" max="14353" width="11.375" style="29" customWidth="1"/>
    <col min="14354" max="14354" width="1.625" style="29" customWidth="1"/>
    <col min="14355" max="14355" width="9.5" style="29" customWidth="1"/>
    <col min="14356" max="14356" width="8.375" style="29" customWidth="1"/>
    <col min="14357" max="14357" width="3" style="29" customWidth="1"/>
    <col min="14358" max="14358" width="0.875" style="29" customWidth="1"/>
    <col min="14359" max="14359" width="17" style="29" customWidth="1"/>
    <col min="14360" max="14360" width="34.625" style="29" customWidth="1"/>
    <col min="14361" max="14361" width="2.5" style="29" customWidth="1"/>
    <col min="14362" max="14362" width="30.625" style="29" customWidth="1"/>
    <col min="14363" max="14363" width="3.125" style="29" customWidth="1"/>
    <col min="14364" max="14364" width="22" style="29" customWidth="1"/>
    <col min="14365" max="14365" width="2.625" style="29" customWidth="1"/>
    <col min="14366" max="14366" width="7.625" style="29" customWidth="1"/>
    <col min="14367" max="14367" width="10.625" style="29" customWidth="1"/>
    <col min="14368" max="14368" width="0.875" style="29" customWidth="1"/>
    <col min="14369" max="14369" width="6.625" style="29" customWidth="1"/>
    <col min="14370" max="14370" width="0.875" style="29" customWidth="1"/>
    <col min="14371" max="14371" width="6.625" style="29" customWidth="1"/>
    <col min="14372" max="14372" width="3.625" style="29" customWidth="1"/>
    <col min="14373" max="14373" width="6.625" style="29" customWidth="1"/>
    <col min="14374" max="14374" width="2.375" style="29" customWidth="1"/>
    <col min="14375" max="14592" width="9.125" style="29"/>
    <col min="14593" max="14593" width="2.875" style="29" customWidth="1"/>
    <col min="14594" max="14594" width="0.625" style="29" customWidth="1"/>
    <col min="14595" max="14595" width="29.5" style="29" customWidth="1"/>
    <col min="14596" max="14596" width="1.5" style="29" customWidth="1"/>
    <col min="14597" max="14597" width="10" style="29" customWidth="1"/>
    <col min="14598" max="14598" width="6.5" style="29" customWidth="1"/>
    <col min="14599" max="14599" width="2.125" style="29" customWidth="1"/>
    <col min="14600" max="14600" width="10" style="29" customWidth="1"/>
    <col min="14601" max="14601" width="11.625" style="29" customWidth="1"/>
    <col min="14602" max="14602" width="0.875" style="29" customWidth="1"/>
    <col min="14603" max="14603" width="2.625" style="29" customWidth="1"/>
    <col min="14604" max="14604" width="8.875" style="29" customWidth="1"/>
    <col min="14605" max="14605" width="8.5" style="29" customWidth="1"/>
    <col min="14606" max="14606" width="1.875" style="29" customWidth="1"/>
    <col min="14607" max="14607" width="12.125" style="29" customWidth="1"/>
    <col min="14608" max="14608" width="3.625" style="29" customWidth="1"/>
    <col min="14609" max="14609" width="11.375" style="29" customWidth="1"/>
    <col min="14610" max="14610" width="1.625" style="29" customWidth="1"/>
    <col min="14611" max="14611" width="9.5" style="29" customWidth="1"/>
    <col min="14612" max="14612" width="8.375" style="29" customWidth="1"/>
    <col min="14613" max="14613" width="3" style="29" customWidth="1"/>
    <col min="14614" max="14614" width="0.875" style="29" customWidth="1"/>
    <col min="14615" max="14615" width="17" style="29" customWidth="1"/>
    <col min="14616" max="14616" width="34.625" style="29" customWidth="1"/>
    <col min="14617" max="14617" width="2.5" style="29" customWidth="1"/>
    <col min="14618" max="14618" width="30.625" style="29" customWidth="1"/>
    <col min="14619" max="14619" width="3.125" style="29" customWidth="1"/>
    <col min="14620" max="14620" width="22" style="29" customWidth="1"/>
    <col min="14621" max="14621" width="2.625" style="29" customWidth="1"/>
    <col min="14622" max="14622" width="7.625" style="29" customWidth="1"/>
    <col min="14623" max="14623" width="10.625" style="29" customWidth="1"/>
    <col min="14624" max="14624" width="0.875" style="29" customWidth="1"/>
    <col min="14625" max="14625" width="6.625" style="29" customWidth="1"/>
    <col min="14626" max="14626" width="0.875" style="29" customWidth="1"/>
    <col min="14627" max="14627" width="6.625" style="29" customWidth="1"/>
    <col min="14628" max="14628" width="3.625" style="29" customWidth="1"/>
    <col min="14629" max="14629" width="6.625" style="29" customWidth="1"/>
    <col min="14630" max="14630" width="2.375" style="29" customWidth="1"/>
    <col min="14631" max="14848" width="9.125" style="29"/>
    <col min="14849" max="14849" width="2.875" style="29" customWidth="1"/>
    <col min="14850" max="14850" width="0.625" style="29" customWidth="1"/>
    <col min="14851" max="14851" width="29.5" style="29" customWidth="1"/>
    <col min="14852" max="14852" width="1.5" style="29" customWidth="1"/>
    <col min="14853" max="14853" width="10" style="29" customWidth="1"/>
    <col min="14854" max="14854" width="6.5" style="29" customWidth="1"/>
    <col min="14855" max="14855" width="2.125" style="29" customWidth="1"/>
    <col min="14856" max="14856" width="10" style="29" customWidth="1"/>
    <col min="14857" max="14857" width="11.625" style="29" customWidth="1"/>
    <col min="14858" max="14858" width="0.875" style="29" customWidth="1"/>
    <col min="14859" max="14859" width="2.625" style="29" customWidth="1"/>
    <col min="14860" max="14860" width="8.875" style="29" customWidth="1"/>
    <col min="14861" max="14861" width="8.5" style="29" customWidth="1"/>
    <col min="14862" max="14862" width="1.875" style="29" customWidth="1"/>
    <col min="14863" max="14863" width="12.125" style="29" customWidth="1"/>
    <col min="14864" max="14864" width="3.625" style="29" customWidth="1"/>
    <col min="14865" max="14865" width="11.375" style="29" customWidth="1"/>
    <col min="14866" max="14866" width="1.625" style="29" customWidth="1"/>
    <col min="14867" max="14867" width="9.5" style="29" customWidth="1"/>
    <col min="14868" max="14868" width="8.375" style="29" customWidth="1"/>
    <col min="14869" max="14869" width="3" style="29" customWidth="1"/>
    <col min="14870" max="14870" width="0.875" style="29" customWidth="1"/>
    <col min="14871" max="14871" width="17" style="29" customWidth="1"/>
    <col min="14872" max="14872" width="34.625" style="29" customWidth="1"/>
    <col min="14873" max="14873" width="2.5" style="29" customWidth="1"/>
    <col min="14874" max="14874" width="30.625" style="29" customWidth="1"/>
    <col min="14875" max="14875" width="3.125" style="29" customWidth="1"/>
    <col min="14876" max="14876" width="22" style="29" customWidth="1"/>
    <col min="14877" max="14877" width="2.625" style="29" customWidth="1"/>
    <col min="14878" max="14878" width="7.625" style="29" customWidth="1"/>
    <col min="14879" max="14879" width="10.625" style="29" customWidth="1"/>
    <col min="14880" max="14880" width="0.875" style="29" customWidth="1"/>
    <col min="14881" max="14881" width="6.625" style="29" customWidth="1"/>
    <col min="14882" max="14882" width="0.875" style="29" customWidth="1"/>
    <col min="14883" max="14883" width="6.625" style="29" customWidth="1"/>
    <col min="14884" max="14884" width="3.625" style="29" customWidth="1"/>
    <col min="14885" max="14885" width="6.625" style="29" customWidth="1"/>
    <col min="14886" max="14886" width="2.375" style="29" customWidth="1"/>
    <col min="14887" max="15104" width="9.125" style="29"/>
    <col min="15105" max="15105" width="2.875" style="29" customWidth="1"/>
    <col min="15106" max="15106" width="0.625" style="29" customWidth="1"/>
    <col min="15107" max="15107" width="29.5" style="29" customWidth="1"/>
    <col min="15108" max="15108" width="1.5" style="29" customWidth="1"/>
    <col min="15109" max="15109" width="10" style="29" customWidth="1"/>
    <col min="15110" max="15110" width="6.5" style="29" customWidth="1"/>
    <col min="15111" max="15111" width="2.125" style="29" customWidth="1"/>
    <col min="15112" max="15112" width="10" style="29" customWidth="1"/>
    <col min="15113" max="15113" width="11.625" style="29" customWidth="1"/>
    <col min="15114" max="15114" width="0.875" style="29" customWidth="1"/>
    <col min="15115" max="15115" width="2.625" style="29" customWidth="1"/>
    <col min="15116" max="15116" width="8.875" style="29" customWidth="1"/>
    <col min="15117" max="15117" width="8.5" style="29" customWidth="1"/>
    <col min="15118" max="15118" width="1.875" style="29" customWidth="1"/>
    <col min="15119" max="15119" width="12.125" style="29" customWidth="1"/>
    <col min="15120" max="15120" width="3.625" style="29" customWidth="1"/>
    <col min="15121" max="15121" width="11.375" style="29" customWidth="1"/>
    <col min="15122" max="15122" width="1.625" style="29" customWidth="1"/>
    <col min="15123" max="15123" width="9.5" style="29" customWidth="1"/>
    <col min="15124" max="15124" width="8.375" style="29" customWidth="1"/>
    <col min="15125" max="15125" width="3" style="29" customWidth="1"/>
    <col min="15126" max="15126" width="0.875" style="29" customWidth="1"/>
    <col min="15127" max="15127" width="17" style="29" customWidth="1"/>
    <col min="15128" max="15128" width="34.625" style="29" customWidth="1"/>
    <col min="15129" max="15129" width="2.5" style="29" customWidth="1"/>
    <col min="15130" max="15130" width="30.625" style="29" customWidth="1"/>
    <col min="15131" max="15131" width="3.125" style="29" customWidth="1"/>
    <col min="15132" max="15132" width="22" style="29" customWidth="1"/>
    <col min="15133" max="15133" width="2.625" style="29" customWidth="1"/>
    <col min="15134" max="15134" width="7.625" style="29" customWidth="1"/>
    <col min="15135" max="15135" width="10.625" style="29" customWidth="1"/>
    <col min="15136" max="15136" width="0.875" style="29" customWidth="1"/>
    <col min="15137" max="15137" width="6.625" style="29" customWidth="1"/>
    <col min="15138" max="15138" width="0.875" style="29" customWidth="1"/>
    <col min="15139" max="15139" width="6.625" style="29" customWidth="1"/>
    <col min="15140" max="15140" width="3.625" style="29" customWidth="1"/>
    <col min="15141" max="15141" width="6.625" style="29" customWidth="1"/>
    <col min="15142" max="15142" width="2.375" style="29" customWidth="1"/>
    <col min="15143" max="15360" width="9.125" style="29"/>
    <col min="15361" max="15361" width="2.875" style="29" customWidth="1"/>
    <col min="15362" max="15362" width="0.625" style="29" customWidth="1"/>
    <col min="15363" max="15363" width="29.5" style="29" customWidth="1"/>
    <col min="15364" max="15364" width="1.5" style="29" customWidth="1"/>
    <col min="15365" max="15365" width="10" style="29" customWidth="1"/>
    <col min="15366" max="15366" width="6.5" style="29" customWidth="1"/>
    <col min="15367" max="15367" width="2.125" style="29" customWidth="1"/>
    <col min="15368" max="15368" width="10" style="29" customWidth="1"/>
    <col min="15369" max="15369" width="11.625" style="29" customWidth="1"/>
    <col min="15370" max="15370" width="0.875" style="29" customWidth="1"/>
    <col min="15371" max="15371" width="2.625" style="29" customWidth="1"/>
    <col min="15372" max="15372" width="8.875" style="29" customWidth="1"/>
    <col min="15373" max="15373" width="8.5" style="29" customWidth="1"/>
    <col min="15374" max="15374" width="1.875" style="29" customWidth="1"/>
    <col min="15375" max="15375" width="12.125" style="29" customWidth="1"/>
    <col min="15376" max="15376" width="3.625" style="29" customWidth="1"/>
    <col min="15377" max="15377" width="11.375" style="29" customWidth="1"/>
    <col min="15378" max="15378" width="1.625" style="29" customWidth="1"/>
    <col min="15379" max="15379" width="9.5" style="29" customWidth="1"/>
    <col min="15380" max="15380" width="8.375" style="29" customWidth="1"/>
    <col min="15381" max="15381" width="3" style="29" customWidth="1"/>
    <col min="15382" max="15382" width="0.875" style="29" customWidth="1"/>
    <col min="15383" max="15383" width="17" style="29" customWidth="1"/>
    <col min="15384" max="15384" width="34.625" style="29" customWidth="1"/>
    <col min="15385" max="15385" width="2.5" style="29" customWidth="1"/>
    <col min="15386" max="15386" width="30.625" style="29" customWidth="1"/>
    <col min="15387" max="15387" width="3.125" style="29" customWidth="1"/>
    <col min="15388" max="15388" width="22" style="29" customWidth="1"/>
    <col min="15389" max="15389" width="2.625" style="29" customWidth="1"/>
    <col min="15390" max="15390" width="7.625" style="29" customWidth="1"/>
    <col min="15391" max="15391" width="10.625" style="29" customWidth="1"/>
    <col min="15392" max="15392" width="0.875" style="29" customWidth="1"/>
    <col min="15393" max="15393" width="6.625" style="29" customWidth="1"/>
    <col min="15394" max="15394" width="0.875" style="29" customWidth="1"/>
    <col min="15395" max="15395" width="6.625" style="29" customWidth="1"/>
    <col min="15396" max="15396" width="3.625" style="29" customWidth="1"/>
    <col min="15397" max="15397" width="6.625" style="29" customWidth="1"/>
    <col min="15398" max="15398" width="2.375" style="29" customWidth="1"/>
    <col min="15399" max="15616" width="9.125" style="29"/>
    <col min="15617" max="15617" width="2.875" style="29" customWidth="1"/>
    <col min="15618" max="15618" width="0.625" style="29" customWidth="1"/>
    <col min="15619" max="15619" width="29.5" style="29" customWidth="1"/>
    <col min="15620" max="15620" width="1.5" style="29" customWidth="1"/>
    <col min="15621" max="15621" width="10" style="29" customWidth="1"/>
    <col min="15622" max="15622" width="6.5" style="29" customWidth="1"/>
    <col min="15623" max="15623" width="2.125" style="29" customWidth="1"/>
    <col min="15624" max="15624" width="10" style="29" customWidth="1"/>
    <col min="15625" max="15625" width="11.625" style="29" customWidth="1"/>
    <col min="15626" max="15626" width="0.875" style="29" customWidth="1"/>
    <col min="15627" max="15627" width="2.625" style="29" customWidth="1"/>
    <col min="15628" max="15628" width="8.875" style="29" customWidth="1"/>
    <col min="15629" max="15629" width="8.5" style="29" customWidth="1"/>
    <col min="15630" max="15630" width="1.875" style="29" customWidth="1"/>
    <col min="15631" max="15631" width="12.125" style="29" customWidth="1"/>
    <col min="15632" max="15632" width="3.625" style="29" customWidth="1"/>
    <col min="15633" max="15633" width="11.375" style="29" customWidth="1"/>
    <col min="15634" max="15634" width="1.625" style="29" customWidth="1"/>
    <col min="15635" max="15635" width="9.5" style="29" customWidth="1"/>
    <col min="15636" max="15636" width="8.375" style="29" customWidth="1"/>
    <col min="15637" max="15637" width="3" style="29" customWidth="1"/>
    <col min="15638" max="15638" width="0.875" style="29" customWidth="1"/>
    <col min="15639" max="15639" width="17" style="29" customWidth="1"/>
    <col min="15640" max="15640" width="34.625" style="29" customWidth="1"/>
    <col min="15641" max="15641" width="2.5" style="29" customWidth="1"/>
    <col min="15642" max="15642" width="30.625" style="29" customWidth="1"/>
    <col min="15643" max="15643" width="3.125" style="29" customWidth="1"/>
    <col min="15644" max="15644" width="22" style="29" customWidth="1"/>
    <col min="15645" max="15645" width="2.625" style="29" customWidth="1"/>
    <col min="15646" max="15646" width="7.625" style="29" customWidth="1"/>
    <col min="15647" max="15647" width="10.625" style="29" customWidth="1"/>
    <col min="15648" max="15648" width="0.875" style="29" customWidth="1"/>
    <col min="15649" max="15649" width="6.625" style="29" customWidth="1"/>
    <col min="15650" max="15650" width="0.875" style="29" customWidth="1"/>
    <col min="15651" max="15651" width="6.625" style="29" customWidth="1"/>
    <col min="15652" max="15652" width="3.625" style="29" customWidth="1"/>
    <col min="15653" max="15653" width="6.625" style="29" customWidth="1"/>
    <col min="15654" max="15654" width="2.375" style="29" customWidth="1"/>
    <col min="15655" max="15872" width="9.125" style="29"/>
    <col min="15873" max="15873" width="2.875" style="29" customWidth="1"/>
    <col min="15874" max="15874" width="0.625" style="29" customWidth="1"/>
    <col min="15875" max="15875" width="29.5" style="29" customWidth="1"/>
    <col min="15876" max="15876" width="1.5" style="29" customWidth="1"/>
    <col min="15877" max="15877" width="10" style="29" customWidth="1"/>
    <col min="15878" max="15878" width="6.5" style="29" customWidth="1"/>
    <col min="15879" max="15879" width="2.125" style="29" customWidth="1"/>
    <col min="15880" max="15880" width="10" style="29" customWidth="1"/>
    <col min="15881" max="15881" width="11.625" style="29" customWidth="1"/>
    <col min="15882" max="15882" width="0.875" style="29" customWidth="1"/>
    <col min="15883" max="15883" width="2.625" style="29" customWidth="1"/>
    <col min="15884" max="15884" width="8.875" style="29" customWidth="1"/>
    <col min="15885" max="15885" width="8.5" style="29" customWidth="1"/>
    <col min="15886" max="15886" width="1.875" style="29" customWidth="1"/>
    <col min="15887" max="15887" width="12.125" style="29" customWidth="1"/>
    <col min="15888" max="15888" width="3.625" style="29" customWidth="1"/>
    <col min="15889" max="15889" width="11.375" style="29" customWidth="1"/>
    <col min="15890" max="15890" width="1.625" style="29" customWidth="1"/>
    <col min="15891" max="15891" width="9.5" style="29" customWidth="1"/>
    <col min="15892" max="15892" width="8.375" style="29" customWidth="1"/>
    <col min="15893" max="15893" width="3" style="29" customWidth="1"/>
    <col min="15894" max="15894" width="0.875" style="29" customWidth="1"/>
    <col min="15895" max="15895" width="17" style="29" customWidth="1"/>
    <col min="15896" max="15896" width="34.625" style="29" customWidth="1"/>
    <col min="15897" max="15897" width="2.5" style="29" customWidth="1"/>
    <col min="15898" max="15898" width="30.625" style="29" customWidth="1"/>
    <col min="15899" max="15899" width="3.125" style="29" customWidth="1"/>
    <col min="15900" max="15900" width="22" style="29" customWidth="1"/>
    <col min="15901" max="15901" width="2.625" style="29" customWidth="1"/>
    <col min="15902" max="15902" width="7.625" style="29" customWidth="1"/>
    <col min="15903" max="15903" width="10.625" style="29" customWidth="1"/>
    <col min="15904" max="15904" width="0.875" style="29" customWidth="1"/>
    <col min="15905" max="15905" width="6.625" style="29" customWidth="1"/>
    <col min="15906" max="15906" width="0.875" style="29" customWidth="1"/>
    <col min="15907" max="15907" width="6.625" style="29" customWidth="1"/>
    <col min="15908" max="15908" width="3.625" style="29" customWidth="1"/>
    <col min="15909" max="15909" width="6.625" style="29" customWidth="1"/>
    <col min="15910" max="15910" width="2.375" style="29" customWidth="1"/>
    <col min="15911" max="16128" width="9.125" style="29"/>
    <col min="16129" max="16129" width="2.875" style="29" customWidth="1"/>
    <col min="16130" max="16130" width="0.625" style="29" customWidth="1"/>
    <col min="16131" max="16131" width="29.5" style="29" customWidth="1"/>
    <col min="16132" max="16132" width="1.5" style="29" customWidth="1"/>
    <col min="16133" max="16133" width="10" style="29" customWidth="1"/>
    <col min="16134" max="16134" width="6.5" style="29" customWidth="1"/>
    <col min="16135" max="16135" width="2.125" style="29" customWidth="1"/>
    <col min="16136" max="16136" width="10" style="29" customWidth="1"/>
    <col min="16137" max="16137" width="11.625" style="29" customWidth="1"/>
    <col min="16138" max="16138" width="0.875" style="29" customWidth="1"/>
    <col min="16139" max="16139" width="2.625" style="29" customWidth="1"/>
    <col min="16140" max="16140" width="8.875" style="29" customWidth="1"/>
    <col min="16141" max="16141" width="8.5" style="29" customWidth="1"/>
    <col min="16142" max="16142" width="1.875" style="29" customWidth="1"/>
    <col min="16143" max="16143" width="12.125" style="29" customWidth="1"/>
    <col min="16144" max="16144" width="3.625" style="29" customWidth="1"/>
    <col min="16145" max="16145" width="11.375" style="29" customWidth="1"/>
    <col min="16146" max="16146" width="1.625" style="29" customWidth="1"/>
    <col min="16147" max="16147" width="9.5" style="29" customWidth="1"/>
    <col min="16148" max="16148" width="8.375" style="29" customWidth="1"/>
    <col min="16149" max="16149" width="3" style="29" customWidth="1"/>
    <col min="16150" max="16150" width="0.875" style="29" customWidth="1"/>
    <col min="16151" max="16151" width="17" style="29" customWidth="1"/>
    <col min="16152" max="16152" width="34.625" style="29" customWidth="1"/>
    <col min="16153" max="16153" width="2.5" style="29" customWidth="1"/>
    <col min="16154" max="16154" width="30.625" style="29" customWidth="1"/>
    <col min="16155" max="16155" width="3.125" style="29" customWidth="1"/>
    <col min="16156" max="16156" width="22" style="29" customWidth="1"/>
    <col min="16157" max="16157" width="2.625" style="29" customWidth="1"/>
    <col min="16158" max="16158" width="7.625" style="29" customWidth="1"/>
    <col min="16159" max="16159" width="10.625" style="29" customWidth="1"/>
    <col min="16160" max="16160" width="0.875" style="29" customWidth="1"/>
    <col min="16161" max="16161" width="6.625" style="29" customWidth="1"/>
    <col min="16162" max="16162" width="0.875" style="29" customWidth="1"/>
    <col min="16163" max="16163" width="6.625" style="29" customWidth="1"/>
    <col min="16164" max="16164" width="3.625" style="29" customWidth="1"/>
    <col min="16165" max="16165" width="6.625" style="29" customWidth="1"/>
    <col min="16166" max="16166" width="2.375" style="29" customWidth="1"/>
    <col min="16167" max="16384" width="9.125" style="29"/>
  </cols>
  <sheetData>
    <row r="1" spans="1:38" ht="15" customHeight="1" thickBot="1" x14ac:dyDescent="0.25">
      <c r="A1" s="23">
        <v>1</v>
      </c>
      <c r="B1" s="24" t="s">
        <v>10</v>
      </c>
      <c r="C1" s="25" t="s">
        <v>11</v>
      </c>
      <c r="D1" s="26"/>
      <c r="E1" s="26"/>
      <c r="F1" s="27"/>
      <c r="G1" s="27"/>
      <c r="H1" s="27"/>
      <c r="I1" s="28"/>
      <c r="J1" s="27"/>
      <c r="K1" s="604" t="s">
        <v>12</v>
      </c>
      <c r="L1" s="604"/>
      <c r="M1" s="604"/>
      <c r="N1" s="604"/>
      <c r="O1" s="604"/>
      <c r="P1" s="604"/>
      <c r="Q1" s="604"/>
      <c r="R1" s="604"/>
      <c r="S1" s="604"/>
      <c r="T1" s="605"/>
      <c r="U1" s="606" t="s">
        <v>1</v>
      </c>
      <c r="X1" s="30" t="s">
        <v>13</v>
      </c>
    </row>
    <row r="2" spans="1:38" ht="34.5" customHeight="1" thickBot="1" x14ac:dyDescent="0.25">
      <c r="A2" s="31">
        <f t="shared" ref="A2:A64" si="0">A1+1</f>
        <v>2</v>
      </c>
      <c r="B2" s="32"/>
      <c r="C2" s="33" t="s">
        <v>452</v>
      </c>
      <c r="D2" s="34"/>
      <c r="E2" s="34"/>
      <c r="F2" s="35"/>
      <c r="G2" s="609" t="s">
        <v>453</v>
      </c>
      <c r="H2" s="609"/>
      <c r="I2" s="610"/>
      <c r="J2" s="36"/>
      <c r="K2" s="36"/>
      <c r="L2" s="611" t="s">
        <v>494</v>
      </c>
      <c r="M2" s="611"/>
      <c r="N2" s="611"/>
      <c r="O2" s="611"/>
      <c r="P2" s="611"/>
      <c r="Q2" s="611"/>
      <c r="R2" s="611"/>
      <c r="S2" s="611"/>
      <c r="T2" s="37"/>
      <c r="U2" s="607"/>
      <c r="X2" s="38" t="s">
        <v>16</v>
      </c>
      <c r="Z2" s="38" t="s">
        <v>17</v>
      </c>
    </row>
    <row r="3" spans="1:38" ht="18.75" customHeight="1" thickBot="1" x14ac:dyDescent="0.3">
      <c r="A3" s="31">
        <f t="shared" si="0"/>
        <v>3</v>
      </c>
      <c r="B3" s="39"/>
      <c r="C3" s="40" t="s">
        <v>18</v>
      </c>
      <c r="D3" s="41"/>
      <c r="E3" s="42"/>
      <c r="F3" s="612" t="s">
        <v>19</v>
      </c>
      <c r="G3" s="612"/>
      <c r="H3" s="612"/>
      <c r="I3" s="613"/>
      <c r="J3" s="43"/>
      <c r="K3" s="44" t="s">
        <v>12</v>
      </c>
      <c r="L3" s="614" t="str">
        <f>IF(L2="Issue Status ?","",IF(L2=X3,"( based on preliminary process data )","( based on final process data )"))</f>
        <v>( based on final process data )</v>
      </c>
      <c r="M3" s="614"/>
      <c r="N3" s="614"/>
      <c r="O3" s="614"/>
      <c r="P3" s="614"/>
      <c r="Q3" s="614"/>
      <c r="R3" s="614"/>
      <c r="S3" s="614"/>
      <c r="T3" s="45"/>
      <c r="U3" s="608"/>
      <c r="X3" s="46" t="s">
        <v>20</v>
      </c>
      <c r="Z3" s="47" t="s">
        <v>21</v>
      </c>
    </row>
    <row r="4" spans="1:38" s="55" customFormat="1" ht="17.100000000000001" customHeight="1" x14ac:dyDescent="0.2">
      <c r="A4" s="31">
        <f t="shared" si="0"/>
        <v>4</v>
      </c>
      <c r="B4" s="48"/>
      <c r="C4" s="49" t="s">
        <v>22</v>
      </c>
      <c r="D4" s="50" t="s">
        <v>23</v>
      </c>
      <c r="E4" s="624"/>
      <c r="F4" s="624"/>
      <c r="G4" s="624"/>
      <c r="H4" s="624"/>
      <c r="I4" s="625"/>
      <c r="J4" s="51"/>
      <c r="K4" s="626" t="s">
        <v>24</v>
      </c>
      <c r="L4" s="626"/>
      <c r="M4" s="626"/>
      <c r="N4" s="52" t="s">
        <v>23</v>
      </c>
      <c r="O4" s="618" t="s">
        <v>25</v>
      </c>
      <c r="P4" s="618"/>
      <c r="Q4" s="618"/>
      <c r="R4" s="618"/>
      <c r="S4" s="618"/>
      <c r="T4" s="619"/>
      <c r="U4" s="53"/>
      <c r="V4" s="29"/>
      <c r="W4" s="29"/>
      <c r="X4" s="46" t="s">
        <v>454</v>
      </c>
      <c r="Y4" s="29"/>
      <c r="Z4" s="54" t="s">
        <v>27</v>
      </c>
      <c r="AA4" s="29"/>
      <c r="AB4" s="29"/>
      <c r="AC4" s="29"/>
      <c r="AD4" s="29"/>
      <c r="AE4" s="29"/>
      <c r="AF4" s="29"/>
      <c r="AG4" s="29"/>
      <c r="AH4" s="29"/>
      <c r="AI4" s="29"/>
      <c r="AJ4" s="29"/>
      <c r="AK4" s="29"/>
      <c r="AL4" s="29"/>
    </row>
    <row r="5" spans="1:38" ht="17.100000000000001" customHeight="1" thickBot="1" x14ac:dyDescent="0.25">
      <c r="A5" s="31">
        <f t="shared" si="0"/>
        <v>5</v>
      </c>
      <c r="B5" s="56"/>
      <c r="C5" s="57" t="s">
        <v>28</v>
      </c>
      <c r="D5" s="50" t="s">
        <v>23</v>
      </c>
      <c r="E5" s="615" t="s">
        <v>29</v>
      </c>
      <c r="F5" s="615"/>
      <c r="G5" s="615"/>
      <c r="H5" s="615"/>
      <c r="I5" s="616"/>
      <c r="J5" s="58"/>
      <c r="K5" s="617" t="s">
        <v>30</v>
      </c>
      <c r="L5" s="617"/>
      <c r="M5" s="617"/>
      <c r="N5" s="52" t="s">
        <v>23</v>
      </c>
      <c r="O5" s="618" t="s">
        <v>25</v>
      </c>
      <c r="P5" s="618"/>
      <c r="Q5" s="618"/>
      <c r="R5" s="618"/>
      <c r="S5" s="618"/>
      <c r="T5" s="619"/>
      <c r="U5" s="59"/>
      <c r="X5" s="46" t="s">
        <v>31</v>
      </c>
      <c r="Z5" s="60" t="s">
        <v>32</v>
      </c>
    </row>
    <row r="6" spans="1:38" ht="17.100000000000001" customHeight="1" thickBot="1" x14ac:dyDescent="0.3">
      <c r="A6" s="31">
        <f t="shared" si="0"/>
        <v>6</v>
      </c>
      <c r="B6" s="56"/>
      <c r="C6" s="61" t="s">
        <v>33</v>
      </c>
      <c r="D6" s="50" t="s">
        <v>23</v>
      </c>
      <c r="E6" s="615" t="s">
        <v>455</v>
      </c>
      <c r="F6" s="615"/>
      <c r="G6" s="615"/>
      <c r="H6" s="615"/>
      <c r="I6" s="616"/>
      <c r="J6" s="58"/>
      <c r="K6" s="617" t="s">
        <v>35</v>
      </c>
      <c r="L6" s="617"/>
      <c r="M6" s="617"/>
      <c r="N6" s="52" t="s">
        <v>23</v>
      </c>
      <c r="O6" s="618" t="s">
        <v>25</v>
      </c>
      <c r="P6" s="618"/>
      <c r="Q6" s="618"/>
      <c r="R6" s="618"/>
      <c r="S6" s="618"/>
      <c r="T6" s="619"/>
      <c r="U6" s="59"/>
      <c r="X6" s="549" t="s">
        <v>494</v>
      </c>
    </row>
    <row r="7" spans="1:38" ht="17.100000000000001" customHeight="1" thickBot="1" x14ac:dyDescent="0.25">
      <c r="A7" s="31">
        <f t="shared" si="0"/>
        <v>7</v>
      </c>
      <c r="B7" s="620" t="s">
        <v>36</v>
      </c>
      <c r="C7" s="621"/>
      <c r="D7" s="621"/>
      <c r="E7" s="621"/>
      <c r="F7" s="621"/>
      <c r="G7" s="621"/>
      <c r="H7" s="621"/>
      <c r="I7" s="621"/>
      <c r="J7" s="621"/>
      <c r="K7" s="621"/>
      <c r="L7" s="621"/>
      <c r="M7" s="621"/>
      <c r="N7" s="621"/>
      <c r="O7" s="621"/>
      <c r="P7" s="621"/>
      <c r="Q7" s="621"/>
      <c r="R7" s="621"/>
      <c r="S7" s="621"/>
      <c r="T7" s="622"/>
      <c r="U7" s="59"/>
      <c r="Z7" s="38" t="s">
        <v>37</v>
      </c>
    </row>
    <row r="8" spans="1:38" ht="17.100000000000001" customHeight="1" thickBot="1" x14ac:dyDescent="0.25">
      <c r="A8" s="31">
        <f t="shared" si="0"/>
        <v>8</v>
      </c>
      <c r="B8" s="56"/>
      <c r="C8" s="57" t="s">
        <v>38</v>
      </c>
      <c r="D8" s="50" t="s">
        <v>23</v>
      </c>
      <c r="E8" s="615" t="s">
        <v>39</v>
      </c>
      <c r="F8" s="615"/>
      <c r="G8" s="615"/>
      <c r="H8" s="615"/>
      <c r="I8" s="616"/>
      <c r="J8" s="58"/>
      <c r="K8" s="623" t="s">
        <v>456</v>
      </c>
      <c r="L8" s="623"/>
      <c r="M8" s="623"/>
      <c r="N8" s="623"/>
      <c r="O8" s="623"/>
      <c r="P8" s="623"/>
      <c r="Q8" s="623"/>
      <c r="R8" s="52" t="s">
        <v>23</v>
      </c>
      <c r="S8" s="62">
        <v>31</v>
      </c>
      <c r="T8" s="63" t="str">
        <f>IF($F$3=$O$73,tsi,IF($F$3=$O$74,Tus,""))</f>
        <v>deg C</v>
      </c>
      <c r="U8" s="59"/>
      <c r="X8" s="64" t="s">
        <v>41</v>
      </c>
      <c r="Z8" s="47" t="s">
        <v>21</v>
      </c>
    </row>
    <row r="9" spans="1:38" ht="17.100000000000001" customHeight="1" thickBot="1" x14ac:dyDescent="0.25">
      <c r="A9" s="31">
        <f t="shared" si="0"/>
        <v>9</v>
      </c>
      <c r="B9" s="56"/>
      <c r="C9" s="65" t="s">
        <v>42</v>
      </c>
      <c r="D9" s="50" t="s">
        <v>23</v>
      </c>
      <c r="E9" s="628">
        <v>0</v>
      </c>
      <c r="F9" s="628"/>
      <c r="G9" s="628"/>
      <c r="H9" s="628"/>
      <c r="I9" s="63" t="str">
        <f>IF($F$3=$O$73,Csi,IF($F$3=$O$74,Cus,""))</f>
        <v>mg/kg</v>
      </c>
      <c r="J9" s="58"/>
      <c r="K9" s="629" t="s">
        <v>457</v>
      </c>
      <c r="L9" s="629"/>
      <c r="M9" s="629"/>
      <c r="N9" s="629"/>
      <c r="O9" s="629"/>
      <c r="P9" s="629"/>
      <c r="Q9" s="629"/>
      <c r="R9" s="52" t="s">
        <v>23</v>
      </c>
      <c r="S9" s="62">
        <v>18</v>
      </c>
      <c r="T9" s="63" t="str">
        <f>IF($F$3=$O$73,tsi,IF($F$3=$O$74,Tus,""))</f>
        <v>deg C</v>
      </c>
      <c r="U9" s="59"/>
      <c r="X9" s="66" t="s">
        <v>21</v>
      </c>
      <c r="Z9" s="54" t="s">
        <v>44</v>
      </c>
    </row>
    <row r="10" spans="1:38" ht="17.100000000000001" customHeight="1" thickBot="1" x14ac:dyDescent="0.3">
      <c r="A10" s="31">
        <f t="shared" si="0"/>
        <v>10</v>
      </c>
      <c r="B10" s="67"/>
      <c r="C10" s="630" t="s">
        <v>45</v>
      </c>
      <c r="D10" s="68" t="s">
        <v>23</v>
      </c>
      <c r="E10" s="632" t="s">
        <v>46</v>
      </c>
      <c r="F10" s="632"/>
      <c r="G10" s="69"/>
      <c r="H10" s="632" t="s">
        <v>47</v>
      </c>
      <c r="I10" s="633"/>
      <c r="J10" s="58"/>
      <c r="K10" s="634" t="s">
        <v>458</v>
      </c>
      <c r="L10" s="634"/>
      <c r="M10" s="634"/>
      <c r="N10" s="634"/>
      <c r="O10" s="634"/>
      <c r="P10" s="634"/>
      <c r="Q10" s="634"/>
      <c r="R10" s="52" t="s">
        <v>23</v>
      </c>
      <c r="S10" s="62">
        <v>35</v>
      </c>
      <c r="T10" s="63" t="str">
        <f>IF($F$3=$O$73,tsi,IF($F$3=$O$74,Tus,""))</f>
        <v>deg C</v>
      </c>
      <c r="U10" s="59"/>
      <c r="X10" s="70" t="s">
        <v>49</v>
      </c>
      <c r="Z10" s="60" t="s">
        <v>50</v>
      </c>
    </row>
    <row r="11" spans="1:38" ht="17.100000000000001" customHeight="1" thickBot="1" x14ac:dyDescent="0.3">
      <c r="A11" s="31">
        <f t="shared" si="0"/>
        <v>11</v>
      </c>
      <c r="B11" s="56"/>
      <c r="C11" s="631"/>
      <c r="D11" s="50" t="s">
        <v>23</v>
      </c>
      <c r="E11" s="632" t="s">
        <v>51</v>
      </c>
      <c r="F11" s="632"/>
      <c r="G11" s="69"/>
      <c r="H11" s="632" t="s">
        <v>52</v>
      </c>
      <c r="I11" s="635"/>
      <c r="J11" s="58"/>
      <c r="K11" s="636" t="str">
        <f>IF(F3=O73,"Density at normal pumping temperature",IF(F3=O74,"Specific Gravity at normal pumping temperature",""))</f>
        <v>Density at normal pumping temperature</v>
      </c>
      <c r="L11" s="636"/>
      <c r="M11" s="636"/>
      <c r="N11" s="636"/>
      <c r="O11" s="636"/>
      <c r="P11" s="636"/>
      <c r="Q11" s="636"/>
      <c r="R11" s="52" t="s">
        <v>23</v>
      </c>
      <c r="S11" s="71">
        <v>995</v>
      </c>
      <c r="T11" s="63" t="str">
        <f>IF($F$3=$O$73,Dsi,IF($F$3=$O$74,Dus,""))</f>
        <v>kg/m3</v>
      </c>
      <c r="U11" s="59"/>
      <c r="X11" s="72" t="s">
        <v>46</v>
      </c>
    </row>
    <row r="12" spans="1:38" ht="17.100000000000001" customHeight="1" thickBot="1" x14ac:dyDescent="0.25">
      <c r="A12" s="31">
        <f t="shared" si="0"/>
        <v>12</v>
      </c>
      <c r="B12" s="56"/>
      <c r="C12" s="57" t="s">
        <v>53</v>
      </c>
      <c r="D12" s="50" t="s">
        <v>23</v>
      </c>
      <c r="E12" s="640">
        <v>17</v>
      </c>
      <c r="F12" s="640"/>
      <c r="G12" s="640"/>
      <c r="H12" s="640"/>
      <c r="I12" s="63" t="str">
        <f>IF($F$3=$O$73,Qsi,IF($F$3=$O$74,Qus,""))</f>
        <v>m3/h</v>
      </c>
      <c r="J12" s="58"/>
      <c r="K12" s="636" t="s">
        <v>54</v>
      </c>
      <c r="L12" s="636"/>
      <c r="M12" s="636"/>
      <c r="N12" s="636"/>
      <c r="O12" s="636"/>
      <c r="P12" s="636"/>
      <c r="Q12" s="636"/>
      <c r="R12" s="52" t="s">
        <v>23</v>
      </c>
      <c r="S12" s="73">
        <v>0.79759999999999998</v>
      </c>
      <c r="T12" s="63" t="str">
        <f>IF($F$3=$O$73,Vsi,IF($F$3=$O$74,Vus,""))</f>
        <v>mm2/s</v>
      </c>
      <c r="U12" s="59"/>
      <c r="X12" s="74"/>
      <c r="Z12" s="38" t="s">
        <v>55</v>
      </c>
    </row>
    <row r="13" spans="1:38" ht="17.100000000000001" customHeight="1" x14ac:dyDescent="0.2">
      <c r="A13" s="31">
        <f t="shared" si="0"/>
        <v>13</v>
      </c>
      <c r="B13" s="56"/>
      <c r="C13" s="57" t="s">
        <v>56</v>
      </c>
      <c r="D13" s="50" t="s">
        <v>23</v>
      </c>
      <c r="E13" s="640">
        <f>E12*1.1</f>
        <v>18.700000000000003</v>
      </c>
      <c r="F13" s="640"/>
      <c r="G13" s="640"/>
      <c r="H13" s="640"/>
      <c r="I13" s="63" t="str">
        <f>IF($F$3=$O$73,Qsi,IF($F$3=$O$74,Qus,""))</f>
        <v>m3/h</v>
      </c>
      <c r="J13" s="58"/>
      <c r="K13" s="617" t="s">
        <v>57</v>
      </c>
      <c r="L13" s="636"/>
      <c r="M13" s="636"/>
      <c r="N13" s="636"/>
      <c r="O13" s="636"/>
      <c r="P13" s="636"/>
      <c r="Q13" s="636"/>
      <c r="R13" s="52" t="s">
        <v>23</v>
      </c>
      <c r="S13" s="75">
        <v>4.2419999999999999E-2</v>
      </c>
      <c r="T13" s="63" t="str">
        <f>IF($F$3=$O$73,Prsi,IF($F$3=$O$74,Prus,""))</f>
        <v>bara</v>
      </c>
      <c r="U13" s="59"/>
      <c r="X13" s="76" t="s">
        <v>58</v>
      </c>
      <c r="Z13" s="54" t="s">
        <v>21</v>
      </c>
    </row>
    <row r="14" spans="1:38" ht="17.100000000000001" customHeight="1" x14ac:dyDescent="0.2">
      <c r="A14" s="31">
        <f t="shared" si="0"/>
        <v>14</v>
      </c>
      <c r="B14" s="56"/>
      <c r="C14" s="65" t="s">
        <v>59</v>
      </c>
      <c r="D14" s="50" t="s">
        <v>23</v>
      </c>
      <c r="E14" s="641">
        <f>0.25*E12</f>
        <v>4.25</v>
      </c>
      <c r="F14" s="641"/>
      <c r="G14" s="641"/>
      <c r="H14" s="641"/>
      <c r="I14" s="63" t="str">
        <f>IF($F$3=$O$73,Qsi,IF($F$3=$O$74,Qus,""))</f>
        <v>m3/h</v>
      </c>
      <c r="J14" s="58"/>
      <c r="K14" s="636" t="s">
        <v>60</v>
      </c>
      <c r="L14" s="636"/>
      <c r="M14" s="636"/>
      <c r="N14" s="636"/>
      <c r="O14" s="636"/>
      <c r="P14" s="636"/>
      <c r="Q14" s="636"/>
      <c r="R14" s="52" t="s">
        <v>23</v>
      </c>
      <c r="S14" s="77">
        <v>1.01325</v>
      </c>
      <c r="T14" s="63" t="str">
        <f>IF($F$3=$O$73,Prsi,IF($F$3=$O$74,GPus,""))</f>
        <v>bara</v>
      </c>
      <c r="U14" s="59"/>
      <c r="Z14" s="78" t="s">
        <v>61</v>
      </c>
    </row>
    <row r="15" spans="1:38" ht="17.100000000000001" customHeight="1" thickBot="1" x14ac:dyDescent="0.25">
      <c r="A15" s="31">
        <f t="shared" si="0"/>
        <v>15</v>
      </c>
      <c r="B15" s="56"/>
      <c r="C15" s="79" t="s">
        <v>17</v>
      </c>
      <c r="D15" s="50" t="s">
        <v>23</v>
      </c>
      <c r="E15" s="637" t="s">
        <v>27</v>
      </c>
      <c r="F15" s="637"/>
      <c r="G15" s="637"/>
      <c r="H15" s="637"/>
      <c r="I15" s="80"/>
      <c r="J15" s="58"/>
      <c r="K15" s="617" t="s">
        <v>62</v>
      </c>
      <c r="L15" s="617"/>
      <c r="M15" s="617"/>
      <c r="N15" s="617"/>
      <c r="O15" s="617"/>
      <c r="P15" s="617"/>
      <c r="Q15" s="617"/>
      <c r="R15" s="52" t="s">
        <v>23</v>
      </c>
      <c r="S15" s="77">
        <v>11</v>
      </c>
      <c r="T15" s="63" t="str">
        <f>IF($F$3=$O$73,Prsi,IF($F$3=$O$74,GPus,""))</f>
        <v>bara</v>
      </c>
      <c r="U15" s="59"/>
      <c r="Z15" s="60" t="s">
        <v>63</v>
      </c>
    </row>
    <row r="16" spans="1:38" ht="17.100000000000001" customHeight="1" thickBot="1" x14ac:dyDescent="0.3">
      <c r="A16" s="31">
        <f t="shared" si="0"/>
        <v>16</v>
      </c>
      <c r="B16" s="56"/>
      <c r="C16" s="81" t="s">
        <v>37</v>
      </c>
      <c r="D16" s="82" t="s">
        <v>23</v>
      </c>
      <c r="E16" s="632" t="s">
        <v>44</v>
      </c>
      <c r="F16" s="632"/>
      <c r="G16" s="632"/>
      <c r="H16" s="632"/>
      <c r="I16" s="83"/>
      <c r="J16" s="58"/>
      <c r="K16" s="636" t="s">
        <v>64</v>
      </c>
      <c r="L16" s="636"/>
      <c r="M16" s="636"/>
      <c r="N16" s="636"/>
      <c r="O16" s="636"/>
      <c r="P16" s="636"/>
      <c r="Q16" s="636"/>
      <c r="R16" s="52" t="s">
        <v>23</v>
      </c>
      <c r="S16" s="77">
        <v>1.01325</v>
      </c>
      <c r="T16" s="63" t="str">
        <f>IF($F$3=$O$73,Prsi,IF($F$3=$O$74,GPus,""))</f>
        <v>bara</v>
      </c>
      <c r="U16" s="59"/>
      <c r="X16" s="38" t="s">
        <v>65</v>
      </c>
    </row>
    <row r="17" spans="1:38" ht="17.100000000000001" customHeight="1" thickBot="1" x14ac:dyDescent="0.3">
      <c r="A17" s="31">
        <f t="shared" si="0"/>
        <v>17</v>
      </c>
      <c r="B17" s="84"/>
      <c r="C17" s="85" t="s">
        <v>66</v>
      </c>
      <c r="D17" s="86" t="s">
        <v>23</v>
      </c>
      <c r="E17" s="632" t="s">
        <v>61</v>
      </c>
      <c r="F17" s="632"/>
      <c r="G17" s="632"/>
      <c r="H17" s="632"/>
      <c r="I17" s="87"/>
      <c r="J17" s="88"/>
      <c r="K17" s="638" t="s">
        <v>67</v>
      </c>
      <c r="L17" s="638"/>
      <c r="M17" s="638"/>
      <c r="N17" s="638"/>
      <c r="O17" s="638"/>
      <c r="P17" s="638"/>
      <c r="Q17" s="638"/>
      <c r="R17" s="638"/>
      <c r="S17" s="638"/>
      <c r="T17" s="639"/>
      <c r="U17" s="59"/>
      <c r="X17" s="47" t="s">
        <v>68</v>
      </c>
      <c r="Z17" s="38" t="s">
        <v>69</v>
      </c>
    </row>
    <row r="18" spans="1:38" ht="17.100000000000001" customHeight="1" x14ac:dyDescent="0.25">
      <c r="A18" s="31">
        <f t="shared" si="0"/>
        <v>18</v>
      </c>
      <c r="B18" s="89"/>
      <c r="C18" s="90" t="s">
        <v>70</v>
      </c>
      <c r="D18" s="91" t="s">
        <v>23</v>
      </c>
      <c r="E18" s="655" t="s">
        <v>71</v>
      </c>
      <c r="F18" s="655"/>
      <c r="G18" s="655"/>
      <c r="H18" s="655"/>
      <c r="I18" s="92"/>
      <c r="J18" s="93"/>
      <c r="K18" s="656"/>
      <c r="L18" s="656"/>
      <c r="M18" s="656"/>
      <c r="N18" s="656"/>
      <c r="O18" s="656"/>
      <c r="P18" s="656"/>
      <c r="Q18" s="656"/>
      <c r="R18" s="656"/>
      <c r="S18" s="656"/>
      <c r="T18" s="657"/>
      <c r="U18" s="59"/>
      <c r="X18" s="54" t="s">
        <v>72</v>
      </c>
      <c r="Z18" s="54" t="s">
        <v>21</v>
      </c>
    </row>
    <row r="19" spans="1:38" ht="17.100000000000001" customHeight="1" thickBot="1" x14ac:dyDescent="0.3">
      <c r="A19" s="31">
        <f t="shared" si="0"/>
        <v>19</v>
      </c>
      <c r="B19" s="94"/>
      <c r="C19" s="95" t="s">
        <v>459</v>
      </c>
      <c r="D19" s="95" t="s">
        <v>23</v>
      </c>
      <c r="E19" s="660" t="s">
        <v>74</v>
      </c>
      <c r="F19" s="660"/>
      <c r="G19" s="660"/>
      <c r="H19" s="660"/>
      <c r="I19" s="661"/>
      <c r="J19" s="96"/>
      <c r="K19" s="658"/>
      <c r="L19" s="658"/>
      <c r="M19" s="658"/>
      <c r="N19" s="658"/>
      <c r="O19" s="658"/>
      <c r="P19" s="658"/>
      <c r="Q19" s="658"/>
      <c r="R19" s="658"/>
      <c r="S19" s="658"/>
      <c r="T19" s="659"/>
      <c r="U19" s="59"/>
      <c r="X19" s="78" t="s">
        <v>75</v>
      </c>
      <c r="Z19" s="78" t="s">
        <v>76</v>
      </c>
    </row>
    <row r="20" spans="1:38" ht="17.100000000000001" customHeight="1" thickBot="1" x14ac:dyDescent="0.25">
      <c r="A20" s="31">
        <f t="shared" si="0"/>
        <v>20</v>
      </c>
      <c r="B20" s="620" t="s">
        <v>460</v>
      </c>
      <c r="C20" s="621"/>
      <c r="D20" s="621"/>
      <c r="E20" s="621"/>
      <c r="F20" s="621"/>
      <c r="G20" s="621"/>
      <c r="H20" s="621"/>
      <c r="I20" s="621"/>
      <c r="J20" s="621"/>
      <c r="K20" s="621"/>
      <c r="L20" s="621"/>
      <c r="M20" s="621"/>
      <c r="N20" s="621"/>
      <c r="O20" s="621"/>
      <c r="P20" s="621"/>
      <c r="Q20" s="621"/>
      <c r="R20" s="621"/>
      <c r="S20" s="621"/>
      <c r="T20" s="622"/>
      <c r="U20" s="59"/>
      <c r="X20" s="78" t="s">
        <v>78</v>
      </c>
      <c r="Z20" s="78" t="s">
        <v>71</v>
      </c>
    </row>
    <row r="21" spans="1:38" ht="17.100000000000001" customHeight="1" thickBot="1" x14ac:dyDescent="0.25">
      <c r="A21" s="31">
        <f t="shared" si="0"/>
        <v>21</v>
      </c>
      <c r="B21" s="56"/>
      <c r="C21" s="662" t="s">
        <v>79</v>
      </c>
      <c r="D21" s="662"/>
      <c r="E21" s="662"/>
      <c r="F21" s="662"/>
      <c r="G21" s="50" t="s">
        <v>23</v>
      </c>
      <c r="H21" s="97">
        <f>IF($F$3=$O$73,H1si,IF($F$3=$O$74,H1us,""))</f>
        <v>10.384195505526492</v>
      </c>
      <c r="I21" s="63" t="str">
        <f>IF($F$3=$O$73,Hsi,IF($F$3=$O$74,Hus,""))</f>
        <v>m liq.abs.</v>
      </c>
      <c r="J21" s="98"/>
      <c r="K21" s="662" t="s">
        <v>80</v>
      </c>
      <c r="L21" s="662"/>
      <c r="M21" s="662"/>
      <c r="N21" s="662"/>
      <c r="O21" s="662"/>
      <c r="P21" s="662"/>
      <c r="Q21" s="662"/>
      <c r="R21" s="50" t="s">
        <v>23</v>
      </c>
      <c r="S21" s="97">
        <f>IF($F$3=$O$73,H2si,IF($F$3=$O$74,H2us,""))</f>
        <v>112.73244565585138</v>
      </c>
      <c r="T21" s="63" t="str">
        <f>IF($F$3=$O$73,Hsi,IF($F$3=$O$74,Hus,""))</f>
        <v>m liq.abs.</v>
      </c>
      <c r="U21" s="59"/>
      <c r="X21" s="60" t="s">
        <v>51</v>
      </c>
      <c r="Z21" s="60" t="s">
        <v>81</v>
      </c>
    </row>
    <row r="22" spans="1:38" ht="17.100000000000001" customHeight="1" x14ac:dyDescent="0.2">
      <c r="A22" s="31"/>
      <c r="B22" s="56"/>
      <c r="C22" s="642" t="s">
        <v>82</v>
      </c>
      <c r="D22" s="643"/>
      <c r="E22" s="643"/>
      <c r="F22" s="79" t="s">
        <v>83</v>
      </c>
      <c r="G22" s="50"/>
      <c r="H22" s="99">
        <v>7</v>
      </c>
      <c r="I22" s="63" t="str">
        <f>IF($F$3=$O$73,Lsi,IF($F$3=$O$74,Lus,""))</f>
        <v>m</v>
      </c>
      <c r="J22" s="98"/>
      <c r="K22" s="642" t="s">
        <v>84</v>
      </c>
      <c r="L22" s="643"/>
      <c r="M22" s="643"/>
      <c r="N22" s="643"/>
      <c r="O22" s="643"/>
      <c r="P22" s="643"/>
      <c r="Q22" s="643"/>
      <c r="R22" s="645" t="s">
        <v>23</v>
      </c>
      <c r="S22" s="647">
        <v>7</v>
      </c>
      <c r="T22" s="649" t="str">
        <f>IF($F$3=$O$73,Lsi,IF($F$3=$O$74,Lus,""))</f>
        <v>m</v>
      </c>
      <c r="U22" s="59"/>
      <c r="X22" s="76"/>
      <c r="Z22" s="76"/>
    </row>
    <row r="23" spans="1:38" ht="30.75" customHeight="1" x14ac:dyDescent="0.2">
      <c r="A23" s="31">
        <f>A21+1</f>
        <v>22</v>
      </c>
      <c r="B23" s="56"/>
      <c r="C23" s="644"/>
      <c r="D23" s="644"/>
      <c r="E23" s="644"/>
      <c r="F23" s="100" t="s">
        <v>85</v>
      </c>
      <c r="G23" s="50" t="s">
        <v>23</v>
      </c>
      <c r="H23" s="77">
        <v>0.45</v>
      </c>
      <c r="I23" s="63" t="str">
        <f>IF($F$3=$O$73,Lsi,IF($F$3=$O$74,Lus,""))</f>
        <v>m</v>
      </c>
      <c r="J23" s="98"/>
      <c r="K23" s="644"/>
      <c r="L23" s="644"/>
      <c r="M23" s="644"/>
      <c r="N23" s="644"/>
      <c r="O23" s="644"/>
      <c r="P23" s="644"/>
      <c r="Q23" s="644"/>
      <c r="R23" s="646"/>
      <c r="S23" s="648"/>
      <c r="T23" s="650" t="str">
        <f>IF($F$3=$O$73,Lsi,IF($F$3=$O$74,Lus,""))</f>
        <v>m</v>
      </c>
      <c r="U23" s="59"/>
    </row>
    <row r="24" spans="1:38" ht="48.75" customHeight="1" thickBot="1" x14ac:dyDescent="0.25">
      <c r="A24" s="31">
        <f t="shared" si="0"/>
        <v>23</v>
      </c>
      <c r="B24" s="56"/>
      <c r="C24" s="651" t="s">
        <v>86</v>
      </c>
      <c r="D24" s="652"/>
      <c r="E24" s="652"/>
      <c r="F24" s="652"/>
      <c r="G24" s="50" t="s">
        <v>23</v>
      </c>
      <c r="H24" s="101">
        <v>1.28</v>
      </c>
      <c r="I24" s="63" t="str">
        <f>IF($F$3=$O$73,DHsi,IF($F$3=$O$74,DHus,""))</f>
        <v>m liq.</v>
      </c>
      <c r="J24" s="58"/>
      <c r="K24" s="653" t="s">
        <v>87</v>
      </c>
      <c r="L24" s="654"/>
      <c r="M24" s="654"/>
      <c r="N24" s="654"/>
      <c r="O24" s="654"/>
      <c r="P24" s="654"/>
      <c r="Q24" s="654"/>
      <c r="R24" s="52" t="s">
        <v>23</v>
      </c>
      <c r="S24" s="101">
        <v>33.56</v>
      </c>
      <c r="T24" s="63" t="str">
        <f>IF($F$3=$O$73,DHsi,IF($F$3=$O$74,DHus,""))</f>
        <v>m liq.</v>
      </c>
      <c r="U24" s="59"/>
    </row>
    <row r="25" spans="1:38" ht="17.100000000000001" customHeight="1" thickBot="1" x14ac:dyDescent="0.25">
      <c r="A25" s="31">
        <f t="shared" si="0"/>
        <v>24</v>
      </c>
      <c r="B25" s="56"/>
      <c r="C25" s="652" t="s">
        <v>88</v>
      </c>
      <c r="D25" s="652"/>
      <c r="E25" s="652"/>
      <c r="F25" s="652"/>
      <c r="G25" s="50" t="s">
        <v>23</v>
      </c>
      <c r="H25" s="102">
        <f>IF(H21="","",H21+H23-H24)</f>
        <v>9.5541955055264918</v>
      </c>
      <c r="I25" s="63" t="str">
        <f>IF($F$3=$O$73,Hsi,IF($F$3=$O$74,Hus,""))</f>
        <v>m liq.abs.</v>
      </c>
      <c r="J25" s="58"/>
      <c r="K25" s="617" t="s">
        <v>89</v>
      </c>
      <c r="L25" s="617"/>
      <c r="M25" s="617"/>
      <c r="N25" s="617"/>
      <c r="O25" s="617"/>
      <c r="P25" s="617"/>
      <c r="Q25" s="617"/>
      <c r="R25" s="52" t="s">
        <v>23</v>
      </c>
      <c r="S25" s="102">
        <f>IF(S21="","",S21+S22+S24)</f>
        <v>153.2924456558514</v>
      </c>
      <c r="T25" s="63" t="str">
        <f>IF($F$3=$O$73,Hsi,IF($F$3=$O$74,Hus,""))</f>
        <v>m liq.abs.</v>
      </c>
      <c r="U25" s="59"/>
      <c r="X25" s="38" t="s">
        <v>90</v>
      </c>
      <c r="Z25" s="38" t="s">
        <v>91</v>
      </c>
    </row>
    <row r="26" spans="1:38" ht="17.100000000000001" customHeight="1" thickBot="1" x14ac:dyDescent="0.25">
      <c r="A26" s="31">
        <f t="shared" si="0"/>
        <v>25</v>
      </c>
      <c r="B26" s="56"/>
      <c r="C26" s="652" t="s">
        <v>92</v>
      </c>
      <c r="D26" s="652"/>
      <c r="E26" s="652"/>
      <c r="F26" s="652"/>
      <c r="G26" s="50" t="s">
        <v>23</v>
      </c>
      <c r="H26" s="103">
        <f>IF($F$3=$O$73,H3si,IF($F$3=$O$74,H3us,""))</f>
        <v>0.43473730406556504</v>
      </c>
      <c r="I26" s="63" t="str">
        <f>IF($F$3=$O$73,Hsi,IF($F$3=$O$74,Hus,""))</f>
        <v>m liq.abs.</v>
      </c>
      <c r="J26" s="58"/>
      <c r="K26" s="617" t="s">
        <v>93</v>
      </c>
      <c r="L26" s="617"/>
      <c r="M26" s="617"/>
      <c r="N26" s="617"/>
      <c r="O26" s="617"/>
      <c r="P26" s="617"/>
      <c r="Q26" s="617"/>
      <c r="R26" s="52" t="s">
        <v>23</v>
      </c>
      <c r="S26" s="102">
        <f>IF(S25="","",S25-H25)</f>
        <v>143.73825015032492</v>
      </c>
      <c r="T26" s="63" t="str">
        <f>IF($F$3=$O$73,DHsi,IF($F$3=$O$74,DHus,""))</f>
        <v>m liq.</v>
      </c>
      <c r="U26" s="59"/>
      <c r="X26" s="47" t="s">
        <v>21</v>
      </c>
      <c r="Z26" s="38" t="s">
        <v>21</v>
      </c>
    </row>
    <row r="27" spans="1:38" s="108" customFormat="1" ht="17.100000000000001" customHeight="1" thickBot="1" x14ac:dyDescent="0.25">
      <c r="A27" s="31">
        <f t="shared" si="0"/>
        <v>26</v>
      </c>
      <c r="B27" s="48"/>
      <c r="C27" s="670" t="s">
        <v>94</v>
      </c>
      <c r="D27" s="670"/>
      <c r="E27" s="670"/>
      <c r="F27" s="670"/>
      <c r="G27" s="50" t="s">
        <v>23</v>
      </c>
      <c r="H27" s="102">
        <f>IF(S25="","",(H25-H26))</f>
        <v>9.119458201460926</v>
      </c>
      <c r="I27" s="63" t="str">
        <f>IF($F$3=$O$73,DHsi,IF($F$3=$O$74,DHus,""))</f>
        <v>m liq.</v>
      </c>
      <c r="J27" s="104"/>
      <c r="K27" s="671" t="s">
        <v>95</v>
      </c>
      <c r="L27" s="671"/>
      <c r="M27" s="671"/>
      <c r="N27" s="671"/>
      <c r="O27" s="671"/>
      <c r="P27" s="671"/>
      <c r="Q27" s="671"/>
      <c r="R27" s="105" t="s">
        <v>23</v>
      </c>
      <c r="S27" s="106">
        <v>70</v>
      </c>
      <c r="T27" s="107" t="s">
        <v>96</v>
      </c>
      <c r="U27" s="59"/>
      <c r="V27" s="29"/>
      <c r="W27" s="29"/>
      <c r="X27" s="54" t="s">
        <v>74</v>
      </c>
      <c r="Y27" s="29"/>
      <c r="Z27" s="54" t="s">
        <v>97</v>
      </c>
      <c r="AA27" s="29"/>
      <c r="AB27" s="29"/>
      <c r="AC27" s="29"/>
      <c r="AD27" s="29"/>
      <c r="AE27" s="29"/>
      <c r="AF27" s="29"/>
      <c r="AG27" s="29"/>
      <c r="AH27" s="29"/>
      <c r="AI27" s="29"/>
      <c r="AJ27" s="29"/>
      <c r="AK27" s="29"/>
      <c r="AL27" s="29"/>
    </row>
    <row r="28" spans="1:38" ht="17.100000000000001" customHeight="1" thickBot="1" x14ac:dyDescent="0.3">
      <c r="A28" s="31">
        <f t="shared" si="0"/>
        <v>27</v>
      </c>
      <c r="B28" s="109"/>
      <c r="C28" s="621" t="s">
        <v>98</v>
      </c>
      <c r="D28" s="621"/>
      <c r="E28" s="621"/>
      <c r="F28" s="621"/>
      <c r="G28" s="621"/>
      <c r="H28" s="621"/>
      <c r="I28" s="622"/>
      <c r="J28" s="663" t="s">
        <v>461</v>
      </c>
      <c r="K28" s="664"/>
      <c r="L28" s="664"/>
      <c r="M28" s="664"/>
      <c r="N28" s="664"/>
      <c r="O28" s="664"/>
      <c r="P28" s="664"/>
      <c r="Q28" s="664"/>
      <c r="R28" s="664"/>
      <c r="S28" s="664"/>
      <c r="T28" s="665"/>
      <c r="U28" s="59"/>
      <c r="X28" s="60" t="s">
        <v>100</v>
      </c>
      <c r="Z28" s="60" t="s">
        <v>101</v>
      </c>
    </row>
    <row r="29" spans="1:38" ht="17.100000000000001" customHeight="1" thickBot="1" x14ac:dyDescent="0.3">
      <c r="A29" s="31">
        <f t="shared" si="0"/>
        <v>28</v>
      </c>
      <c r="B29" s="110"/>
      <c r="C29" s="662" t="s">
        <v>102</v>
      </c>
      <c r="D29" s="662"/>
      <c r="E29" s="662"/>
      <c r="F29" s="662"/>
      <c r="G29" s="111" t="s">
        <v>23</v>
      </c>
      <c r="H29" s="112">
        <v>18</v>
      </c>
      <c r="I29" s="63" t="str">
        <f>IF($F$3=$O$73,tsi,IF($F$3=$O$74,Tus,""))</f>
        <v>deg C</v>
      </c>
      <c r="J29" s="113"/>
      <c r="K29" s="666" t="s">
        <v>103</v>
      </c>
      <c r="L29" s="666"/>
      <c r="M29" s="666"/>
      <c r="N29" s="666"/>
      <c r="O29" s="666"/>
      <c r="P29" s="666"/>
      <c r="Q29" s="666"/>
      <c r="R29" s="50" t="s">
        <v>23</v>
      </c>
      <c r="S29" s="114">
        <f>IF(F3=O73,HPsi,IF(F3=O74,HPus,""))</f>
        <v>9.4648300943181916</v>
      </c>
      <c r="T29" s="63" t="str">
        <f>IF($F$3=$O$73,Psi,IF($F$3=$O$74,Pus,""))</f>
        <v>kW</v>
      </c>
      <c r="U29" s="59"/>
    </row>
    <row r="30" spans="1:38" ht="17.100000000000001" customHeight="1" thickBot="1" x14ac:dyDescent="0.25">
      <c r="A30" s="31">
        <f t="shared" si="0"/>
        <v>29</v>
      </c>
      <c r="B30" s="56"/>
      <c r="C30" s="652" t="s">
        <v>104</v>
      </c>
      <c r="D30" s="652"/>
      <c r="E30" s="652"/>
      <c r="F30" s="652"/>
      <c r="G30" s="105" t="s">
        <v>23</v>
      </c>
      <c r="H30" s="115">
        <v>35</v>
      </c>
      <c r="I30" s="63" t="str">
        <f>IF($F$3=$O$73,tsi,IF($F$3=$O$74,Tus,""))</f>
        <v>deg C</v>
      </c>
      <c r="J30" s="116"/>
      <c r="K30" s="667" t="s">
        <v>105</v>
      </c>
      <c r="L30" s="667"/>
      <c r="M30" s="667"/>
      <c r="N30" s="667"/>
      <c r="O30" s="667"/>
      <c r="P30" s="117" t="s">
        <v>23</v>
      </c>
      <c r="Q30" s="668" t="s">
        <v>130</v>
      </c>
      <c r="R30" s="668"/>
      <c r="S30" s="668"/>
      <c r="T30" s="669"/>
      <c r="U30" s="59"/>
      <c r="X30" s="38" t="s">
        <v>107</v>
      </c>
      <c r="Z30" s="38" t="s">
        <v>108</v>
      </c>
    </row>
    <row r="31" spans="1:38" ht="17.100000000000001" customHeight="1" thickBot="1" x14ac:dyDescent="0.3">
      <c r="A31" s="31">
        <f t="shared" si="0"/>
        <v>30</v>
      </c>
      <c r="B31" s="118"/>
      <c r="C31" s="652" t="s">
        <v>109</v>
      </c>
      <c r="D31" s="652"/>
      <c r="E31" s="652"/>
      <c r="F31" s="652"/>
      <c r="G31" s="119" t="s">
        <v>23</v>
      </c>
      <c r="H31" s="637" t="s">
        <v>110</v>
      </c>
      <c r="I31" s="684"/>
      <c r="J31" s="120"/>
      <c r="K31" s="685" t="s">
        <v>111</v>
      </c>
      <c r="L31" s="685"/>
      <c r="M31" s="685"/>
      <c r="N31" s="685"/>
      <c r="O31" s="685"/>
      <c r="P31" s="117" t="s">
        <v>23</v>
      </c>
      <c r="Q31" s="686" t="s">
        <v>101</v>
      </c>
      <c r="R31" s="686"/>
      <c r="S31" s="686"/>
      <c r="T31" s="687"/>
      <c r="U31" s="59"/>
      <c r="X31" s="38" t="s">
        <v>21</v>
      </c>
      <c r="Z31" s="38" t="s">
        <v>21</v>
      </c>
    </row>
    <row r="32" spans="1:38" ht="17.100000000000001" customHeight="1" x14ac:dyDescent="0.2">
      <c r="A32" s="31">
        <f t="shared" si="0"/>
        <v>31</v>
      </c>
      <c r="B32" s="56"/>
      <c r="C32" s="79" t="s">
        <v>112</v>
      </c>
      <c r="D32" s="79" t="s">
        <v>23</v>
      </c>
      <c r="E32" s="688"/>
      <c r="F32" s="688"/>
      <c r="G32" s="688"/>
      <c r="H32" s="688"/>
      <c r="I32" s="689"/>
      <c r="J32" s="121"/>
      <c r="K32" s="629" t="s">
        <v>108</v>
      </c>
      <c r="L32" s="629"/>
      <c r="M32" s="629"/>
      <c r="N32" s="629"/>
      <c r="O32" s="629"/>
      <c r="P32" s="117" t="s">
        <v>23</v>
      </c>
      <c r="Q32" s="690" t="s">
        <v>113</v>
      </c>
      <c r="R32" s="690"/>
      <c r="S32" s="690"/>
      <c r="T32" s="691"/>
      <c r="U32" s="59"/>
      <c r="X32" s="78" t="s">
        <v>114</v>
      </c>
      <c r="Z32" s="54" t="s">
        <v>113</v>
      </c>
    </row>
    <row r="33" spans="1:38" ht="17.100000000000001" customHeight="1" x14ac:dyDescent="0.2">
      <c r="A33" s="31">
        <f t="shared" si="0"/>
        <v>32</v>
      </c>
      <c r="B33" s="67"/>
      <c r="C33" s="672" t="s">
        <v>115</v>
      </c>
      <c r="D33" s="672"/>
      <c r="E33" s="672"/>
      <c r="F33" s="672"/>
      <c r="G33" s="672"/>
      <c r="H33" s="672"/>
      <c r="I33" s="673"/>
      <c r="J33" s="120"/>
      <c r="K33" s="122" t="s">
        <v>116</v>
      </c>
      <c r="L33" s="122"/>
      <c r="M33" s="122"/>
      <c r="N33" s="122"/>
      <c r="O33" s="122"/>
      <c r="P33" s="123" t="s">
        <v>23</v>
      </c>
      <c r="Q33" s="124"/>
      <c r="R33" s="76"/>
      <c r="S33" s="125">
        <f>IF(S29="","",S29*1.1)</f>
        <v>10.411313103750011</v>
      </c>
      <c r="T33" s="63" t="str">
        <f>IF($F$3=$O$73,Psi,IF($F$3=$O$74,Pus,""))</f>
        <v>kW</v>
      </c>
      <c r="U33" s="59"/>
      <c r="X33" s="78" t="s">
        <v>110</v>
      </c>
      <c r="Z33" s="78" t="s">
        <v>117</v>
      </c>
    </row>
    <row r="34" spans="1:38" ht="17.100000000000001" customHeight="1" thickBot="1" x14ac:dyDescent="0.25">
      <c r="A34" s="31">
        <f>A33+1</f>
        <v>33</v>
      </c>
      <c r="B34" s="126"/>
      <c r="C34" s="674"/>
      <c r="D34" s="674"/>
      <c r="E34" s="674"/>
      <c r="F34" s="674"/>
      <c r="G34" s="674"/>
      <c r="H34" s="674"/>
      <c r="I34" s="675"/>
      <c r="J34" s="127"/>
      <c r="K34" s="676"/>
      <c r="L34" s="676"/>
      <c r="M34" s="676"/>
      <c r="N34" s="676"/>
      <c r="O34" s="676"/>
      <c r="P34" s="676"/>
      <c r="Q34" s="676"/>
      <c r="R34" s="676"/>
      <c r="S34" s="676"/>
      <c r="T34" s="677"/>
      <c r="U34" s="59"/>
      <c r="X34" s="60" t="s">
        <v>118</v>
      </c>
      <c r="Z34" s="60" t="s">
        <v>119</v>
      </c>
    </row>
    <row r="35" spans="1:38" ht="17.100000000000001" customHeight="1" thickBot="1" x14ac:dyDescent="0.25">
      <c r="A35" s="31">
        <f t="shared" si="0"/>
        <v>34</v>
      </c>
      <c r="B35" s="128"/>
      <c r="C35" s="678" t="s">
        <v>120</v>
      </c>
      <c r="D35" s="678"/>
      <c r="E35" s="678"/>
      <c r="F35" s="678"/>
      <c r="G35" s="678"/>
      <c r="H35" s="678"/>
      <c r="I35" s="679"/>
      <c r="J35" s="680" t="s">
        <v>121</v>
      </c>
      <c r="K35" s="681"/>
      <c r="L35" s="681"/>
      <c r="M35" s="681"/>
      <c r="N35" s="681"/>
      <c r="O35" s="681"/>
      <c r="P35" s="681"/>
      <c r="Q35" s="681"/>
      <c r="R35" s="681"/>
      <c r="S35" s="682" t="s">
        <v>136</v>
      </c>
      <c r="T35" s="683"/>
      <c r="U35" s="129"/>
    </row>
    <row r="36" spans="1:38" ht="17.100000000000001" customHeight="1" thickBot="1" x14ac:dyDescent="0.25">
      <c r="A36" s="31">
        <f t="shared" si="0"/>
        <v>35</v>
      </c>
      <c r="B36" s="130"/>
      <c r="C36" s="697" t="s">
        <v>122</v>
      </c>
      <c r="D36" s="623"/>
      <c r="E36" s="623"/>
      <c r="F36" s="623"/>
      <c r="G36" s="105" t="s">
        <v>23</v>
      </c>
      <c r="H36" s="146" t="s">
        <v>123</v>
      </c>
      <c r="I36" s="132" t="s">
        <v>124</v>
      </c>
      <c r="J36" s="133"/>
      <c r="K36" s="662" t="str">
        <f>IF(S35=Z38,"Supply pressure",IF(S35=Z37,"","."))</f>
        <v>.</v>
      </c>
      <c r="L36" s="692"/>
      <c r="M36" s="692"/>
      <c r="N36" s="692"/>
      <c r="O36" s="692"/>
      <c r="P36" s="692"/>
      <c r="Q36" s="692"/>
      <c r="R36" s="134"/>
      <c r="S36" s="135"/>
      <c r="T36" s="136" t="str">
        <f>IF(S35=Z38,IF($F$3=$O$73,Prsi,IF($F$3=$O$74,GPus,"")),IF(S35=Z37,"","."))</f>
        <v>.</v>
      </c>
      <c r="U36" s="59"/>
      <c r="X36" s="38" t="s">
        <v>125</v>
      </c>
      <c r="Z36" s="38" t="s">
        <v>126</v>
      </c>
    </row>
    <row r="37" spans="1:38" ht="17.100000000000001" customHeight="1" thickBot="1" x14ac:dyDescent="0.25">
      <c r="A37" s="31">
        <f t="shared" si="0"/>
        <v>36</v>
      </c>
      <c r="B37" s="137"/>
      <c r="C37" s="652" t="s">
        <v>127</v>
      </c>
      <c r="D37" s="629"/>
      <c r="E37" s="629"/>
      <c r="F37" s="629"/>
      <c r="G37" s="82" t="s">
        <v>23</v>
      </c>
      <c r="H37" s="138" t="s">
        <v>123</v>
      </c>
      <c r="I37" s="63" t="str">
        <f>IF($F$3=$O$73,tsi,IF($F$3=$O$74,Tus,""))</f>
        <v>deg C</v>
      </c>
      <c r="J37" s="104"/>
      <c r="K37" s="698" t="str">
        <f>IF(S35=Z38,"Supply temperature",IF(S35=Z37,"","."))</f>
        <v>.</v>
      </c>
      <c r="L37" s="699"/>
      <c r="M37" s="699"/>
      <c r="N37" s="699"/>
      <c r="O37" s="699"/>
      <c r="P37" s="699"/>
      <c r="Q37" s="699"/>
      <c r="R37" s="123"/>
      <c r="S37" s="139"/>
      <c r="T37" s="140" t="str">
        <f>IF(S35=Z38,IF($F$3=$O$73,tsi,IF($F$3=$O$74,Tus,"")),IF(S35=Z37,"","."))</f>
        <v>.</v>
      </c>
      <c r="U37" s="59"/>
      <c r="X37" s="47" t="s">
        <v>21</v>
      </c>
      <c r="Z37" s="38" t="s">
        <v>21</v>
      </c>
    </row>
    <row r="38" spans="1:38" ht="17.100000000000001" customHeight="1" thickBot="1" x14ac:dyDescent="0.25">
      <c r="A38" s="31">
        <f t="shared" si="0"/>
        <v>37</v>
      </c>
      <c r="B38" s="137"/>
      <c r="C38" s="652" t="s">
        <v>128</v>
      </c>
      <c r="D38" s="629"/>
      <c r="E38" s="629"/>
      <c r="F38" s="629"/>
      <c r="G38" s="82" t="s">
        <v>23</v>
      </c>
      <c r="H38" s="138" t="s">
        <v>123</v>
      </c>
      <c r="I38" s="63" t="str">
        <f>IF($F$3=$O$73,tsi,IF($F$3=$O$74,Tus,""))</f>
        <v>deg C</v>
      </c>
      <c r="J38" s="700" t="s">
        <v>129</v>
      </c>
      <c r="K38" s="701"/>
      <c r="L38" s="701"/>
      <c r="M38" s="701"/>
      <c r="N38" s="701"/>
      <c r="O38" s="701"/>
      <c r="P38" s="701"/>
      <c r="Q38" s="701"/>
      <c r="R38" s="701"/>
      <c r="S38" s="701"/>
      <c r="T38" s="702"/>
      <c r="U38" s="59"/>
      <c r="X38" s="54" t="s">
        <v>130</v>
      </c>
      <c r="Z38" s="54" t="s">
        <v>131</v>
      </c>
    </row>
    <row r="39" spans="1:38" ht="17.100000000000001" customHeight="1" thickBot="1" x14ac:dyDescent="0.25">
      <c r="A39" s="31">
        <f t="shared" si="0"/>
        <v>38</v>
      </c>
      <c r="B39" s="137"/>
      <c r="C39" s="652" t="s">
        <v>132</v>
      </c>
      <c r="D39" s="629"/>
      <c r="E39" s="629"/>
      <c r="F39" s="629"/>
      <c r="G39" s="82" t="s">
        <v>23</v>
      </c>
      <c r="H39" s="138" t="s">
        <v>123</v>
      </c>
      <c r="I39" s="63" t="str">
        <f>IF($F$3=$O$73,Prsi,IF($F$3=$O$74,GPus,""))</f>
        <v>bara</v>
      </c>
      <c r="J39" s="133"/>
      <c r="K39" s="692" t="s">
        <v>133</v>
      </c>
      <c r="L39" s="692"/>
      <c r="M39" s="692"/>
      <c r="N39" s="692"/>
      <c r="O39" s="692"/>
      <c r="P39" s="692"/>
      <c r="Q39" s="692"/>
      <c r="R39" s="111" t="s">
        <v>23</v>
      </c>
      <c r="S39" s="504">
        <v>50</v>
      </c>
      <c r="T39" s="132" t="s">
        <v>134</v>
      </c>
      <c r="U39" s="59"/>
      <c r="X39" s="78" t="s">
        <v>135</v>
      </c>
      <c r="Z39" s="60" t="s">
        <v>136</v>
      </c>
    </row>
    <row r="40" spans="1:38" ht="17.100000000000001" customHeight="1" thickBot="1" x14ac:dyDescent="0.25">
      <c r="A40" s="31">
        <f t="shared" si="0"/>
        <v>39</v>
      </c>
      <c r="B40" s="137"/>
      <c r="C40" s="652" t="s">
        <v>137</v>
      </c>
      <c r="D40" s="629"/>
      <c r="E40" s="629"/>
      <c r="F40" s="629"/>
      <c r="G40" s="82" t="s">
        <v>23</v>
      </c>
      <c r="H40" s="138" t="s">
        <v>123</v>
      </c>
      <c r="I40" s="63" t="str">
        <f>IF($F$3=$O$73,Prsi,IF($F$3=$O$74,GPus,""))</f>
        <v>bara</v>
      </c>
      <c r="J40" s="120"/>
      <c r="K40" s="142" t="s">
        <v>138</v>
      </c>
      <c r="L40" s="143"/>
      <c r="M40" s="142" t="s">
        <v>462</v>
      </c>
      <c r="N40" s="142" t="s">
        <v>23</v>
      </c>
      <c r="O40" s="505">
        <v>415</v>
      </c>
      <c r="P40" s="652" t="s">
        <v>140</v>
      </c>
      <c r="Q40" s="629"/>
      <c r="R40" s="82" t="s">
        <v>23</v>
      </c>
      <c r="S40" s="141" t="s">
        <v>123</v>
      </c>
      <c r="T40" s="145" t="s">
        <v>141</v>
      </c>
      <c r="U40" s="59"/>
      <c r="X40" s="78" t="s">
        <v>142</v>
      </c>
    </row>
    <row r="41" spans="1:38" ht="17.100000000000001" customHeight="1" thickBot="1" x14ac:dyDescent="0.25">
      <c r="A41" s="31">
        <f t="shared" si="0"/>
        <v>40</v>
      </c>
      <c r="B41" s="130"/>
      <c r="C41" s="693" t="s">
        <v>143</v>
      </c>
      <c r="D41" s="694"/>
      <c r="E41" s="694"/>
      <c r="F41" s="694"/>
      <c r="G41" s="105"/>
      <c r="H41" s="146" t="s">
        <v>123</v>
      </c>
      <c r="I41" s="63" t="str">
        <f>IF($F$3=$O$73,FCsi,IF($F$3=$O$74,FCus,""))</f>
        <v>W/m2.K</v>
      </c>
      <c r="J41" s="104"/>
      <c r="K41" s="147" t="s">
        <v>144</v>
      </c>
      <c r="L41" s="148"/>
      <c r="M41" s="147" t="s">
        <v>462</v>
      </c>
      <c r="N41" s="147" t="s">
        <v>23</v>
      </c>
      <c r="O41" s="506">
        <v>3</v>
      </c>
      <c r="P41" s="695" t="s">
        <v>140</v>
      </c>
      <c r="Q41" s="696"/>
      <c r="R41" s="123" t="s">
        <v>23</v>
      </c>
      <c r="S41" s="139" t="s">
        <v>123</v>
      </c>
      <c r="T41" s="145" t="s">
        <v>141</v>
      </c>
      <c r="U41" s="59"/>
      <c r="X41" s="60" t="s">
        <v>106</v>
      </c>
      <c r="Z41" s="38" t="s">
        <v>145</v>
      </c>
    </row>
    <row r="42" spans="1:38" ht="17.100000000000001" customHeight="1" thickBot="1" x14ac:dyDescent="0.25">
      <c r="A42" s="31">
        <f t="shared" si="0"/>
        <v>41</v>
      </c>
      <c r="B42" s="128"/>
      <c r="C42" s="150" t="s">
        <v>146</v>
      </c>
      <c r="D42" s="151"/>
      <c r="E42" s="151"/>
      <c r="F42" s="151"/>
      <c r="G42" s="151"/>
      <c r="H42" s="151"/>
      <c r="I42" s="151"/>
      <c r="J42" s="151"/>
      <c r="K42" s="151"/>
      <c r="L42" s="151"/>
      <c r="M42" s="151"/>
      <c r="N42" s="151"/>
      <c r="O42" s="151"/>
      <c r="P42" s="151"/>
      <c r="Q42" s="151"/>
      <c r="R42" s="151"/>
      <c r="S42" s="151"/>
      <c r="T42" s="152"/>
      <c r="U42" s="129"/>
      <c r="Z42" s="38" t="s">
        <v>21</v>
      </c>
    </row>
    <row r="43" spans="1:38" s="108" customFormat="1" ht="17.100000000000001" customHeight="1" thickBot="1" x14ac:dyDescent="0.25">
      <c r="A43" s="31">
        <f t="shared" si="0"/>
        <v>42</v>
      </c>
      <c r="B43" s="153"/>
      <c r="C43" s="692" t="s">
        <v>147</v>
      </c>
      <c r="D43" s="692"/>
      <c r="E43" s="692"/>
      <c r="F43" s="692"/>
      <c r="G43" s="692"/>
      <c r="H43" s="692"/>
      <c r="I43" s="692"/>
      <c r="J43" s="692"/>
      <c r="K43" s="692"/>
      <c r="L43" s="692"/>
      <c r="M43" s="692"/>
      <c r="N43" s="692"/>
      <c r="O43" s="692"/>
      <c r="P43" s="692"/>
      <c r="Q43" s="692"/>
      <c r="R43" s="154" t="s">
        <v>23</v>
      </c>
      <c r="S43" s="155">
        <f>IF($F$3=$O$73,SO1si,IF($F$3=$O$74,SO1us,""))</f>
        <v>17.124253502607502</v>
      </c>
      <c r="T43" s="63" t="str">
        <f>IF($F$3=$O$73,Prsi,IF($F$3=$O$74,GPus,""))</f>
        <v>bara</v>
      </c>
      <c r="U43" s="129"/>
      <c r="V43" s="29"/>
      <c r="W43" s="29"/>
      <c r="X43" s="38" t="s">
        <v>148</v>
      </c>
      <c r="Y43" s="29"/>
      <c r="Z43" s="156">
        <v>50</v>
      </c>
      <c r="AA43" s="29"/>
      <c r="AB43" s="29"/>
      <c r="AC43" s="29"/>
      <c r="AD43" s="29"/>
      <c r="AE43" s="29"/>
      <c r="AF43" s="29"/>
      <c r="AG43" s="29"/>
      <c r="AH43" s="29"/>
      <c r="AI43" s="29"/>
      <c r="AJ43" s="29"/>
      <c r="AK43" s="29"/>
      <c r="AL43" s="29"/>
    </row>
    <row r="44" spans="1:38" ht="17.100000000000001" customHeight="1" thickBot="1" x14ac:dyDescent="0.25">
      <c r="A44" s="31">
        <f t="shared" si="0"/>
        <v>43</v>
      </c>
      <c r="B44" s="157"/>
      <c r="C44" s="629" t="s">
        <v>149</v>
      </c>
      <c r="D44" s="629"/>
      <c r="E44" s="629"/>
      <c r="F44" s="629"/>
      <c r="G44" s="629"/>
      <c r="H44" s="629"/>
      <c r="I44" s="629"/>
      <c r="J44" s="629"/>
      <c r="K44" s="629"/>
      <c r="L44" s="629"/>
      <c r="M44" s="629"/>
      <c r="N44" s="629"/>
      <c r="O44" s="629"/>
      <c r="P44" s="629"/>
      <c r="Q44" s="629"/>
      <c r="R44" s="50" t="s">
        <v>23</v>
      </c>
      <c r="S44" s="155">
        <f>IF($F$3=$O$73,SO2si,IF($F$3=$O$74,SO2us,""))</f>
        <v>18.526796259890002</v>
      </c>
      <c r="T44" s="63" t="str">
        <f>IF($F$3=$O$73,Prsi,IF($F$3=$O$74,GPus,""))</f>
        <v>bara</v>
      </c>
      <c r="U44" s="59"/>
      <c r="X44" s="38" t="s">
        <v>21</v>
      </c>
      <c r="Z44" s="158">
        <v>60</v>
      </c>
    </row>
    <row r="45" spans="1:38" ht="17.100000000000001" customHeight="1" thickBot="1" x14ac:dyDescent="0.25">
      <c r="A45" s="31">
        <f t="shared" si="0"/>
        <v>44</v>
      </c>
      <c r="B45" s="153"/>
      <c r="C45" s="629" t="s">
        <v>150</v>
      </c>
      <c r="D45" s="629"/>
      <c r="E45" s="629"/>
      <c r="F45" s="629"/>
      <c r="G45" s="629"/>
      <c r="H45" s="629"/>
      <c r="I45" s="629"/>
      <c r="J45" s="629"/>
      <c r="K45" s="629"/>
      <c r="L45" s="629"/>
      <c r="M45" s="629"/>
      <c r="N45" s="629"/>
      <c r="O45" s="629"/>
      <c r="P45" s="629"/>
      <c r="Q45" s="629"/>
      <c r="R45" s="154"/>
      <c r="S45" s="161"/>
      <c r="T45" s="160"/>
      <c r="U45" s="59"/>
      <c r="X45" s="54" t="s">
        <v>151</v>
      </c>
    </row>
    <row r="46" spans="1:38" ht="15" customHeight="1" thickBot="1" x14ac:dyDescent="0.25">
      <c r="A46" s="31">
        <f t="shared" si="0"/>
        <v>45</v>
      </c>
      <c r="B46" s="153"/>
      <c r="C46" s="629"/>
      <c r="D46" s="629"/>
      <c r="E46" s="629"/>
      <c r="F46" s="629"/>
      <c r="G46" s="629"/>
      <c r="H46" s="629"/>
      <c r="I46" s="629"/>
      <c r="J46" s="629"/>
      <c r="K46" s="629"/>
      <c r="L46" s="629"/>
      <c r="M46" s="629"/>
      <c r="N46" s="629"/>
      <c r="O46" s="629"/>
      <c r="P46" s="629"/>
      <c r="Q46" s="629"/>
      <c r="R46" s="50"/>
      <c r="S46" s="161"/>
      <c r="T46" s="160"/>
      <c r="U46" s="59"/>
      <c r="X46" s="78" t="s">
        <v>152</v>
      </c>
      <c r="Z46" s="64" t="s">
        <v>153</v>
      </c>
    </row>
    <row r="47" spans="1:38" ht="15" customHeight="1" thickBot="1" x14ac:dyDescent="0.3">
      <c r="A47" s="31">
        <f t="shared" si="0"/>
        <v>46</v>
      </c>
      <c r="B47" s="153"/>
      <c r="C47" s="652"/>
      <c r="D47" s="652"/>
      <c r="E47" s="652"/>
      <c r="F47" s="652"/>
      <c r="G47" s="652"/>
      <c r="H47" s="652"/>
      <c r="I47" s="652"/>
      <c r="J47" s="652"/>
      <c r="K47" s="652"/>
      <c r="L47" s="652"/>
      <c r="M47" s="652"/>
      <c r="N47" s="142"/>
      <c r="O47" s="962"/>
      <c r="P47" s="962"/>
      <c r="Q47" s="962"/>
      <c r="R47" s="962"/>
      <c r="S47" s="962"/>
      <c r="T47" s="963"/>
      <c r="U47" s="59"/>
      <c r="X47" s="78" t="s">
        <v>463</v>
      </c>
      <c r="Z47" s="66" t="s">
        <v>21</v>
      </c>
    </row>
    <row r="48" spans="1:38" ht="15" customHeight="1" x14ac:dyDescent="0.2">
      <c r="A48" s="31">
        <f t="shared" si="0"/>
        <v>47</v>
      </c>
      <c r="B48" s="153"/>
      <c r="C48" s="652"/>
      <c r="D48" s="652"/>
      <c r="E48" s="652"/>
      <c r="F48" s="652"/>
      <c r="G48" s="652"/>
      <c r="H48" s="652"/>
      <c r="I48" s="652"/>
      <c r="J48" s="652"/>
      <c r="K48" s="652"/>
      <c r="L48" s="652"/>
      <c r="M48" s="652"/>
      <c r="N48" s="652"/>
      <c r="O48" s="652"/>
      <c r="P48" s="652"/>
      <c r="Q48" s="652"/>
      <c r="R48" s="652"/>
      <c r="S48" s="652"/>
      <c r="T48" s="964"/>
      <c r="U48" s="59"/>
      <c r="X48" s="78" t="s">
        <v>464</v>
      </c>
      <c r="Z48" s="70" t="s">
        <v>465</v>
      </c>
    </row>
    <row r="49" spans="1:38" ht="15" customHeight="1" thickBot="1" x14ac:dyDescent="0.25">
      <c r="A49" s="31">
        <f t="shared" si="0"/>
        <v>48</v>
      </c>
      <c r="B49" s="153"/>
      <c r="C49" s="652"/>
      <c r="D49" s="652"/>
      <c r="E49" s="652"/>
      <c r="F49" s="652"/>
      <c r="G49" s="652"/>
      <c r="H49" s="652"/>
      <c r="I49" s="652"/>
      <c r="J49" s="652"/>
      <c r="K49" s="652"/>
      <c r="L49" s="652"/>
      <c r="M49" s="652"/>
      <c r="N49" s="652"/>
      <c r="O49" s="652"/>
      <c r="P49" s="652"/>
      <c r="Q49" s="652"/>
      <c r="R49" s="652"/>
      <c r="S49" s="652"/>
      <c r="T49" s="507"/>
      <c r="U49" s="59"/>
      <c r="X49" s="78" t="s">
        <v>466</v>
      </c>
      <c r="Z49" s="72" t="s">
        <v>47</v>
      </c>
    </row>
    <row r="50" spans="1:38" ht="15.75" customHeight="1" thickBot="1" x14ac:dyDescent="0.25">
      <c r="A50" s="31">
        <f t="shared" si="0"/>
        <v>49</v>
      </c>
      <c r="B50" s="153"/>
      <c r="C50" s="651"/>
      <c r="D50" s="651"/>
      <c r="E50" s="651"/>
      <c r="F50" s="651"/>
      <c r="G50" s="651"/>
      <c r="H50" s="651"/>
      <c r="I50" s="651"/>
      <c r="J50" s="651"/>
      <c r="K50" s="651"/>
      <c r="L50" s="651"/>
      <c r="M50" s="651"/>
      <c r="N50" s="651"/>
      <c r="O50" s="651"/>
      <c r="P50" s="651"/>
      <c r="Q50" s="651"/>
      <c r="R50" s="651"/>
      <c r="S50" s="651"/>
      <c r="T50" s="866"/>
      <c r="U50" s="59"/>
      <c r="X50" s="60" t="s">
        <v>467</v>
      </c>
    </row>
    <row r="51" spans="1:38" ht="15" customHeight="1" x14ac:dyDescent="0.2">
      <c r="A51" s="31">
        <f t="shared" si="0"/>
        <v>50</v>
      </c>
      <c r="B51" s="153"/>
      <c r="C51" s="703"/>
      <c r="D51" s="703"/>
      <c r="E51" s="703"/>
      <c r="F51" s="703"/>
      <c r="G51" s="703"/>
      <c r="H51" s="703"/>
      <c r="I51" s="703"/>
      <c r="J51" s="703"/>
      <c r="K51" s="703"/>
      <c r="L51" s="703"/>
      <c r="M51" s="703"/>
      <c r="N51" s="703"/>
      <c r="O51" s="703"/>
      <c r="P51" s="703"/>
      <c r="Q51" s="703"/>
      <c r="R51" s="703"/>
      <c r="S51" s="703"/>
      <c r="T51" s="63" t="str">
        <f>IF($F$3=$O$73,"",IF($F$3=$O$74,Prus,""))</f>
        <v/>
      </c>
      <c r="U51" s="59"/>
    </row>
    <row r="52" spans="1:38" ht="15" customHeight="1" x14ac:dyDescent="0.2">
      <c r="A52" s="31">
        <f t="shared" si="0"/>
        <v>51</v>
      </c>
      <c r="B52" s="153"/>
      <c r="C52" s="703"/>
      <c r="D52" s="703"/>
      <c r="E52" s="703"/>
      <c r="F52" s="703"/>
      <c r="G52" s="703"/>
      <c r="H52" s="703"/>
      <c r="I52" s="703"/>
      <c r="J52" s="703"/>
      <c r="K52" s="703"/>
      <c r="L52" s="703"/>
      <c r="M52" s="703"/>
      <c r="N52" s="703"/>
      <c r="O52" s="703"/>
      <c r="P52" s="703"/>
      <c r="Q52" s="703"/>
      <c r="R52" s="703"/>
      <c r="S52" s="703"/>
      <c r="T52" s="162"/>
      <c r="U52" s="59"/>
      <c r="X52" s="163" t="s">
        <v>38</v>
      </c>
    </row>
    <row r="53" spans="1:38" ht="15" customHeight="1" x14ac:dyDescent="0.2">
      <c r="A53" s="31">
        <f t="shared" si="0"/>
        <v>52</v>
      </c>
      <c r="B53" s="153" t="s">
        <v>163</v>
      </c>
      <c r="C53" s="703"/>
      <c r="D53" s="703"/>
      <c r="E53" s="703"/>
      <c r="F53" s="703"/>
      <c r="G53" s="703"/>
      <c r="H53" s="703"/>
      <c r="I53" s="703"/>
      <c r="J53" s="703"/>
      <c r="K53" s="703"/>
      <c r="L53" s="703"/>
      <c r="M53" s="703"/>
      <c r="N53" s="703"/>
      <c r="O53" s="703"/>
      <c r="P53" s="703"/>
      <c r="Q53" s="703"/>
      <c r="R53" s="703"/>
      <c r="S53" s="703"/>
      <c r="T53" s="162"/>
      <c r="U53" s="59"/>
      <c r="X53" s="164" t="s">
        <v>154</v>
      </c>
    </row>
    <row r="54" spans="1:38" ht="15" customHeight="1" x14ac:dyDescent="0.2">
      <c r="A54" s="31">
        <f t="shared" si="0"/>
        <v>53</v>
      </c>
      <c r="B54" s="153"/>
      <c r="C54" s="703"/>
      <c r="D54" s="703"/>
      <c r="E54" s="703"/>
      <c r="F54" s="703"/>
      <c r="G54" s="703"/>
      <c r="H54" s="703"/>
      <c r="I54" s="703"/>
      <c r="J54" s="703"/>
      <c r="K54" s="703"/>
      <c r="L54" s="703"/>
      <c r="M54" s="703"/>
      <c r="N54" s="703"/>
      <c r="O54" s="703"/>
      <c r="P54" s="703"/>
      <c r="Q54" s="703"/>
      <c r="R54" s="703"/>
      <c r="S54" s="703"/>
      <c r="T54" s="162"/>
      <c r="U54" s="59"/>
      <c r="X54" s="163" t="s">
        <v>52</v>
      </c>
    </row>
    <row r="55" spans="1:38" ht="15" customHeight="1" x14ac:dyDescent="0.2">
      <c r="A55" s="31">
        <f t="shared" si="0"/>
        <v>54</v>
      </c>
      <c r="B55" s="153"/>
      <c r="C55" s="703"/>
      <c r="D55" s="703"/>
      <c r="E55" s="703"/>
      <c r="F55" s="703"/>
      <c r="G55" s="703"/>
      <c r="H55" s="703"/>
      <c r="I55" s="703"/>
      <c r="J55" s="703"/>
      <c r="K55" s="703"/>
      <c r="L55" s="703"/>
      <c r="M55" s="703"/>
      <c r="N55" s="703"/>
      <c r="O55" s="703"/>
      <c r="P55" s="703"/>
      <c r="Q55" s="703"/>
      <c r="R55" s="703"/>
      <c r="S55" s="703"/>
      <c r="T55" s="162"/>
      <c r="U55" s="59"/>
      <c r="X55" s="165" t="s">
        <v>155</v>
      </c>
    </row>
    <row r="56" spans="1:38" ht="15" customHeight="1" x14ac:dyDescent="0.2">
      <c r="A56" s="31">
        <f t="shared" si="0"/>
        <v>55</v>
      </c>
      <c r="B56" s="153"/>
      <c r="C56" s="704" t="s">
        <v>468</v>
      </c>
      <c r="D56" s="704"/>
      <c r="E56" s="704"/>
      <c r="F56" s="704"/>
      <c r="G56" s="704"/>
      <c r="H56" s="704"/>
      <c r="I56" s="704"/>
      <c r="J56" s="704"/>
      <c r="K56" s="704"/>
      <c r="L56" s="704"/>
      <c r="M56" s="704"/>
      <c r="N56" s="704"/>
      <c r="O56" s="704"/>
      <c r="P56" s="704"/>
      <c r="Q56" s="704"/>
      <c r="R56" s="704"/>
      <c r="S56" s="704"/>
      <c r="T56" s="162"/>
      <c r="U56" s="59"/>
    </row>
    <row r="57" spans="1:38" ht="15" customHeight="1" x14ac:dyDescent="0.2">
      <c r="A57" s="31">
        <f t="shared" si="0"/>
        <v>56</v>
      </c>
      <c r="B57" s="153"/>
      <c r="C57" s="704" t="s">
        <v>156</v>
      </c>
      <c r="D57" s="704"/>
      <c r="E57" s="704"/>
      <c r="F57" s="704"/>
      <c r="G57" s="704"/>
      <c r="H57" s="704"/>
      <c r="I57" s="704"/>
      <c r="J57" s="704"/>
      <c r="K57" s="704"/>
      <c r="L57" s="704"/>
      <c r="M57" s="704"/>
      <c r="N57" s="704"/>
      <c r="O57" s="704"/>
      <c r="P57" s="704"/>
      <c r="Q57" s="704"/>
      <c r="R57" s="704"/>
      <c r="S57" s="704"/>
      <c r="T57" s="166"/>
      <c r="U57" s="59"/>
    </row>
    <row r="58" spans="1:38" s="167" customFormat="1" ht="15" customHeight="1" x14ac:dyDescent="0.2">
      <c r="A58" s="31">
        <f t="shared" si="0"/>
        <v>57</v>
      </c>
      <c r="B58" s="153"/>
      <c r="C58" s="704" t="s">
        <v>469</v>
      </c>
      <c r="D58" s="704"/>
      <c r="E58" s="704"/>
      <c r="F58" s="704"/>
      <c r="G58" s="704"/>
      <c r="H58" s="704"/>
      <c r="I58" s="704"/>
      <c r="J58" s="704"/>
      <c r="K58" s="704"/>
      <c r="L58" s="704"/>
      <c r="M58" s="704"/>
      <c r="N58" s="704"/>
      <c r="O58" s="704"/>
      <c r="P58" s="704"/>
      <c r="Q58" s="704"/>
      <c r="R58" s="704"/>
      <c r="S58" s="704"/>
      <c r="T58" s="166"/>
      <c r="U58" s="59"/>
      <c r="V58" s="29"/>
      <c r="W58" s="29"/>
      <c r="X58" s="29"/>
      <c r="Y58" s="29"/>
      <c r="Z58" s="29"/>
      <c r="AA58" s="29"/>
      <c r="AB58" s="29"/>
      <c r="AC58" s="29"/>
      <c r="AD58" s="29"/>
      <c r="AE58" s="29"/>
      <c r="AF58" s="29"/>
      <c r="AG58" s="29"/>
      <c r="AH58" s="29"/>
      <c r="AI58" s="29"/>
      <c r="AJ58" s="29"/>
      <c r="AK58" s="29"/>
      <c r="AL58" s="29"/>
    </row>
    <row r="59" spans="1:38" ht="15" customHeight="1" thickBot="1" x14ac:dyDescent="0.25">
      <c r="A59" s="31">
        <f t="shared" si="0"/>
        <v>58</v>
      </c>
      <c r="B59" s="168"/>
      <c r="C59" s="723" t="s">
        <v>470</v>
      </c>
      <c r="D59" s="723"/>
      <c r="E59" s="723"/>
      <c r="F59" s="723"/>
      <c r="G59" s="723"/>
      <c r="H59" s="723"/>
      <c r="I59" s="723"/>
      <c r="J59" s="723"/>
      <c r="K59" s="723"/>
      <c r="L59" s="723"/>
      <c r="M59" s="723"/>
      <c r="N59" s="723"/>
      <c r="O59" s="723"/>
      <c r="P59" s="723"/>
      <c r="Q59" s="723"/>
      <c r="R59" s="723"/>
      <c r="S59" s="723"/>
      <c r="T59" s="724"/>
      <c r="U59" s="59"/>
    </row>
    <row r="60" spans="1:38" ht="15" customHeight="1" x14ac:dyDescent="0.25">
      <c r="A60" s="31">
        <f t="shared" si="0"/>
        <v>59</v>
      </c>
      <c r="B60" s="169"/>
      <c r="C60" s="170" t="s">
        <v>158</v>
      </c>
      <c r="D60" s="171"/>
      <c r="E60" s="725" t="s">
        <v>159</v>
      </c>
      <c r="F60" s="727" t="str">
        <f>C2</f>
        <v>JOCKEY PUMPS</v>
      </c>
      <c r="G60" s="728"/>
      <c r="H60" s="728"/>
      <c r="I60" s="728"/>
      <c r="J60" s="728"/>
      <c r="K60" s="729"/>
      <c r="L60" s="172" t="s">
        <v>160</v>
      </c>
      <c r="M60" s="730">
        <v>1</v>
      </c>
      <c r="N60" s="731"/>
      <c r="O60" s="173">
        <v>2</v>
      </c>
      <c r="P60" s="732">
        <v>3</v>
      </c>
      <c r="Q60" s="733"/>
      <c r="R60" s="732">
        <v>4</v>
      </c>
      <c r="S60" s="733"/>
      <c r="T60" s="174">
        <v>5</v>
      </c>
      <c r="U60" s="59"/>
    </row>
    <row r="61" spans="1:38" ht="15" customHeight="1" x14ac:dyDescent="0.2">
      <c r="A61" s="31">
        <f t="shared" si="0"/>
        <v>60</v>
      </c>
      <c r="B61" s="56"/>
      <c r="C61" s="175" t="s">
        <v>486</v>
      </c>
      <c r="D61" s="176"/>
      <c r="E61" s="726"/>
      <c r="F61" s="716"/>
      <c r="G61" s="717"/>
      <c r="H61" s="717"/>
      <c r="I61" s="717"/>
      <c r="J61" s="717"/>
      <c r="K61" s="718"/>
      <c r="L61" s="736" t="s">
        <v>162</v>
      </c>
      <c r="M61" s="737" t="s">
        <v>163</v>
      </c>
      <c r="N61" s="738"/>
      <c r="O61" s="741" t="s">
        <v>0</v>
      </c>
      <c r="P61" s="743" t="s">
        <v>164</v>
      </c>
      <c r="Q61" s="744"/>
      <c r="R61" s="737"/>
      <c r="S61" s="738"/>
      <c r="T61" s="709"/>
      <c r="U61" s="59"/>
    </row>
    <row r="62" spans="1:38" ht="15" customHeight="1" x14ac:dyDescent="0.2">
      <c r="A62" s="31">
        <f t="shared" si="0"/>
        <v>61</v>
      </c>
      <c r="B62" s="130"/>
      <c r="C62" s="170" t="s">
        <v>165</v>
      </c>
      <c r="D62" s="177"/>
      <c r="E62" s="711" t="s">
        <v>166</v>
      </c>
      <c r="F62" s="713" t="s">
        <v>471</v>
      </c>
      <c r="G62" s="714"/>
      <c r="H62" s="714"/>
      <c r="I62" s="714"/>
      <c r="J62" s="714"/>
      <c r="K62" s="715"/>
      <c r="L62" s="736"/>
      <c r="M62" s="739"/>
      <c r="N62" s="740"/>
      <c r="O62" s="742"/>
      <c r="P62" s="739"/>
      <c r="Q62" s="740"/>
      <c r="R62" s="739"/>
      <c r="S62" s="740"/>
      <c r="T62" s="710"/>
      <c r="U62" s="59"/>
    </row>
    <row r="63" spans="1:38" ht="15" customHeight="1" x14ac:dyDescent="0.2">
      <c r="A63" s="31">
        <f t="shared" si="0"/>
        <v>62</v>
      </c>
      <c r="B63" s="56"/>
      <c r="C63" s="175" t="s">
        <v>486</v>
      </c>
      <c r="D63" s="176"/>
      <c r="E63" s="712"/>
      <c r="F63" s="716"/>
      <c r="G63" s="717"/>
      <c r="H63" s="717"/>
      <c r="I63" s="717"/>
      <c r="J63" s="717"/>
      <c r="K63" s="718"/>
      <c r="L63" s="178" t="s">
        <v>3</v>
      </c>
      <c r="M63" s="719">
        <v>43061</v>
      </c>
      <c r="N63" s="720"/>
      <c r="O63" s="179" t="s">
        <v>488</v>
      </c>
      <c r="P63" s="719"/>
      <c r="Q63" s="720"/>
      <c r="R63" s="965"/>
      <c r="S63" s="966"/>
      <c r="T63" s="180"/>
      <c r="U63" s="59"/>
    </row>
    <row r="64" spans="1:38" ht="15" customHeight="1" x14ac:dyDescent="0.2">
      <c r="A64" s="31">
        <f t="shared" si="0"/>
        <v>63</v>
      </c>
      <c r="B64" s="130"/>
      <c r="C64" s="170" t="s">
        <v>168</v>
      </c>
      <c r="D64" s="177"/>
      <c r="E64" s="752" t="s">
        <v>169</v>
      </c>
      <c r="F64" s="713" t="s">
        <v>174</v>
      </c>
      <c r="G64" s="714"/>
      <c r="H64" s="714"/>
      <c r="I64" s="714"/>
      <c r="J64" s="714"/>
      <c r="K64" s="715"/>
      <c r="L64" s="181" t="s">
        <v>170</v>
      </c>
      <c r="M64" s="753"/>
      <c r="N64" s="754"/>
      <c r="O64" s="182"/>
      <c r="P64" s="755"/>
      <c r="Q64" s="756"/>
      <c r="R64" s="753"/>
      <c r="S64" s="754"/>
      <c r="T64" s="183"/>
      <c r="U64" s="59"/>
    </row>
    <row r="65" spans="1:26" ht="15" customHeight="1" x14ac:dyDescent="0.25">
      <c r="A65" s="31">
        <f>A64+1</f>
        <v>64</v>
      </c>
      <c r="B65" s="56"/>
      <c r="C65" s="175" t="s">
        <v>487</v>
      </c>
      <c r="D65" s="184"/>
      <c r="E65" s="726"/>
      <c r="F65" s="716"/>
      <c r="G65" s="717"/>
      <c r="H65" s="717"/>
      <c r="I65" s="717"/>
      <c r="J65" s="717"/>
      <c r="K65" s="718"/>
      <c r="L65" s="185"/>
      <c r="M65" s="186"/>
      <c r="N65" s="186"/>
      <c r="O65" s="186"/>
      <c r="P65" s="186"/>
      <c r="Q65" s="186"/>
      <c r="R65" s="186"/>
      <c r="S65" s="186"/>
      <c r="T65" s="187"/>
      <c r="U65" s="59"/>
    </row>
    <row r="66" spans="1:26" ht="17.100000000000001" customHeight="1" x14ac:dyDescent="0.25">
      <c r="A66" s="31">
        <f>A65+1</f>
        <v>65</v>
      </c>
      <c r="B66" s="137"/>
      <c r="C66" s="188" t="s">
        <v>171</v>
      </c>
      <c r="D66" s="189"/>
      <c r="E66" s="758" t="s">
        <v>472</v>
      </c>
      <c r="F66" s="758"/>
      <c r="G66" s="758"/>
      <c r="H66" s="758"/>
      <c r="I66" s="758"/>
      <c r="J66" s="758"/>
      <c r="K66" s="759"/>
      <c r="L66" s="760" t="s">
        <v>172</v>
      </c>
      <c r="M66" s="761"/>
      <c r="N66" s="76"/>
      <c r="O66" s="762" t="str">
        <f>IF(G2=0,"",G2)</f>
        <v>PBA - 904</v>
      </c>
      <c r="P66" s="762"/>
      <c r="Q66" s="762"/>
      <c r="R66" s="763"/>
      <c r="S66" s="764"/>
      <c r="T66" s="190"/>
      <c r="U66" s="59"/>
    </row>
    <row r="67" spans="1:26" ht="17.100000000000001" customHeight="1" thickBot="1" x14ac:dyDescent="0.3">
      <c r="A67" s="31">
        <f>A66+1</f>
        <v>66</v>
      </c>
      <c r="B67" s="94"/>
      <c r="C67" s="191" t="s">
        <v>173</v>
      </c>
      <c r="D67" s="192"/>
      <c r="E67" s="745" t="str">
        <f>F64</f>
        <v>NPDC</v>
      </c>
      <c r="F67" s="745"/>
      <c r="G67" s="745"/>
      <c r="H67" s="745"/>
      <c r="I67" s="745"/>
      <c r="J67" s="745"/>
      <c r="K67" s="746"/>
      <c r="L67" s="747" t="s">
        <v>175</v>
      </c>
      <c r="M67" s="748"/>
      <c r="N67" s="193"/>
      <c r="O67" s="749" t="s">
        <v>139</v>
      </c>
      <c r="P67" s="749"/>
      <c r="Q67" s="749"/>
      <c r="R67" s="750"/>
      <c r="S67" s="751"/>
      <c r="T67" s="194"/>
      <c r="U67" s="195"/>
    </row>
    <row r="68" spans="1:26" s="55" customFormat="1" ht="15" customHeight="1" thickBot="1" x14ac:dyDescent="0.3">
      <c r="A68" s="196"/>
      <c r="B68" s="197"/>
      <c r="C68" s="198"/>
      <c r="D68" s="199"/>
      <c r="E68" s="199"/>
      <c r="F68" s="199"/>
      <c r="G68" s="199"/>
      <c r="H68" s="199"/>
      <c r="I68" s="199"/>
      <c r="J68" s="199"/>
      <c r="K68" s="199"/>
      <c r="L68" s="200" t="s">
        <v>473</v>
      </c>
      <c r="M68" s="198"/>
      <c r="N68" s="198"/>
      <c r="O68" s="201"/>
      <c r="P68" s="198"/>
      <c r="Q68" s="198"/>
      <c r="R68" s="202"/>
      <c r="S68" s="202"/>
      <c r="T68" s="202"/>
      <c r="U68" s="203"/>
      <c r="X68" s="29"/>
      <c r="Z68" s="29"/>
    </row>
    <row r="69" spans="1:26" s="55" customFormat="1" ht="15" customHeight="1" x14ac:dyDescent="0.25">
      <c r="A69" s="204"/>
      <c r="B69" s="205"/>
      <c r="C69" s="206"/>
      <c r="D69" s="206"/>
      <c r="E69" s="206"/>
      <c r="F69" s="207"/>
      <c r="G69" s="207"/>
      <c r="H69" s="207"/>
      <c r="I69" s="207"/>
      <c r="J69" s="208"/>
      <c r="K69" s="208"/>
      <c r="L69" s="208"/>
      <c r="M69" s="208"/>
      <c r="N69" s="208"/>
      <c r="O69" s="208"/>
      <c r="P69" s="208"/>
      <c r="Q69" s="208"/>
      <c r="R69" s="208"/>
      <c r="S69" s="208"/>
      <c r="T69" s="208"/>
      <c r="U69" s="209"/>
      <c r="X69" s="29"/>
    </row>
    <row r="70" spans="1:26" s="55" customFormat="1" ht="15" customHeight="1" x14ac:dyDescent="0.25">
      <c r="A70" s="204"/>
      <c r="B70" s="210"/>
      <c r="C70" s="211"/>
      <c r="D70" s="212"/>
      <c r="E70" s="212"/>
      <c r="F70" s="213"/>
      <c r="G70" s="212"/>
      <c r="H70" s="214"/>
      <c r="I70" s="215"/>
      <c r="J70" s="216"/>
      <c r="K70" s="217"/>
      <c r="L70" s="218"/>
      <c r="M70" s="218"/>
      <c r="N70" s="218"/>
      <c r="O70" s="218"/>
      <c r="P70" s="208"/>
      <c r="Q70" s="208"/>
      <c r="R70" s="208"/>
      <c r="S70" s="208"/>
      <c r="T70" s="208"/>
      <c r="U70" s="209"/>
    </row>
    <row r="71" spans="1:26" s="55" customFormat="1" ht="15" customHeight="1" thickBot="1" x14ac:dyDescent="0.3">
      <c r="A71" s="204"/>
      <c r="B71" s="219"/>
      <c r="C71" s="207"/>
      <c r="D71" s="207"/>
      <c r="E71" s="207"/>
      <c r="F71" s="207"/>
      <c r="G71" s="207"/>
      <c r="H71" s="207"/>
      <c r="I71" s="207"/>
      <c r="J71" s="218"/>
      <c r="K71" s="217"/>
      <c r="L71" s="207"/>
      <c r="M71" s="218"/>
      <c r="N71" s="218"/>
      <c r="O71" s="218"/>
      <c r="P71" s="208"/>
      <c r="Q71" s="208"/>
      <c r="R71" s="208"/>
      <c r="S71" s="208"/>
      <c r="T71" s="208"/>
      <c r="U71" s="209"/>
    </row>
    <row r="72" spans="1:26" s="55" customFormat="1" ht="15" customHeight="1" x14ac:dyDescent="0.2">
      <c r="A72" s="204"/>
      <c r="B72" s="220"/>
      <c r="C72" s="221" t="s">
        <v>177</v>
      </c>
      <c r="D72" s="222"/>
      <c r="E72" s="223" t="s">
        <v>178</v>
      </c>
      <c r="F72" s="224"/>
      <c r="G72" s="223"/>
      <c r="H72" s="225" t="s">
        <v>179</v>
      </c>
      <c r="I72" s="226"/>
      <c r="J72" s="227"/>
      <c r="K72" s="228"/>
      <c r="L72" s="227"/>
      <c r="M72" s="229"/>
      <c r="N72" s="223"/>
      <c r="O72" s="223" t="s">
        <v>180</v>
      </c>
      <c r="P72" s="223"/>
      <c r="Q72" s="225"/>
      <c r="R72" s="227"/>
      <c r="S72" s="227"/>
      <c r="T72" s="227"/>
      <c r="U72" s="209"/>
    </row>
    <row r="73" spans="1:26" s="55" customFormat="1" ht="15" customHeight="1" x14ac:dyDescent="0.2">
      <c r="A73" s="204"/>
      <c r="B73" s="220"/>
      <c r="C73" s="230" t="s">
        <v>181</v>
      </c>
      <c r="D73" s="105"/>
      <c r="E73" s="227" t="s">
        <v>182</v>
      </c>
      <c r="F73" s="227"/>
      <c r="G73" s="227"/>
      <c r="H73" s="231" t="s">
        <v>183</v>
      </c>
      <c r="I73" s="232"/>
      <c r="J73" s="227"/>
      <c r="K73" s="232"/>
      <c r="L73" s="227"/>
      <c r="M73" s="233"/>
      <c r="N73" s="227"/>
      <c r="O73" s="234" t="s">
        <v>19</v>
      </c>
      <c r="P73" s="234"/>
      <c r="Q73" s="231"/>
      <c r="R73" s="227"/>
      <c r="S73" s="227"/>
      <c r="T73" s="227"/>
      <c r="U73" s="209"/>
    </row>
    <row r="74" spans="1:26" s="241" customFormat="1" ht="15" customHeight="1" thickBot="1" x14ac:dyDescent="0.25">
      <c r="A74" s="204"/>
      <c r="B74" s="220"/>
      <c r="C74" s="235" t="s">
        <v>184</v>
      </c>
      <c r="D74" s="105"/>
      <c r="E74" s="232" t="s">
        <v>185</v>
      </c>
      <c r="F74" s="232"/>
      <c r="G74" s="232"/>
      <c r="H74" s="236" t="s">
        <v>186</v>
      </c>
      <c r="I74" s="226"/>
      <c r="J74" s="232"/>
      <c r="K74" s="228"/>
      <c r="L74" s="232"/>
      <c r="M74" s="237"/>
      <c r="N74" s="238"/>
      <c r="O74" s="239" t="s">
        <v>187</v>
      </c>
      <c r="P74" s="239"/>
      <c r="Q74" s="240"/>
      <c r="R74" s="232"/>
      <c r="S74" s="232"/>
      <c r="T74" s="227"/>
      <c r="U74" s="209"/>
    </row>
    <row r="75" spans="1:26" s="55" customFormat="1" ht="15" customHeight="1" x14ac:dyDescent="0.2">
      <c r="A75" s="204"/>
      <c r="B75" s="220"/>
      <c r="C75" s="235" t="s">
        <v>188</v>
      </c>
      <c r="D75" s="105"/>
      <c r="E75" s="228" t="s">
        <v>189</v>
      </c>
      <c r="F75" s="232"/>
      <c r="G75" s="232"/>
      <c r="H75" s="242" t="s">
        <v>190</v>
      </c>
      <c r="I75" s="243"/>
      <c r="J75" s="244"/>
      <c r="K75" s="244"/>
      <c r="L75" s="243"/>
      <c r="M75" s="227"/>
      <c r="N75" s="227"/>
      <c r="O75" s="234"/>
      <c r="P75" s="234"/>
      <c r="Q75" s="227"/>
      <c r="R75" s="227"/>
      <c r="S75" s="227"/>
      <c r="T75" s="227"/>
      <c r="U75" s="209"/>
    </row>
    <row r="76" spans="1:26" s="55" customFormat="1" ht="15" customHeight="1" x14ac:dyDescent="0.2">
      <c r="A76" s="204"/>
      <c r="B76" s="220"/>
      <c r="C76" s="230" t="s">
        <v>191</v>
      </c>
      <c r="D76" s="245"/>
      <c r="E76" s="246" t="s">
        <v>192</v>
      </c>
      <c r="F76" s="247"/>
      <c r="G76" s="247"/>
      <c r="H76" s="248" t="s">
        <v>193</v>
      </c>
      <c r="I76" s="226"/>
      <c r="J76" s="227"/>
      <c r="K76" s="249"/>
      <c r="L76" s="250"/>
      <c r="M76" s="227"/>
      <c r="N76" s="227"/>
      <c r="O76" s="234"/>
      <c r="P76" s="234"/>
      <c r="Q76" s="227"/>
      <c r="R76" s="227"/>
      <c r="S76" s="227"/>
      <c r="T76" s="227"/>
      <c r="U76" s="209"/>
    </row>
    <row r="77" spans="1:26" s="55" customFormat="1" ht="15" customHeight="1" thickBot="1" x14ac:dyDescent="0.25">
      <c r="A77" s="204"/>
      <c r="B77" s="220"/>
      <c r="C77" s="235" t="s">
        <v>194</v>
      </c>
      <c r="D77" s="247"/>
      <c r="E77" s="246" t="s">
        <v>195</v>
      </c>
      <c r="F77" s="247"/>
      <c r="G77" s="247"/>
      <c r="H77" s="251" t="s">
        <v>196</v>
      </c>
      <c r="I77" s="227"/>
      <c r="J77" s="227"/>
      <c r="K77" s="227"/>
      <c r="L77" s="243"/>
      <c r="M77" s="227"/>
      <c r="N77" s="227"/>
      <c r="O77" s="234"/>
      <c r="P77" s="234"/>
      <c r="Q77" s="227"/>
      <c r="R77" s="227"/>
      <c r="S77" s="227"/>
      <c r="T77" s="227"/>
      <c r="U77" s="209"/>
    </row>
    <row r="78" spans="1:26" s="55" customFormat="1" ht="15" customHeight="1" x14ac:dyDescent="0.2">
      <c r="A78" s="204"/>
      <c r="B78" s="220"/>
      <c r="C78" s="230" t="s">
        <v>197</v>
      </c>
      <c r="D78" s="245"/>
      <c r="E78" s="247" t="s">
        <v>198</v>
      </c>
      <c r="F78" s="247"/>
      <c r="G78" s="247"/>
      <c r="H78" s="242" t="s">
        <v>199</v>
      </c>
      <c r="I78" s="247"/>
      <c r="J78" s="227"/>
      <c r="K78" s="232"/>
      <c r="L78" s="252"/>
      <c r="M78" s="253" t="s">
        <v>200</v>
      </c>
      <c r="N78" s="254"/>
      <c r="O78" s="254" t="s">
        <v>19</v>
      </c>
      <c r="P78" s="222"/>
      <c r="Q78" s="255"/>
      <c r="R78" s="255"/>
      <c r="S78" s="223" t="s">
        <v>201</v>
      </c>
      <c r="T78" s="256"/>
      <c r="U78" s="209"/>
    </row>
    <row r="79" spans="1:26" s="55" customFormat="1" ht="15" customHeight="1" x14ac:dyDescent="0.2">
      <c r="A79" s="204"/>
      <c r="B79" s="220"/>
      <c r="C79" s="235" t="s">
        <v>202</v>
      </c>
      <c r="D79" s="245"/>
      <c r="E79" s="123" t="s">
        <v>203</v>
      </c>
      <c r="F79" s="245"/>
      <c r="G79" s="247"/>
      <c r="H79" s="257" t="s">
        <v>204</v>
      </c>
      <c r="I79" s="258"/>
      <c r="J79" s="227"/>
      <c r="K79" s="226"/>
      <c r="L79" s="259"/>
      <c r="M79" s="260" t="s">
        <v>205</v>
      </c>
      <c r="N79" s="232"/>
      <c r="O79" s="232">
        <f>IF(S14=0,"",(S14*100000)/(9.80665*S11))</f>
        <v>10.384195505526492</v>
      </c>
      <c r="P79" s="105"/>
      <c r="Q79" s="261"/>
      <c r="R79" s="262"/>
      <c r="S79" s="263">
        <f>IF(S14=0,"",((S14+S51)*2.30666)/S11)</f>
        <v>2.3489680854271357E-3</v>
      </c>
      <c r="T79" s="242"/>
      <c r="U79" s="209"/>
    </row>
    <row r="80" spans="1:26" s="55" customFormat="1" ht="15" customHeight="1" x14ac:dyDescent="0.2">
      <c r="A80" s="204"/>
      <c r="B80" s="220"/>
      <c r="C80" s="235" t="s">
        <v>206</v>
      </c>
      <c r="D80" s="245"/>
      <c r="E80" s="123" t="s">
        <v>207</v>
      </c>
      <c r="F80" s="247"/>
      <c r="G80" s="247"/>
      <c r="H80" s="242" t="s">
        <v>208</v>
      </c>
      <c r="I80" s="264"/>
      <c r="J80" s="227"/>
      <c r="K80" s="232"/>
      <c r="L80" s="230"/>
      <c r="M80" s="260" t="s">
        <v>209</v>
      </c>
      <c r="N80" s="232"/>
      <c r="O80" s="232">
        <f>IF(S15=0,"",(S15*100000)/(9.80665*S11))</f>
        <v>112.73244565585138</v>
      </c>
      <c r="P80" s="105"/>
      <c r="Q80" s="265"/>
      <c r="R80" s="265"/>
      <c r="S80" s="227">
        <f>IF(S15=0,"",((S15+S51)*2.30666)/S11)</f>
        <v>2.5500763819095475E-2</v>
      </c>
      <c r="T80" s="242"/>
      <c r="U80" s="209"/>
    </row>
    <row r="81" spans="1:21" s="55" customFormat="1" ht="15" customHeight="1" x14ac:dyDescent="0.2">
      <c r="A81" s="204"/>
      <c r="B81" s="220"/>
      <c r="C81" s="235" t="s">
        <v>210</v>
      </c>
      <c r="D81" s="245"/>
      <c r="E81" s="264" t="s">
        <v>211</v>
      </c>
      <c r="F81" s="245"/>
      <c r="G81" s="245"/>
      <c r="H81" s="242" t="s">
        <v>212</v>
      </c>
      <c r="I81" s="245"/>
      <c r="J81" s="227"/>
      <c r="K81" s="232"/>
      <c r="L81" s="230"/>
      <c r="M81" s="260" t="s">
        <v>213</v>
      </c>
      <c r="N81" s="232"/>
      <c r="O81" s="232">
        <f>IF(S13=0,"",(S13*100000)/(9.80665*S11))</f>
        <v>0.43473730406556504</v>
      </c>
      <c r="P81" s="105"/>
      <c r="Q81" s="266"/>
      <c r="R81" s="266"/>
      <c r="S81" s="227">
        <f>IF(S13=0,"",(S13*2.30666)/S11)</f>
        <v>9.8340218291457281E-5</v>
      </c>
      <c r="T81" s="242"/>
      <c r="U81" s="209"/>
    </row>
    <row r="82" spans="1:21" s="55" customFormat="1" ht="15" customHeight="1" x14ac:dyDescent="0.2">
      <c r="A82" s="204"/>
      <c r="B82" s="220"/>
      <c r="C82" s="230" t="s">
        <v>214</v>
      </c>
      <c r="D82" s="245"/>
      <c r="E82" s="247" t="s">
        <v>215</v>
      </c>
      <c r="F82" s="217"/>
      <c r="G82" s="247"/>
      <c r="H82" s="236" t="s">
        <v>216</v>
      </c>
      <c r="I82" s="234"/>
      <c r="J82" s="227"/>
      <c r="K82" s="232"/>
      <c r="L82" s="230"/>
      <c r="M82" s="260" t="s">
        <v>217</v>
      </c>
      <c r="N82" s="232"/>
      <c r="O82" s="232">
        <f>IF(S26="","",((S11*(H22+(S26*1.1))*9.80665)/100000)+S16)</f>
        <v>17.124253502607502</v>
      </c>
      <c r="P82" s="105"/>
      <c r="Q82" s="267"/>
      <c r="R82" s="267"/>
      <c r="S82" s="234">
        <f>IF(S26="","",((S11*(H22+(S26*1.1)))/2.30666)+S16)</f>
        <v>71223.696605817779</v>
      </c>
      <c r="T82" s="242"/>
      <c r="U82" s="209"/>
    </row>
    <row r="83" spans="1:21" s="55" customFormat="1" ht="15" customHeight="1" thickBot="1" x14ac:dyDescent="0.25">
      <c r="A83" s="204"/>
      <c r="B83" s="220"/>
      <c r="C83" s="268" t="s">
        <v>143</v>
      </c>
      <c r="D83" s="122"/>
      <c r="E83" s="269" t="s">
        <v>218</v>
      </c>
      <c r="F83" s="122"/>
      <c r="G83" s="262"/>
      <c r="H83" s="242" t="s">
        <v>219</v>
      </c>
      <c r="I83" s="105"/>
      <c r="J83" s="227"/>
      <c r="K83" s="226"/>
      <c r="L83" s="270"/>
      <c r="M83" s="260" t="s">
        <v>220</v>
      </c>
      <c r="N83" s="232"/>
      <c r="O83" s="232">
        <f>IF(S26="","",((S11*(H22+(S26*1.2))*9.80665)/100000)+S16)</f>
        <v>18.526796259890002</v>
      </c>
      <c r="P83" s="105"/>
      <c r="Q83" s="266"/>
      <c r="R83" s="266"/>
      <c r="S83" s="227">
        <f>IF(S26="","",((S11*(H22+(S26*1.2)))/2.30666)+S16)</f>
        <v>77423.984420214925</v>
      </c>
      <c r="T83" s="242"/>
      <c r="U83" s="209"/>
    </row>
    <row r="84" spans="1:21" s="55" customFormat="1" ht="15" customHeight="1" x14ac:dyDescent="0.2">
      <c r="A84" s="204"/>
      <c r="B84" s="220"/>
      <c r="C84" s="235" t="s">
        <v>221</v>
      </c>
      <c r="D84" s="245"/>
      <c r="E84" s="247" t="s">
        <v>222</v>
      </c>
      <c r="F84" s="247"/>
      <c r="G84" s="247"/>
      <c r="H84" s="242" t="s">
        <v>223</v>
      </c>
      <c r="I84" s="258"/>
      <c r="J84" s="227"/>
      <c r="K84" s="232"/>
      <c r="L84" s="270"/>
      <c r="M84" s="232" t="s">
        <v>224</v>
      </c>
      <c r="N84" s="232"/>
      <c r="O84" s="232" t="str">
        <f>IF(S11&lt;600,"8) Specific Heat of pumped liquid ( only required for C4 or lighter )","")</f>
        <v/>
      </c>
      <c r="P84" s="105"/>
      <c r="Q84" s="266"/>
      <c r="R84" s="266"/>
      <c r="S84" s="227" t="str">
        <f>IF(S11&lt;0.6,"8) Specific Heat of pumped liquid ( only required for C4 or lighter )","")</f>
        <v/>
      </c>
      <c r="T84" s="242"/>
      <c r="U84" s="209"/>
    </row>
    <row r="85" spans="1:21" s="55" customFormat="1" ht="15" customHeight="1" x14ac:dyDescent="0.2">
      <c r="A85" s="204"/>
      <c r="B85" s="220"/>
      <c r="C85" s="271" t="s">
        <v>225</v>
      </c>
      <c r="D85" s="247"/>
      <c r="E85" s="247" t="s">
        <v>226</v>
      </c>
      <c r="F85" s="247"/>
      <c r="G85" s="247"/>
      <c r="H85" s="272" t="s">
        <v>227</v>
      </c>
      <c r="I85" s="227"/>
      <c r="J85" s="227"/>
      <c r="K85" s="226"/>
      <c r="L85" s="230"/>
      <c r="M85" s="232" t="s">
        <v>228</v>
      </c>
      <c r="N85" s="232"/>
      <c r="O85" s="232">
        <f>IF(S27=0,"",E12*S11*S26*9.81/(60*60*1000*S27/100))</f>
        <v>9.4648300943181916</v>
      </c>
      <c r="P85" s="105"/>
      <c r="Q85" s="266"/>
      <c r="R85" s="266"/>
      <c r="S85" s="227">
        <f>IF(S27=0,"",E13*S11*S26*62.42796/(7.480519*33000*S27/100))</f>
        <v>966.21210460704992</v>
      </c>
      <c r="T85" s="242"/>
      <c r="U85" s="209"/>
    </row>
    <row r="86" spans="1:21" s="55" customFormat="1" ht="15" customHeight="1" x14ac:dyDescent="0.2">
      <c r="A86" s="204"/>
      <c r="B86" s="220"/>
      <c r="C86" s="230" t="s">
        <v>229</v>
      </c>
      <c r="D86" s="105"/>
      <c r="E86" s="232" t="s">
        <v>230</v>
      </c>
      <c r="F86" s="232"/>
      <c r="G86" s="247"/>
      <c r="H86" s="272" t="s">
        <v>124</v>
      </c>
      <c r="I86" s="227"/>
      <c r="J86" s="227"/>
      <c r="K86" s="227"/>
      <c r="L86" s="233"/>
      <c r="M86" s="227" t="s">
        <v>231</v>
      </c>
      <c r="N86" s="227"/>
      <c r="O86" s="227" t="e">
        <f>IF([1]JP3!H44="","",[1]JP3!H42*[1]JP3!H43*1000*9.81/(60*60*1000*[1]JP3!H44/100))</f>
        <v>#VALUE!</v>
      </c>
      <c r="P86" s="227"/>
      <c r="Q86" s="227"/>
      <c r="R86" s="227"/>
      <c r="S86" s="227" t="e">
        <f>IF([1]JP3!H44="","",[1]JP3!H42*[1]JP3!H43*62.42796/(7.480519*33000*[1]JP3!H44/100))</f>
        <v>#VALUE!</v>
      </c>
      <c r="T86" s="231"/>
      <c r="U86" s="209"/>
    </row>
    <row r="87" spans="1:21" s="55" customFormat="1" ht="15" customHeight="1" thickBot="1" x14ac:dyDescent="0.25">
      <c r="A87" s="204"/>
      <c r="B87" s="220"/>
      <c r="C87" s="273" t="s">
        <v>232</v>
      </c>
      <c r="D87" s="239"/>
      <c r="E87" s="274"/>
      <c r="F87" s="238"/>
      <c r="G87" s="275"/>
      <c r="H87" s="276" t="s">
        <v>233</v>
      </c>
      <c r="I87" s="232"/>
      <c r="J87" s="227"/>
      <c r="K87" s="227"/>
      <c r="L87" s="233"/>
      <c r="M87" s="227" t="s">
        <v>234</v>
      </c>
      <c r="N87" s="227"/>
      <c r="O87" s="227">
        <f>IF(H11="Dissolved Gases","N/A",IF(H27="","",IF(('JP1'!H25*9.81*'JP1'!S11/100000)&lt;0.99,INT(((H27-2)^0.75)*128/(E13^0.5))*100,INT(((H27-1)^0.75)*128/(E13^0.5))*100)))</f>
        <v>12900</v>
      </c>
      <c r="P87" s="227"/>
      <c r="Q87" s="227"/>
      <c r="R87" s="227"/>
      <c r="S87" s="227">
        <f>IF(H11="Dissolved Gases","N/A",IF(H27="","",IF(('JP1'!H25*S11/2.3067)&lt;S51,INT(((H27-6)^0.75)*110/(E13^0.5))*100,INT(((H27-3)^0.75)*110/(E13^0.5))*100)))</f>
        <v>9800</v>
      </c>
      <c r="T87" s="231"/>
      <c r="U87" s="209"/>
    </row>
    <row r="88" spans="1:21" s="55" customFormat="1" ht="15" customHeight="1" x14ac:dyDescent="0.2">
      <c r="A88" s="204"/>
      <c r="B88" s="220"/>
      <c r="C88" s="226"/>
      <c r="D88" s="232"/>
      <c r="E88" s="228"/>
      <c r="F88" s="105"/>
      <c r="G88" s="247"/>
      <c r="H88" s="277"/>
      <c r="I88" s="228"/>
      <c r="J88" s="227"/>
      <c r="K88" s="227"/>
      <c r="L88" s="233"/>
      <c r="M88" s="227" t="s">
        <v>235</v>
      </c>
      <c r="N88" s="227"/>
      <c r="O88" s="227">
        <f>IF(H11="Dissolved Gases","N/A",IF(H27="","",IF(('JP1'!H25*9.81*'JP1'!S11/100000)&lt;0.99,INT(((H27-2)^0.75)*128/((E13/2)^0.5))*100,INT(((H27-1)^0.75)*128/((E13/2)^0.5))*100)))</f>
        <v>18200</v>
      </c>
      <c r="P88" s="227"/>
      <c r="Q88" s="227"/>
      <c r="R88" s="227"/>
      <c r="S88" s="227">
        <f>IF(H11="Dissolved Gases","N/A",IF(H27="","",IF(('JP1'!H25*S11/2.3067)&lt;S51,INT(((H27-6)^0.75)*110/((E13/2)^0.5))*100,INT(((H27-3)^0.75)*110/((E13/2)^0.5))*100)))</f>
        <v>13900</v>
      </c>
      <c r="T88" s="231"/>
      <c r="U88" s="209"/>
    </row>
    <row r="89" spans="1:21" s="55" customFormat="1" ht="15" customHeight="1" x14ac:dyDescent="0.2">
      <c r="A89" s="204"/>
      <c r="B89" s="220"/>
      <c r="C89" s="226"/>
      <c r="D89" s="232"/>
      <c r="E89" s="232"/>
      <c r="F89" s="278"/>
      <c r="G89" s="279"/>
      <c r="H89" s="280"/>
      <c r="I89" s="228"/>
      <c r="J89" s="227"/>
      <c r="K89" s="232"/>
      <c r="L89" s="230"/>
      <c r="M89" s="232"/>
      <c r="N89" s="232"/>
      <c r="O89" s="232"/>
      <c r="P89" s="105"/>
      <c r="Q89" s="281"/>
      <c r="R89" s="281"/>
      <c r="S89" s="232"/>
      <c r="T89" s="282"/>
      <c r="U89" s="209"/>
    </row>
    <row r="90" spans="1:21" s="55" customFormat="1" ht="15" customHeight="1" x14ac:dyDescent="0.2">
      <c r="A90" s="204"/>
      <c r="B90" s="220"/>
      <c r="C90" s="226"/>
      <c r="D90" s="232"/>
      <c r="E90" s="105"/>
      <c r="F90" s="283"/>
      <c r="G90" s="284"/>
      <c r="H90" s="280"/>
      <c r="I90" s="228"/>
      <c r="J90" s="227"/>
      <c r="K90" s="232"/>
      <c r="L90" s="230"/>
      <c r="M90" s="260" t="s">
        <v>236</v>
      </c>
      <c r="N90" s="232"/>
      <c r="O90" s="232">
        <f>IF('JP1'!H11="Dissolved Gases",IF('JP1'!H27/1.5 &lt; 'JP1'!H27-5,'JP1'!H27/1.5,'JP1'!H27-5),IF('JP1'!H27="","",IF(('JP1'!H25*9.80665*'JP1'!S11/100000)&lt;0.99,'JP1'!H27-2,'JP1'!H27-1)))</f>
        <v>7.119458201460926</v>
      </c>
      <c r="P90" s="105"/>
      <c r="Q90" s="285"/>
      <c r="R90" s="285"/>
      <c r="S90" s="227">
        <f>IF('JP1'!H11="Dissolved Gases",IF('JP1'!H27/1.5 &lt; 'JP1'!H27-15,'JP1'!H27/1.5,'JP1'!H27-15),IF('JP1'!H27="","",IF(('JP1'!H25*S11/2.3067)&lt;S51,'JP1'!H27-6,'JP1'!H27-3)))</f>
        <v>6.119458201460926</v>
      </c>
      <c r="T90" s="286"/>
      <c r="U90" s="209"/>
    </row>
    <row r="91" spans="1:21" s="55" customFormat="1" ht="15" customHeight="1" thickBot="1" x14ac:dyDescent="0.25">
      <c r="A91" s="204"/>
      <c r="B91" s="220"/>
      <c r="C91" s="228"/>
      <c r="D91" s="232"/>
      <c r="E91" s="232"/>
      <c r="F91" s="278"/>
      <c r="G91" s="279"/>
      <c r="H91" s="280"/>
      <c r="I91" s="228"/>
      <c r="J91" s="227"/>
      <c r="K91" s="232"/>
      <c r="L91" s="287"/>
      <c r="M91" s="288" t="s">
        <v>237</v>
      </c>
      <c r="N91" s="238"/>
      <c r="O91" s="238">
        <f>IF('JP1'!H27="","",'JP1'!H27-0.3)</f>
        <v>8.8194582014609253</v>
      </c>
      <c r="P91" s="239"/>
      <c r="Q91" s="289"/>
      <c r="R91" s="289"/>
      <c r="S91" s="290">
        <f>IF('JP1'!H27="","",'JP1'!H27-1)</f>
        <v>8.119458201460926</v>
      </c>
      <c r="T91" s="291"/>
      <c r="U91" s="209"/>
    </row>
    <row r="92" spans="1:21" s="55" customFormat="1" ht="15" customHeight="1" x14ac:dyDescent="0.2">
      <c r="A92" s="204"/>
      <c r="B92" s="220"/>
      <c r="C92" s="226"/>
      <c r="D92" s="232"/>
      <c r="E92" s="232"/>
      <c r="F92" s="283"/>
      <c r="G92" s="279"/>
      <c r="H92" s="280"/>
      <c r="I92" s="228"/>
      <c r="J92" s="227"/>
      <c r="K92" s="232"/>
      <c r="L92" s="232"/>
      <c r="M92" s="232"/>
      <c r="N92" s="232"/>
      <c r="O92" s="232"/>
      <c r="P92" s="105"/>
      <c r="Q92" s="279"/>
      <c r="R92" s="279"/>
      <c r="S92" s="227"/>
      <c r="T92" s="105"/>
      <c r="U92" s="209"/>
    </row>
    <row r="93" spans="1:21" s="55" customFormat="1" ht="15" customHeight="1" x14ac:dyDescent="0.2">
      <c r="A93" s="204"/>
      <c r="B93" s="220"/>
      <c r="C93" s="232"/>
      <c r="D93" s="232"/>
      <c r="E93" s="232"/>
      <c r="F93" s="292"/>
      <c r="G93" s="279"/>
      <c r="H93" s="293"/>
      <c r="I93" s="258"/>
      <c r="J93" s="227"/>
      <c r="K93" s="232"/>
      <c r="L93" s="232"/>
      <c r="M93" s="232"/>
      <c r="N93" s="232"/>
      <c r="O93" s="232"/>
      <c r="P93" s="105"/>
      <c r="Q93" s="267"/>
      <c r="R93" s="267"/>
      <c r="S93" s="227"/>
      <c r="T93" s="258"/>
      <c r="U93" s="209"/>
    </row>
    <row r="94" spans="1:21" s="55" customFormat="1" ht="15" customHeight="1" x14ac:dyDescent="0.2">
      <c r="A94" s="204"/>
      <c r="B94" s="220"/>
      <c r="C94" s="232"/>
      <c r="D94" s="232"/>
      <c r="E94" s="232"/>
      <c r="F94" s="281"/>
      <c r="G94" s="279"/>
      <c r="H94" s="293"/>
      <c r="I94" s="105"/>
      <c r="J94" s="227"/>
      <c r="K94" s="232"/>
      <c r="L94" s="232"/>
      <c r="M94" s="232"/>
      <c r="N94" s="232"/>
      <c r="O94" s="232"/>
      <c r="P94" s="105"/>
      <c r="Q94" s="294"/>
      <c r="R94" s="294"/>
      <c r="S94" s="227"/>
      <c r="T94" s="228"/>
      <c r="U94" s="209"/>
    </row>
    <row r="95" spans="1:21" s="55" customFormat="1" ht="15" customHeight="1" x14ac:dyDescent="0.2">
      <c r="A95" s="204"/>
      <c r="B95" s="220"/>
      <c r="C95" s="232"/>
      <c r="D95" s="232"/>
      <c r="E95" s="232"/>
      <c r="F95" s="281"/>
      <c r="G95" s="279"/>
      <c r="H95" s="283"/>
      <c r="I95" s="105"/>
      <c r="J95" s="227"/>
      <c r="K95" s="232"/>
      <c r="L95" s="232"/>
      <c r="M95" s="232"/>
      <c r="N95" s="232"/>
      <c r="O95" s="232"/>
      <c r="P95" s="105"/>
      <c r="Q95" s="294"/>
      <c r="R95" s="294"/>
      <c r="S95" s="227"/>
      <c r="T95" s="258"/>
      <c r="U95" s="209"/>
    </row>
    <row r="96" spans="1:21" s="55" customFormat="1" ht="15" customHeight="1" x14ac:dyDescent="0.2">
      <c r="A96" s="204"/>
      <c r="B96" s="220"/>
      <c r="C96" s="226"/>
      <c r="D96" s="295"/>
      <c r="E96" s="232"/>
      <c r="F96" s="281"/>
      <c r="G96" s="279"/>
      <c r="H96" s="283"/>
      <c r="I96" s="258"/>
      <c r="J96" s="227"/>
      <c r="K96" s="232"/>
      <c r="L96" s="232"/>
      <c r="M96" s="232"/>
      <c r="N96" s="232"/>
      <c r="O96" s="232"/>
      <c r="P96" s="105"/>
      <c r="Q96" s="263"/>
      <c r="R96" s="294"/>
      <c r="S96" s="260"/>
      <c r="T96" s="296"/>
      <c r="U96" s="209"/>
    </row>
    <row r="97" spans="1:21" s="55" customFormat="1" ht="15" customHeight="1" x14ac:dyDescent="0.2">
      <c r="A97" s="204"/>
      <c r="B97" s="220"/>
      <c r="C97" s="226"/>
      <c r="D97" s="232"/>
      <c r="E97" s="232"/>
      <c r="F97" s="232"/>
      <c r="G97" s="247"/>
      <c r="H97" s="105"/>
      <c r="I97" s="227"/>
      <c r="J97" s="227"/>
      <c r="K97" s="232"/>
      <c r="L97" s="227"/>
      <c r="M97" s="227"/>
      <c r="N97" s="227"/>
      <c r="O97" s="227"/>
      <c r="P97" s="105"/>
      <c r="Q97" s="294"/>
      <c r="R97" s="227"/>
      <c r="S97" s="227"/>
      <c r="T97" s="296"/>
      <c r="U97" s="209"/>
    </row>
    <row r="98" spans="1:21" s="55" customFormat="1" ht="15" customHeight="1" x14ac:dyDescent="0.2">
      <c r="A98" s="204"/>
      <c r="B98" s="220"/>
      <c r="C98" s="226"/>
      <c r="D98" s="232"/>
      <c r="E98" s="228"/>
      <c r="F98" s="232"/>
      <c r="G98" s="247"/>
      <c r="H98" s="232"/>
      <c r="I98" s="227"/>
      <c r="J98" s="227"/>
      <c r="K98" s="211"/>
      <c r="L98" s="227"/>
      <c r="M98" s="227"/>
      <c r="N98" s="227"/>
      <c r="O98" s="227"/>
      <c r="P98" s="227"/>
      <c r="Q98" s="227"/>
      <c r="R98" s="227"/>
      <c r="S98" s="227"/>
      <c r="T98" s="227"/>
      <c r="U98" s="209"/>
    </row>
    <row r="99" spans="1:21" s="55" customFormat="1" ht="15" customHeight="1" x14ac:dyDescent="0.2">
      <c r="A99" s="204"/>
      <c r="B99" s="220"/>
      <c r="C99" s="226"/>
      <c r="D99" s="105"/>
      <c r="E99" s="228"/>
      <c r="F99" s="297"/>
      <c r="G99" s="245"/>
      <c r="H99" s="298"/>
      <c r="I99" s="105"/>
      <c r="J99" s="227"/>
      <c r="K99" s="299"/>
      <c r="L99" s="299"/>
      <c r="M99" s="299"/>
      <c r="N99" s="299"/>
      <c r="O99" s="300"/>
      <c r="P99" s="299"/>
      <c r="Q99" s="299"/>
      <c r="R99" s="299"/>
      <c r="S99" s="300"/>
      <c r="T99" s="299"/>
      <c r="U99" s="209"/>
    </row>
    <row r="100" spans="1:21" s="55" customFormat="1" ht="15" customHeight="1" x14ac:dyDescent="0.2">
      <c r="A100" s="204"/>
      <c r="B100" s="220"/>
      <c r="C100" s="232"/>
      <c r="D100" s="105"/>
      <c r="E100" s="297"/>
      <c r="F100" s="297"/>
      <c r="G100" s="299"/>
      <c r="H100" s="301"/>
      <c r="I100" s="299"/>
      <c r="J100" s="227"/>
      <c r="K100" s="226"/>
      <c r="L100" s="232"/>
      <c r="M100" s="232"/>
      <c r="N100" s="105"/>
      <c r="O100" s="299"/>
      <c r="P100" s="247"/>
      <c r="Q100" s="227"/>
      <c r="R100" s="227"/>
      <c r="S100" s="227"/>
      <c r="T100" s="227"/>
      <c r="U100" s="209"/>
    </row>
    <row r="101" spans="1:21" s="55" customFormat="1" ht="15" customHeight="1" x14ac:dyDescent="0.2">
      <c r="A101" s="204"/>
      <c r="B101" s="220"/>
      <c r="C101" s="232"/>
      <c r="D101" s="105"/>
      <c r="E101" s="297"/>
      <c r="F101" s="297"/>
      <c r="G101" s="299"/>
      <c r="H101" s="301"/>
      <c r="I101" s="299"/>
      <c r="J101" s="227"/>
      <c r="K101" s="226"/>
      <c r="L101" s="232"/>
      <c r="M101" s="232"/>
      <c r="N101" s="105"/>
      <c r="O101" s="302"/>
      <c r="P101" s="227"/>
      <c r="Q101" s="243"/>
      <c r="R101" s="243"/>
      <c r="S101" s="260"/>
      <c r="T101" s="227"/>
      <c r="U101" s="209"/>
    </row>
    <row r="102" spans="1:21" s="55" customFormat="1" ht="15" customHeight="1" x14ac:dyDescent="0.2">
      <c r="A102" s="204"/>
      <c r="B102" s="303"/>
      <c r="C102" s="211"/>
      <c r="D102" s="295"/>
      <c r="E102" s="295"/>
      <c r="F102" s="295"/>
      <c r="G102" s="304"/>
      <c r="H102" s="295"/>
      <c r="I102" s="227"/>
      <c r="J102" s="227"/>
      <c r="K102" s="227"/>
      <c r="L102" s="227"/>
      <c r="M102" s="227"/>
      <c r="N102" s="227"/>
      <c r="O102" s="227"/>
      <c r="P102" s="227"/>
      <c r="Q102" s="227"/>
      <c r="R102" s="227"/>
      <c r="S102" s="227"/>
      <c r="T102" s="227"/>
      <c r="U102" s="209"/>
    </row>
    <row r="103" spans="1:21" s="55" customFormat="1" ht="15" customHeight="1" x14ac:dyDescent="0.2">
      <c r="A103" s="204"/>
      <c r="B103" s="219"/>
      <c r="C103" s="212"/>
      <c r="D103" s="232"/>
      <c r="E103" s="232"/>
      <c r="F103" s="232"/>
      <c r="G103" s="232"/>
      <c r="H103" s="232"/>
      <c r="I103" s="232"/>
      <c r="J103" s="232"/>
      <c r="K103" s="232"/>
      <c r="L103" s="232"/>
      <c r="M103" s="250"/>
      <c r="N103" s="232"/>
      <c r="O103" s="232"/>
      <c r="P103" s="247"/>
      <c r="Q103" s="247"/>
      <c r="R103" s="247"/>
      <c r="S103" s="247"/>
      <c r="T103" s="247"/>
      <c r="U103" s="209"/>
    </row>
    <row r="104" spans="1:21" s="55" customFormat="1" ht="15" customHeight="1" x14ac:dyDescent="0.2">
      <c r="A104" s="204"/>
      <c r="B104" s="219"/>
      <c r="C104" s="232"/>
      <c r="D104" s="232"/>
      <c r="E104" s="232"/>
      <c r="F104" s="232"/>
      <c r="G104" s="232"/>
      <c r="H104" s="232"/>
      <c r="I104" s="232"/>
      <c r="J104" s="232"/>
      <c r="K104" s="232"/>
      <c r="L104" s="232"/>
      <c r="M104" s="250"/>
      <c r="N104" s="232"/>
      <c r="O104" s="232"/>
      <c r="P104" s="247"/>
      <c r="Q104" s="247"/>
      <c r="R104" s="247"/>
      <c r="S104" s="247"/>
      <c r="T104" s="247"/>
      <c r="U104" s="209"/>
    </row>
    <row r="105" spans="1:21" s="55" customFormat="1" ht="15" customHeight="1" x14ac:dyDescent="0.2">
      <c r="A105" s="204"/>
      <c r="B105" s="219"/>
      <c r="C105" s="295"/>
      <c r="D105" s="232"/>
      <c r="E105" s="232"/>
      <c r="F105" s="232"/>
      <c r="G105" s="232"/>
      <c r="H105" s="232"/>
      <c r="I105" s="226"/>
      <c r="J105" s="247"/>
      <c r="K105" s="247"/>
      <c r="L105" s="247"/>
      <c r="M105" s="247"/>
      <c r="N105" s="247"/>
      <c r="O105" s="247"/>
      <c r="P105" s="247"/>
      <c r="Q105" s="247"/>
      <c r="R105" s="247"/>
      <c r="S105" s="247"/>
      <c r="T105" s="247"/>
      <c r="U105" s="209"/>
    </row>
    <row r="106" spans="1:21" s="55" customFormat="1" ht="15" customHeight="1" x14ac:dyDescent="0.2">
      <c r="A106" s="204"/>
      <c r="B106" s="219"/>
      <c r="C106" s="232"/>
      <c r="D106" s="232"/>
      <c r="E106" s="232"/>
      <c r="F106" s="232"/>
      <c r="G106" s="247"/>
      <c r="H106" s="232"/>
      <c r="I106" s="245"/>
      <c r="J106" s="305"/>
      <c r="K106" s="247"/>
      <c r="L106" s="247"/>
      <c r="M106" s="247"/>
      <c r="N106" s="247"/>
      <c r="O106" s="247"/>
      <c r="P106" s="247"/>
      <c r="Q106" s="247"/>
      <c r="R106" s="247"/>
      <c r="S106" s="247"/>
      <c r="T106" s="247"/>
      <c r="U106" s="209"/>
    </row>
    <row r="107" spans="1:21" s="55" customFormat="1" ht="15" customHeight="1" x14ac:dyDescent="0.2">
      <c r="A107" s="204"/>
      <c r="B107" s="219"/>
      <c r="C107" s="232"/>
      <c r="D107" s="232"/>
      <c r="E107" s="232"/>
      <c r="F107" s="232"/>
      <c r="G107" s="247"/>
      <c r="H107" s="232"/>
      <c r="I107" s="245"/>
      <c r="J107" s="305"/>
      <c r="K107" s="247"/>
      <c r="L107" s="247"/>
      <c r="M107" s="247"/>
      <c r="N107" s="247"/>
      <c r="O107" s="247"/>
      <c r="P107" s="247"/>
      <c r="Q107" s="247"/>
      <c r="R107" s="247"/>
      <c r="S107" s="247"/>
      <c r="T107" s="247"/>
      <c r="U107" s="209"/>
    </row>
    <row r="108" spans="1:21" s="55" customFormat="1" ht="15" customHeight="1" x14ac:dyDescent="0.2">
      <c r="A108" s="204"/>
      <c r="B108" s="219"/>
      <c r="C108" s="232"/>
      <c r="D108" s="232"/>
      <c r="E108" s="232"/>
      <c r="F108" s="232"/>
      <c r="G108" s="247"/>
      <c r="H108" s="232"/>
      <c r="I108" s="245"/>
      <c r="J108" s="305"/>
      <c r="K108" s="247"/>
      <c r="L108" s="247"/>
      <c r="M108" s="247"/>
      <c r="N108" s="247"/>
      <c r="O108" s="247"/>
      <c r="P108" s="247"/>
      <c r="Q108" s="247"/>
      <c r="R108" s="247"/>
      <c r="S108" s="247"/>
      <c r="T108" s="247"/>
      <c r="U108" s="209"/>
    </row>
    <row r="109" spans="1:21" s="55" customFormat="1" ht="15" customHeight="1" x14ac:dyDescent="0.2">
      <c r="A109" s="204"/>
      <c r="B109" s="219"/>
      <c r="C109" s="232"/>
      <c r="D109" s="232"/>
      <c r="E109" s="232"/>
      <c r="F109" s="232"/>
      <c r="G109" s="247"/>
      <c r="H109" s="105"/>
      <c r="I109" s="245"/>
      <c r="J109" s="247"/>
      <c r="K109" s="247"/>
      <c r="L109" s="247"/>
      <c r="M109" s="247"/>
      <c r="N109" s="247"/>
      <c r="O109" s="247"/>
      <c r="P109" s="247"/>
      <c r="Q109" s="247"/>
      <c r="R109" s="247"/>
      <c r="S109" s="247"/>
      <c r="T109" s="247"/>
      <c r="U109" s="209"/>
    </row>
    <row r="110" spans="1:21" s="55" customFormat="1" ht="15" customHeight="1" x14ac:dyDescent="0.2">
      <c r="A110" s="204"/>
      <c r="B110" s="219"/>
      <c r="C110" s="232"/>
      <c r="D110" s="232"/>
      <c r="E110" s="232"/>
      <c r="F110" s="232"/>
      <c r="G110" s="247"/>
      <c r="H110" s="232"/>
      <c r="I110" s="245"/>
      <c r="J110" s="305"/>
      <c r="K110" s="247"/>
      <c r="L110" s="247"/>
      <c r="M110" s="247"/>
      <c r="N110" s="247"/>
      <c r="O110" s="247"/>
      <c r="P110" s="247"/>
      <c r="Q110" s="247"/>
      <c r="R110" s="247"/>
      <c r="S110" s="247"/>
      <c r="T110" s="247"/>
      <c r="U110" s="209"/>
    </row>
    <row r="111" spans="1:21" s="55" customFormat="1" ht="15" customHeight="1" x14ac:dyDescent="0.2">
      <c r="A111" s="204"/>
      <c r="B111" s="219"/>
      <c r="C111" s="232"/>
      <c r="D111" s="232"/>
      <c r="E111" s="232"/>
      <c r="F111" s="232"/>
      <c r="G111" s="247"/>
      <c r="H111" s="232"/>
      <c r="I111" s="245"/>
      <c r="J111" s="247"/>
      <c r="K111" s="247"/>
      <c r="L111" s="247"/>
      <c r="M111" s="247"/>
      <c r="N111" s="247"/>
      <c r="O111" s="247"/>
      <c r="P111" s="247"/>
      <c r="Q111" s="247"/>
      <c r="R111" s="247"/>
      <c r="S111" s="247"/>
      <c r="T111" s="247"/>
      <c r="U111" s="209"/>
    </row>
    <row r="112" spans="1:21" s="55" customFormat="1" ht="15" customHeight="1" x14ac:dyDescent="0.2">
      <c r="A112" s="204"/>
      <c r="B112" s="219"/>
      <c r="C112" s="232"/>
      <c r="D112" s="232"/>
      <c r="E112" s="232"/>
      <c r="F112" s="232"/>
      <c r="G112" s="247"/>
      <c r="H112" s="232"/>
      <c r="I112" s="245"/>
      <c r="J112" s="247"/>
      <c r="K112" s="247"/>
      <c r="L112" s="247"/>
      <c r="M112" s="247"/>
      <c r="N112" s="247"/>
      <c r="O112" s="247"/>
      <c r="P112" s="247"/>
      <c r="Q112" s="247"/>
      <c r="R112" s="247"/>
      <c r="S112" s="247"/>
      <c r="T112" s="247"/>
      <c r="U112" s="209"/>
    </row>
    <row r="113" spans="1:26" s="55" customFormat="1" ht="15" customHeight="1" x14ac:dyDescent="0.2">
      <c r="A113" s="204"/>
      <c r="B113" s="306"/>
      <c r="C113" s="228"/>
      <c r="D113" s="307"/>
      <c r="E113" s="307"/>
      <c r="F113" s="307"/>
      <c r="G113" s="308"/>
      <c r="H113" s="307"/>
      <c r="I113" s="309"/>
      <c r="J113" s="247"/>
      <c r="K113" s="247"/>
      <c r="L113" s="247"/>
      <c r="M113" s="247"/>
      <c r="N113" s="247"/>
      <c r="O113" s="247"/>
      <c r="P113" s="247"/>
      <c r="Q113" s="247"/>
      <c r="R113" s="247"/>
      <c r="S113" s="247"/>
      <c r="T113" s="247"/>
      <c r="U113" s="209"/>
    </row>
    <row r="114" spans="1:26" s="55" customFormat="1" ht="15" customHeight="1" x14ac:dyDescent="0.2">
      <c r="A114" s="204"/>
      <c r="B114" s="310"/>
      <c r="C114" s="228"/>
      <c r="D114" s="232"/>
      <c r="E114" s="228"/>
      <c r="F114" s="228"/>
      <c r="G114" s="264"/>
      <c r="H114" s="232"/>
      <c r="I114" s="227"/>
      <c r="J114" s="247"/>
      <c r="K114" s="247"/>
      <c r="L114" s="247"/>
      <c r="M114" s="247"/>
      <c r="N114" s="247"/>
      <c r="O114" s="247"/>
      <c r="P114" s="247"/>
      <c r="Q114" s="247"/>
      <c r="R114" s="247"/>
      <c r="S114" s="247"/>
      <c r="T114" s="247"/>
      <c r="U114" s="209"/>
    </row>
    <row r="115" spans="1:26" s="55" customFormat="1" ht="15" customHeight="1" x14ac:dyDescent="0.2">
      <c r="A115" s="204"/>
      <c r="B115" s="310"/>
      <c r="C115" s="228"/>
      <c r="D115" s="232"/>
      <c r="E115" s="228"/>
      <c r="F115" s="228"/>
      <c r="G115" s="264"/>
      <c r="H115" s="105"/>
      <c r="I115" s="227"/>
      <c r="J115" s="247"/>
      <c r="K115" s="247"/>
      <c r="L115" s="263"/>
      <c r="M115" s="247"/>
      <c r="N115" s="247"/>
      <c r="O115" s="247"/>
      <c r="P115" s="247"/>
      <c r="Q115" s="247"/>
      <c r="R115" s="247"/>
      <c r="S115" s="247"/>
      <c r="T115" s="247"/>
      <c r="U115" s="209"/>
    </row>
    <row r="116" spans="1:26" s="55" customFormat="1" ht="15" customHeight="1" x14ac:dyDescent="0.2">
      <c r="A116" s="204"/>
      <c r="B116" s="310"/>
      <c r="C116" s="228"/>
      <c r="D116" s="232"/>
      <c r="E116" s="228"/>
      <c r="F116" s="228"/>
      <c r="G116" s="264"/>
      <c r="H116" s="105"/>
      <c r="I116" s="227"/>
      <c r="J116" s="247"/>
      <c r="K116" s="247"/>
      <c r="L116" s="247"/>
      <c r="M116" s="247"/>
      <c r="N116" s="247"/>
      <c r="O116" s="247"/>
      <c r="P116" s="247"/>
      <c r="Q116" s="247"/>
      <c r="R116" s="247"/>
      <c r="S116" s="247"/>
      <c r="T116" s="247"/>
      <c r="U116" s="209"/>
    </row>
    <row r="117" spans="1:26" s="55" customFormat="1" ht="15" customHeight="1" x14ac:dyDescent="0.2">
      <c r="A117" s="204"/>
      <c r="B117" s="310"/>
      <c r="C117" s="228"/>
      <c r="D117" s="232"/>
      <c r="E117" s="228"/>
      <c r="F117" s="228"/>
      <c r="G117" s="264"/>
      <c r="H117" s="247"/>
      <c r="I117" s="227"/>
      <c r="J117" s="247"/>
      <c r="K117" s="247"/>
      <c r="L117" s="247"/>
      <c r="M117" s="247"/>
      <c r="N117" s="247"/>
      <c r="O117" s="247"/>
      <c r="P117" s="247"/>
      <c r="Q117" s="247"/>
      <c r="R117" s="247"/>
      <c r="S117" s="247"/>
      <c r="T117" s="247"/>
      <c r="U117" s="209"/>
    </row>
    <row r="118" spans="1:26" s="55" customFormat="1" ht="15" customHeight="1" x14ac:dyDescent="0.2">
      <c r="A118" s="204"/>
      <c r="B118" s="310"/>
      <c r="C118" s="228"/>
      <c r="D118" s="232"/>
      <c r="E118" s="228"/>
      <c r="F118" s="228"/>
      <c r="G118" s="264"/>
      <c r="H118" s="247"/>
      <c r="I118" s="227"/>
      <c r="J118" s="247"/>
      <c r="K118" s="247"/>
      <c r="L118" s="247"/>
      <c r="M118" s="247"/>
      <c r="N118" s="247"/>
      <c r="O118" s="247"/>
      <c r="P118" s="247"/>
      <c r="Q118" s="247"/>
      <c r="R118" s="247"/>
      <c r="S118" s="247"/>
      <c r="T118" s="247"/>
      <c r="U118" s="209"/>
    </row>
    <row r="119" spans="1:26" s="55" customFormat="1" ht="15" customHeight="1" x14ac:dyDescent="0.2">
      <c r="A119" s="204"/>
      <c r="B119" s="310"/>
      <c r="C119" s="232"/>
      <c r="D119" s="232"/>
      <c r="E119" s="232"/>
      <c r="F119" s="232"/>
      <c r="G119" s="247"/>
      <c r="H119" s="247"/>
      <c r="I119" s="227"/>
      <c r="J119" s="247"/>
      <c r="K119" s="247"/>
      <c r="L119" s="247"/>
      <c r="M119" s="247"/>
      <c r="N119" s="247"/>
      <c r="O119" s="247"/>
      <c r="P119" s="247"/>
      <c r="Q119" s="247"/>
      <c r="R119" s="247"/>
      <c r="S119" s="247"/>
      <c r="T119" s="247"/>
      <c r="U119" s="209"/>
    </row>
    <row r="120" spans="1:26" s="55" customFormat="1" ht="15" customHeight="1" x14ac:dyDescent="0.2">
      <c r="A120" s="204"/>
      <c r="B120" s="310"/>
      <c r="C120" s="232"/>
      <c r="D120" s="232"/>
      <c r="E120" s="228"/>
      <c r="F120" s="228"/>
      <c r="G120" s="264"/>
      <c r="H120" s="247"/>
      <c r="I120" s="227"/>
      <c r="J120" s="247"/>
      <c r="K120" s="247"/>
      <c r="L120" s="247"/>
      <c r="M120" s="247"/>
      <c r="N120" s="247"/>
      <c r="O120" s="247"/>
      <c r="P120" s="247"/>
      <c r="Q120" s="247"/>
      <c r="R120" s="247"/>
      <c r="S120" s="247"/>
      <c r="T120" s="247"/>
      <c r="U120" s="209"/>
    </row>
    <row r="121" spans="1:26" s="55" customFormat="1" ht="15" customHeight="1" x14ac:dyDescent="0.2">
      <c r="A121" s="204"/>
      <c r="B121" s="310"/>
      <c r="C121" s="228"/>
      <c r="D121" s="232"/>
      <c r="E121" s="232"/>
      <c r="F121" s="232"/>
      <c r="G121" s="247"/>
      <c r="H121" s="247"/>
      <c r="I121" s="227"/>
      <c r="J121" s="247"/>
      <c r="K121" s="247"/>
      <c r="L121" s="247"/>
      <c r="M121" s="247"/>
      <c r="N121" s="247"/>
      <c r="O121" s="247"/>
      <c r="P121" s="247"/>
      <c r="Q121" s="247"/>
      <c r="R121" s="247"/>
      <c r="S121" s="247"/>
      <c r="T121" s="247"/>
      <c r="U121" s="209"/>
    </row>
    <row r="122" spans="1:26" s="55" customFormat="1" ht="15" customHeight="1" x14ac:dyDescent="0.2">
      <c r="A122" s="204"/>
      <c r="B122" s="310"/>
      <c r="C122" s="232"/>
      <c r="D122" s="232"/>
      <c r="E122" s="232"/>
      <c r="F122" s="232"/>
      <c r="G122" s="247"/>
      <c r="H122" s="247"/>
      <c r="I122" s="227"/>
      <c r="J122" s="247"/>
      <c r="K122" s="247"/>
      <c r="L122" s="247"/>
      <c r="M122" s="247"/>
      <c r="N122" s="247"/>
      <c r="O122" s="247"/>
      <c r="P122" s="247"/>
      <c r="Q122" s="247"/>
      <c r="R122" s="247"/>
      <c r="S122" s="247"/>
      <c r="T122" s="247"/>
      <c r="U122" s="209"/>
    </row>
    <row r="123" spans="1:26" s="311" customFormat="1" ht="15" customHeight="1" x14ac:dyDescent="0.2">
      <c r="A123" s="204"/>
      <c r="B123" s="310"/>
      <c r="C123" s="232"/>
      <c r="D123" s="232"/>
      <c r="E123" s="232"/>
      <c r="F123" s="232"/>
      <c r="G123" s="247"/>
      <c r="H123" s="247"/>
      <c r="I123" s="227"/>
      <c r="J123" s="309"/>
      <c r="K123" s="309"/>
      <c r="L123" s="309"/>
      <c r="M123" s="309"/>
      <c r="N123" s="309"/>
      <c r="O123" s="309"/>
      <c r="P123" s="309"/>
      <c r="Q123" s="309"/>
      <c r="R123" s="309"/>
      <c r="S123" s="309"/>
      <c r="T123" s="309"/>
      <c r="U123" s="204"/>
      <c r="X123" s="55"/>
      <c r="Z123" s="55"/>
    </row>
    <row r="124" spans="1:26" s="311" customFormat="1" ht="15" customHeight="1" x14ac:dyDescent="0.2">
      <c r="A124" s="204"/>
      <c r="B124" s="310"/>
      <c r="C124" s="232"/>
      <c r="D124" s="232"/>
      <c r="E124" s="232"/>
      <c r="F124" s="232"/>
      <c r="G124" s="247"/>
      <c r="H124" s="247"/>
      <c r="I124" s="227"/>
      <c r="J124" s="227"/>
      <c r="K124" s="227"/>
      <c r="L124" s="105"/>
      <c r="M124" s="227"/>
      <c r="N124" s="227"/>
      <c r="O124" s="227"/>
      <c r="P124" s="227"/>
      <c r="Q124" s="227"/>
      <c r="R124" s="227"/>
      <c r="S124" s="227"/>
      <c r="T124" s="227"/>
      <c r="U124" s="204"/>
      <c r="X124" s="55"/>
    </row>
    <row r="125" spans="1:26" s="311" customFormat="1" ht="15" customHeight="1" x14ac:dyDescent="0.15">
      <c r="A125" s="204"/>
      <c r="B125" s="310"/>
      <c r="C125" s="228"/>
      <c r="D125" s="232"/>
      <c r="E125" s="228"/>
      <c r="F125" s="228"/>
      <c r="G125" s="264"/>
      <c r="H125" s="105"/>
      <c r="I125" s="227"/>
      <c r="J125" s="227"/>
      <c r="K125" s="227"/>
      <c r="L125" s="105"/>
      <c r="M125" s="227"/>
      <c r="N125" s="227"/>
      <c r="O125" s="227"/>
      <c r="P125" s="227"/>
      <c r="Q125" s="227"/>
      <c r="R125" s="227"/>
      <c r="S125" s="227"/>
      <c r="T125" s="227"/>
      <c r="U125" s="204"/>
    </row>
    <row r="126" spans="1:26" s="311" customFormat="1" ht="15" customHeight="1" x14ac:dyDescent="0.2">
      <c r="A126" s="204"/>
      <c r="B126" s="312"/>
      <c r="C126" s="313"/>
      <c r="D126" s="244"/>
      <c r="E126" s="295"/>
      <c r="F126" s="295"/>
      <c r="G126" s="295"/>
      <c r="H126" s="295"/>
      <c r="I126" s="227"/>
      <c r="J126" s="227"/>
      <c r="K126" s="227"/>
      <c r="L126" s="105"/>
      <c r="M126" s="227"/>
      <c r="N126" s="227"/>
      <c r="O126" s="227"/>
      <c r="P126" s="227"/>
      <c r="Q126" s="227"/>
      <c r="R126" s="227"/>
      <c r="S126" s="227"/>
      <c r="T126" s="227"/>
      <c r="U126" s="204"/>
    </row>
    <row r="127" spans="1:26" s="311" customFormat="1" ht="15" customHeight="1" x14ac:dyDescent="0.2">
      <c r="A127" s="204"/>
      <c r="B127" s="312"/>
      <c r="C127" s="228"/>
      <c r="D127" s="244"/>
      <c r="E127" s="314"/>
      <c r="F127" s="315"/>
      <c r="G127" s="315"/>
      <c r="H127" s="315"/>
      <c r="I127" s="227"/>
      <c r="J127" s="227"/>
      <c r="K127" s="227"/>
      <c r="L127" s="105"/>
      <c r="M127" s="227"/>
      <c r="N127" s="227"/>
      <c r="O127" s="227"/>
      <c r="P127" s="227"/>
      <c r="Q127" s="227"/>
      <c r="R127" s="227"/>
      <c r="S127" s="227"/>
      <c r="T127" s="227"/>
      <c r="U127" s="204"/>
    </row>
    <row r="128" spans="1:26" s="311" customFormat="1" ht="15" customHeight="1" x14ac:dyDescent="0.2">
      <c r="A128" s="204"/>
      <c r="B128" s="316"/>
      <c r="C128" s="232"/>
      <c r="D128" s="105"/>
      <c r="E128" s="232"/>
      <c r="F128" s="227"/>
      <c r="G128" s="227"/>
      <c r="H128" s="227"/>
      <c r="I128" s="227"/>
      <c r="J128" s="227"/>
      <c r="K128" s="227"/>
      <c r="L128" s="105"/>
      <c r="M128" s="227"/>
      <c r="N128" s="227"/>
      <c r="O128" s="227"/>
      <c r="P128" s="227"/>
      <c r="Q128" s="227"/>
      <c r="R128" s="227"/>
      <c r="S128" s="227"/>
      <c r="T128" s="227"/>
      <c r="U128" s="204"/>
    </row>
    <row r="129" spans="1:26" s="311" customFormat="1" ht="15" customHeight="1" x14ac:dyDescent="0.2">
      <c r="A129" s="204"/>
      <c r="B129" s="316"/>
      <c r="C129" s="232"/>
      <c r="D129" s="105"/>
      <c r="E129" s="232"/>
      <c r="F129" s="227"/>
      <c r="G129" s="227"/>
      <c r="H129" s="227"/>
      <c r="I129" s="227"/>
      <c r="J129" s="227"/>
      <c r="K129" s="227"/>
      <c r="L129" s="105"/>
      <c r="M129" s="227"/>
      <c r="N129" s="227"/>
      <c r="O129" s="227"/>
      <c r="P129" s="227"/>
      <c r="Q129" s="227"/>
      <c r="R129" s="227"/>
      <c r="S129" s="227"/>
      <c r="T129" s="227"/>
      <c r="U129" s="204"/>
    </row>
    <row r="130" spans="1:26" s="311" customFormat="1" ht="15" customHeight="1" x14ac:dyDescent="0.2">
      <c r="A130" s="204"/>
      <c r="B130" s="316"/>
      <c r="C130" s="232"/>
      <c r="D130" s="105"/>
      <c r="E130" s="212"/>
      <c r="F130" s="247"/>
      <c r="G130" s="247"/>
      <c r="H130" s="247"/>
      <c r="I130" s="227"/>
      <c r="J130" s="227"/>
      <c r="K130" s="227"/>
      <c r="L130" s="105"/>
      <c r="M130" s="227"/>
      <c r="N130" s="227"/>
      <c r="O130" s="227"/>
      <c r="P130" s="227"/>
      <c r="Q130" s="227"/>
      <c r="R130" s="227"/>
      <c r="S130" s="227"/>
      <c r="T130" s="227"/>
      <c r="U130" s="204"/>
    </row>
    <row r="131" spans="1:26" s="311" customFormat="1" ht="15" customHeight="1" x14ac:dyDescent="0.2">
      <c r="A131" s="204"/>
      <c r="B131" s="316"/>
      <c r="C131" s="211"/>
      <c r="D131" s="232"/>
      <c r="E131" s="232"/>
      <c r="F131" s="227"/>
      <c r="G131" s="227"/>
      <c r="H131" s="227"/>
      <c r="I131" s="227"/>
      <c r="J131" s="227"/>
      <c r="K131" s="227"/>
      <c r="L131" s="105"/>
      <c r="M131" s="227"/>
      <c r="N131" s="227"/>
      <c r="O131" s="227"/>
      <c r="P131" s="227"/>
      <c r="Q131" s="227"/>
      <c r="R131" s="227"/>
      <c r="S131" s="227"/>
      <c r="T131" s="227"/>
      <c r="U131" s="204"/>
    </row>
    <row r="132" spans="1:26" s="311" customFormat="1" ht="15" customHeight="1" x14ac:dyDescent="0.2">
      <c r="A132" s="204"/>
      <c r="B132" s="316"/>
      <c r="C132" s="232"/>
      <c r="D132" s="105"/>
      <c r="E132" s="295"/>
      <c r="F132" s="247"/>
      <c r="G132" s="247"/>
      <c r="H132" s="296"/>
      <c r="I132" s="227"/>
      <c r="J132" s="227"/>
      <c r="K132" s="227"/>
      <c r="L132" s="105"/>
      <c r="M132" s="227"/>
      <c r="N132" s="227"/>
      <c r="O132" s="227"/>
      <c r="P132" s="227"/>
      <c r="Q132" s="227"/>
      <c r="R132" s="227"/>
      <c r="S132" s="227"/>
      <c r="T132" s="227"/>
      <c r="U132" s="204"/>
    </row>
    <row r="133" spans="1:26" s="311" customFormat="1" ht="15" customHeight="1" x14ac:dyDescent="0.2">
      <c r="A133" s="204"/>
      <c r="B133" s="316"/>
      <c r="C133" s="228"/>
      <c r="D133" s="105"/>
      <c r="E133" s="295"/>
      <c r="F133" s="317"/>
      <c r="G133" s="262"/>
      <c r="H133" s="318"/>
      <c r="I133" s="227"/>
      <c r="J133" s="227"/>
      <c r="K133" s="227"/>
      <c r="L133" s="105"/>
      <c r="M133" s="227"/>
      <c r="N133" s="227"/>
      <c r="O133" s="227"/>
      <c r="P133" s="227"/>
      <c r="Q133" s="227"/>
      <c r="R133" s="227"/>
      <c r="S133" s="227"/>
      <c r="T133" s="227"/>
      <c r="U133" s="204"/>
    </row>
    <row r="134" spans="1:26" s="311" customFormat="1" ht="15" customHeight="1" x14ac:dyDescent="0.2">
      <c r="A134" s="204"/>
      <c r="B134" s="316"/>
      <c r="C134" s="228"/>
      <c r="D134" s="105"/>
      <c r="E134" s="232"/>
      <c r="F134" s="227"/>
      <c r="G134" s="227"/>
      <c r="H134" s="318"/>
      <c r="I134" s="227"/>
      <c r="J134" s="227"/>
      <c r="K134" s="227"/>
      <c r="L134" s="105"/>
      <c r="M134" s="227"/>
      <c r="N134" s="227"/>
      <c r="O134" s="227"/>
      <c r="P134" s="227"/>
      <c r="Q134" s="227"/>
      <c r="R134" s="227"/>
      <c r="S134" s="227"/>
      <c r="T134" s="227"/>
      <c r="U134" s="204"/>
    </row>
    <row r="135" spans="1:26" s="311" customFormat="1" ht="15" customHeight="1" x14ac:dyDescent="0.15">
      <c r="A135" s="204"/>
      <c r="B135" s="310"/>
      <c r="C135" s="227"/>
      <c r="D135" s="227"/>
      <c r="E135" s="227"/>
      <c r="F135" s="227"/>
      <c r="G135" s="227"/>
      <c r="H135" s="227"/>
      <c r="I135" s="227"/>
      <c r="J135" s="227"/>
      <c r="K135" s="227"/>
      <c r="L135" s="211"/>
      <c r="M135" s="295"/>
      <c r="N135" s="295"/>
      <c r="O135" s="315"/>
      <c r="P135" s="315"/>
      <c r="Q135" s="315"/>
      <c r="R135" s="315"/>
      <c r="S135" s="315"/>
      <c r="T135" s="315"/>
      <c r="U135" s="204"/>
    </row>
    <row r="136" spans="1:26" s="311" customFormat="1" ht="15" customHeight="1" x14ac:dyDescent="0.15">
      <c r="A136" s="204"/>
      <c r="B136" s="310"/>
      <c r="C136" s="232"/>
      <c r="D136" s="227"/>
      <c r="E136" s="227"/>
      <c r="F136" s="227"/>
      <c r="G136" s="227"/>
      <c r="H136" s="227"/>
      <c r="I136" s="227"/>
      <c r="J136" s="227"/>
      <c r="K136" s="227"/>
      <c r="L136" s="226"/>
      <c r="M136" s="232"/>
      <c r="N136" s="295"/>
      <c r="O136" s="105"/>
      <c r="P136" s="227"/>
      <c r="Q136" s="227"/>
      <c r="R136" s="227"/>
      <c r="S136" s="227"/>
      <c r="T136" s="227"/>
      <c r="U136" s="204"/>
    </row>
    <row r="137" spans="1:26" s="55" customFormat="1" ht="15" customHeight="1" x14ac:dyDescent="0.2">
      <c r="A137" s="204"/>
      <c r="B137" s="310"/>
      <c r="C137" s="232"/>
      <c r="D137" s="227"/>
      <c r="E137" s="227"/>
      <c r="F137" s="227"/>
      <c r="G137" s="227"/>
      <c r="H137" s="227"/>
      <c r="I137" s="227"/>
      <c r="J137" s="227"/>
      <c r="K137" s="227"/>
      <c r="L137" s="232"/>
      <c r="M137" s="232"/>
      <c r="N137" s="232"/>
      <c r="O137" s="227"/>
      <c r="P137" s="227"/>
      <c r="Q137" s="227"/>
      <c r="R137" s="227"/>
      <c r="S137" s="227"/>
      <c r="T137" s="227"/>
      <c r="U137" s="209"/>
      <c r="X137" s="311"/>
      <c r="Z137" s="311"/>
    </row>
    <row r="138" spans="1:26" s="55" customFormat="1" ht="15.75" x14ac:dyDescent="0.25">
      <c r="A138" s="204"/>
      <c r="C138" s="319"/>
      <c r="D138" s="208"/>
      <c r="E138" s="208"/>
      <c r="F138" s="208"/>
      <c r="G138" s="208"/>
      <c r="H138" s="208"/>
      <c r="I138" s="208"/>
      <c r="J138" s="208"/>
      <c r="K138" s="208"/>
      <c r="L138" s="208"/>
      <c r="M138" s="208"/>
      <c r="N138" s="208"/>
      <c r="O138" s="208"/>
      <c r="P138" s="208"/>
      <c r="Q138" s="208"/>
      <c r="R138" s="208"/>
      <c r="S138" s="208"/>
      <c r="T138" s="208"/>
      <c r="U138" s="209"/>
      <c r="X138" s="311"/>
    </row>
    <row r="139" spans="1:26" s="55" customFormat="1" ht="15" customHeight="1" x14ac:dyDescent="0.25">
      <c r="A139" s="204"/>
      <c r="B139" s="320"/>
      <c r="C139" s="206"/>
      <c r="D139" s="206"/>
      <c r="E139" s="206"/>
      <c r="F139" s="207"/>
      <c r="G139" s="207"/>
      <c r="H139" s="207"/>
      <c r="I139" s="207"/>
      <c r="J139" s="208"/>
      <c r="K139" s="208"/>
      <c r="L139" s="208"/>
      <c r="M139" s="208"/>
      <c r="N139" s="208"/>
      <c r="O139" s="208"/>
      <c r="P139" s="208"/>
      <c r="Q139" s="208"/>
      <c r="R139" s="208"/>
      <c r="S139" s="208"/>
      <c r="T139" s="208"/>
      <c r="U139" s="209"/>
    </row>
    <row r="140" spans="1:26" s="55" customFormat="1" ht="19.5" x14ac:dyDescent="0.25">
      <c r="A140" s="204"/>
      <c r="B140" s="321"/>
      <c r="C140" s="211"/>
      <c r="D140" s="212"/>
      <c r="E140" s="212"/>
      <c r="F140" s="213"/>
      <c r="G140" s="212"/>
      <c r="H140" s="214"/>
      <c r="I140" s="215"/>
      <c r="J140" s="216"/>
      <c r="K140" s="217"/>
      <c r="L140" s="218"/>
      <c r="M140" s="208"/>
      <c r="N140" s="208"/>
      <c r="O140" s="208"/>
      <c r="P140" s="208"/>
      <c r="Q140" s="208"/>
      <c r="R140" s="208"/>
      <c r="S140" s="208"/>
      <c r="T140" s="208"/>
      <c r="U140" s="209"/>
    </row>
    <row r="141" spans="1:26" s="55" customFormat="1" ht="15" customHeight="1" x14ac:dyDescent="0.25">
      <c r="A141" s="204"/>
      <c r="B141" s="322"/>
      <c r="C141" s="207"/>
      <c r="D141" s="207"/>
      <c r="E141" s="207"/>
      <c r="F141" s="207"/>
      <c r="G141" s="207"/>
      <c r="H141" s="207"/>
      <c r="I141" s="207"/>
      <c r="J141" s="218"/>
      <c r="K141" s="217"/>
      <c r="L141" s="207"/>
      <c r="M141" s="208"/>
      <c r="N141" s="208"/>
      <c r="O141" s="208"/>
      <c r="P141" s="208"/>
      <c r="Q141" s="208"/>
      <c r="R141" s="208"/>
      <c r="S141" s="208"/>
      <c r="T141" s="208"/>
      <c r="U141" s="209"/>
    </row>
    <row r="142" spans="1:26" s="55" customFormat="1" ht="15" customHeight="1" x14ac:dyDescent="0.2">
      <c r="A142" s="204"/>
      <c r="B142" s="316"/>
      <c r="C142" s="228"/>
      <c r="D142" s="105"/>
      <c r="E142" s="227"/>
      <c r="F142" s="227"/>
      <c r="G142" s="227"/>
      <c r="H142" s="227"/>
      <c r="I142" s="226"/>
      <c r="J142" s="227"/>
      <c r="K142" s="228"/>
      <c r="L142" s="227"/>
      <c r="M142" s="227"/>
      <c r="N142" s="227"/>
      <c r="O142" s="227"/>
      <c r="P142" s="227"/>
      <c r="Q142" s="227"/>
      <c r="R142" s="227"/>
      <c r="S142" s="227"/>
      <c r="T142" s="227"/>
      <c r="U142" s="209"/>
    </row>
    <row r="143" spans="1:26" s="55" customFormat="1" ht="15" customHeight="1" x14ac:dyDescent="0.2">
      <c r="A143" s="204"/>
      <c r="B143" s="316"/>
      <c r="C143" s="232"/>
      <c r="D143" s="105"/>
      <c r="E143" s="227"/>
      <c r="F143" s="227"/>
      <c r="G143" s="227"/>
      <c r="H143" s="227"/>
      <c r="I143" s="232"/>
      <c r="J143" s="227"/>
      <c r="K143" s="232"/>
      <c r="L143" s="227"/>
      <c r="M143" s="227"/>
      <c r="N143" s="227"/>
      <c r="O143" s="234"/>
      <c r="P143" s="234"/>
      <c r="Q143" s="227"/>
      <c r="R143" s="227"/>
      <c r="S143" s="227"/>
      <c r="T143" s="227"/>
      <c r="U143" s="209"/>
    </row>
    <row r="144" spans="1:26" s="55" customFormat="1" ht="15" customHeight="1" x14ac:dyDescent="0.2">
      <c r="A144" s="204"/>
      <c r="B144" s="316"/>
      <c r="C144" s="211"/>
      <c r="D144" s="232"/>
      <c r="E144" s="232"/>
      <c r="F144" s="227"/>
      <c r="G144" s="227"/>
      <c r="H144" s="227"/>
      <c r="I144" s="211"/>
      <c r="J144" s="295"/>
      <c r="K144" s="212"/>
      <c r="L144" s="295"/>
      <c r="M144" s="211"/>
      <c r="N144" s="295"/>
      <c r="O144" s="244"/>
      <c r="P144" s="244"/>
      <c r="Q144" s="211"/>
      <c r="R144" s="295"/>
      <c r="S144" s="295"/>
      <c r="T144" s="315"/>
      <c r="U144" s="209"/>
    </row>
    <row r="145" spans="1:21" s="55" customFormat="1" ht="15" customHeight="1" x14ac:dyDescent="0.2">
      <c r="A145" s="204"/>
      <c r="B145" s="316"/>
      <c r="C145" s="226"/>
      <c r="D145" s="105"/>
      <c r="E145" s="232"/>
      <c r="F145" s="245"/>
      <c r="G145" s="247"/>
      <c r="H145" s="277"/>
      <c r="I145" s="323"/>
      <c r="J145" s="227"/>
      <c r="K145" s="227"/>
      <c r="L145" s="227"/>
      <c r="M145" s="324"/>
      <c r="N145" s="315"/>
      <c r="O145" s="325"/>
      <c r="P145" s="325"/>
      <c r="Q145" s="324"/>
      <c r="R145" s="315"/>
      <c r="S145" s="315"/>
      <c r="T145" s="315"/>
      <c r="U145" s="209"/>
    </row>
    <row r="146" spans="1:21" s="55" customFormat="1" ht="15" customHeight="1" x14ac:dyDescent="0.2">
      <c r="A146" s="204"/>
      <c r="B146" s="316"/>
      <c r="C146" s="226"/>
      <c r="D146" s="105"/>
      <c r="E146" s="232"/>
      <c r="F146" s="227"/>
      <c r="G146" s="227"/>
      <c r="H146" s="326"/>
      <c r="I146" s="327"/>
      <c r="J146" s="227"/>
      <c r="K146" s="227"/>
      <c r="L146" s="227"/>
      <c r="M146" s="227"/>
      <c r="N146" s="227"/>
      <c r="O146" s="234"/>
      <c r="P146" s="234"/>
      <c r="Q146" s="227"/>
      <c r="R146" s="227"/>
      <c r="S146" s="227"/>
      <c r="T146" s="227"/>
      <c r="U146" s="209"/>
    </row>
    <row r="147" spans="1:21" s="55" customFormat="1" ht="15" customHeight="1" x14ac:dyDescent="0.2">
      <c r="A147" s="204"/>
      <c r="B147" s="316"/>
      <c r="C147" s="228"/>
      <c r="D147" s="232"/>
      <c r="E147" s="105"/>
      <c r="F147" s="217"/>
      <c r="G147" s="247"/>
      <c r="H147" s="277"/>
      <c r="I147" s="232"/>
      <c r="J147" s="227"/>
      <c r="K147" s="227"/>
      <c r="L147" s="227"/>
      <c r="M147" s="227"/>
      <c r="N147" s="227"/>
      <c r="O147" s="234"/>
      <c r="P147" s="234"/>
      <c r="Q147" s="227"/>
      <c r="R147" s="227"/>
      <c r="S147" s="227"/>
      <c r="T147" s="227"/>
      <c r="U147" s="209"/>
    </row>
    <row r="148" spans="1:21" s="55" customFormat="1" ht="15" customHeight="1" x14ac:dyDescent="0.2">
      <c r="A148" s="204"/>
      <c r="B148" s="316"/>
      <c r="C148" s="228"/>
      <c r="D148" s="232"/>
      <c r="E148" s="232"/>
      <c r="F148" s="217"/>
      <c r="G148" s="279"/>
      <c r="H148" s="280"/>
      <c r="I148" s="232"/>
      <c r="J148" s="227"/>
      <c r="K148" s="232"/>
      <c r="L148" s="232"/>
      <c r="M148" s="227"/>
      <c r="N148" s="227"/>
      <c r="O148" s="234"/>
      <c r="P148" s="234"/>
      <c r="Q148" s="227"/>
      <c r="R148" s="227"/>
      <c r="S148" s="227"/>
      <c r="T148" s="227"/>
      <c r="U148" s="209"/>
    </row>
    <row r="149" spans="1:21" s="55" customFormat="1" ht="15" customHeight="1" x14ac:dyDescent="0.2">
      <c r="A149" s="204"/>
      <c r="B149" s="316"/>
      <c r="C149" s="228"/>
      <c r="D149" s="232"/>
      <c r="E149" s="232"/>
      <c r="F149" s="292"/>
      <c r="G149" s="328"/>
      <c r="H149" s="283"/>
      <c r="I149" s="234"/>
      <c r="J149" s="234"/>
      <c r="K149" s="232"/>
      <c r="L149" s="232"/>
      <c r="M149" s="232"/>
      <c r="N149" s="232"/>
      <c r="O149" s="232"/>
      <c r="P149" s="105"/>
      <c r="Q149" s="265"/>
      <c r="R149" s="265"/>
      <c r="S149" s="227"/>
      <c r="T149" s="105"/>
      <c r="U149" s="209"/>
    </row>
    <row r="150" spans="1:21" s="55" customFormat="1" ht="15" customHeight="1" x14ac:dyDescent="0.2">
      <c r="A150" s="204"/>
      <c r="B150" s="316"/>
      <c r="C150" s="226"/>
      <c r="D150" s="232"/>
      <c r="E150" s="232"/>
      <c r="F150" s="328"/>
      <c r="G150" s="328"/>
      <c r="H150" s="283"/>
      <c r="I150" s="105"/>
      <c r="J150" s="227"/>
      <c r="K150" s="232"/>
      <c r="L150" s="232"/>
      <c r="M150" s="232"/>
      <c r="N150" s="232"/>
      <c r="O150" s="232"/>
      <c r="P150" s="105"/>
      <c r="Q150" s="261"/>
      <c r="R150" s="262"/>
      <c r="S150" s="263"/>
      <c r="T150" s="105"/>
      <c r="U150" s="209"/>
    </row>
    <row r="151" spans="1:21" s="55" customFormat="1" ht="15" customHeight="1" x14ac:dyDescent="0.2">
      <c r="A151" s="204"/>
      <c r="B151" s="316"/>
      <c r="C151" s="226"/>
      <c r="D151" s="232"/>
      <c r="E151" s="232"/>
      <c r="F151" s="328"/>
      <c r="G151" s="328"/>
      <c r="H151" s="283"/>
      <c r="I151" s="105"/>
      <c r="J151" s="227"/>
      <c r="K151" s="232"/>
      <c r="L151" s="232"/>
      <c r="M151" s="232"/>
      <c r="N151" s="232"/>
      <c r="O151" s="232"/>
      <c r="P151" s="105"/>
      <c r="Q151" s="265"/>
      <c r="R151" s="265"/>
      <c r="S151" s="227"/>
      <c r="T151" s="105"/>
      <c r="U151" s="209"/>
    </row>
    <row r="152" spans="1:21" s="55" customFormat="1" ht="15" customHeight="1" x14ac:dyDescent="0.2">
      <c r="A152" s="204"/>
      <c r="B152" s="316"/>
      <c r="C152" s="211"/>
      <c r="D152" s="232"/>
      <c r="E152" s="232"/>
      <c r="F152" s="232"/>
      <c r="G152" s="232"/>
      <c r="H152" s="232"/>
      <c r="I152" s="258"/>
      <c r="J152" s="227"/>
      <c r="K152" s="232"/>
      <c r="L152" s="232"/>
      <c r="M152" s="232"/>
      <c r="N152" s="232"/>
      <c r="O152" s="232"/>
      <c r="P152" s="105"/>
      <c r="Q152" s="266"/>
      <c r="R152" s="266"/>
      <c r="S152" s="227"/>
      <c r="T152" s="105"/>
      <c r="U152" s="209"/>
    </row>
    <row r="153" spans="1:21" s="55" customFormat="1" ht="15" customHeight="1" x14ac:dyDescent="0.2">
      <c r="A153" s="204"/>
      <c r="B153" s="316"/>
      <c r="C153" s="226"/>
      <c r="D153" s="232"/>
      <c r="E153" s="232"/>
      <c r="F153" s="281"/>
      <c r="G153" s="328"/>
      <c r="H153" s="283"/>
      <c r="I153" s="105"/>
      <c r="J153" s="227"/>
      <c r="K153" s="232"/>
      <c r="L153" s="232"/>
      <c r="M153" s="232"/>
      <c r="N153" s="232"/>
      <c r="O153" s="232"/>
      <c r="P153" s="105"/>
      <c r="Q153" s="267"/>
      <c r="R153" s="267"/>
      <c r="S153" s="234"/>
      <c r="T153" s="105"/>
      <c r="U153" s="209"/>
    </row>
    <row r="154" spans="1:21" s="55" customFormat="1" ht="15" customHeight="1" x14ac:dyDescent="0.2">
      <c r="A154" s="204"/>
      <c r="B154" s="316"/>
      <c r="C154" s="232"/>
      <c r="D154" s="232"/>
      <c r="E154" s="232"/>
      <c r="F154" s="281"/>
      <c r="G154" s="328"/>
      <c r="H154" s="283"/>
      <c r="I154" s="105"/>
      <c r="J154" s="227"/>
      <c r="K154" s="232"/>
      <c r="L154" s="232"/>
      <c r="M154" s="232"/>
      <c r="N154" s="232"/>
      <c r="O154" s="232"/>
      <c r="P154" s="105"/>
      <c r="Q154" s="266"/>
      <c r="R154" s="266"/>
      <c r="S154" s="227"/>
      <c r="T154" s="105"/>
      <c r="U154" s="209"/>
    </row>
    <row r="155" spans="1:21" s="55" customFormat="1" ht="15" customHeight="1" x14ac:dyDescent="0.2">
      <c r="A155" s="204"/>
      <c r="B155" s="316"/>
      <c r="C155" s="232"/>
      <c r="D155" s="295"/>
      <c r="E155" s="232"/>
      <c r="F155" s="281"/>
      <c r="G155" s="328"/>
      <c r="H155" s="283"/>
      <c r="I155" s="258"/>
      <c r="J155" s="227"/>
      <c r="K155" s="232"/>
      <c r="L155" s="232"/>
      <c r="M155" s="232"/>
      <c r="N155" s="232"/>
      <c r="O155" s="232"/>
      <c r="P155" s="105"/>
      <c r="Q155" s="266"/>
      <c r="R155" s="266"/>
      <c r="S155" s="227"/>
      <c r="T155" s="105"/>
      <c r="U155" s="209"/>
    </row>
    <row r="156" spans="1:21" s="55" customFormat="1" ht="15" customHeight="1" x14ac:dyDescent="0.2">
      <c r="A156" s="204"/>
      <c r="B156" s="316"/>
      <c r="C156" s="228"/>
      <c r="D156" s="232"/>
      <c r="E156" s="232"/>
      <c r="F156" s="232"/>
      <c r="G156" s="232"/>
      <c r="H156" s="105"/>
      <c r="I156" s="227"/>
      <c r="J156" s="227"/>
      <c r="K156" s="232"/>
      <c r="L156" s="227"/>
      <c r="M156" s="232"/>
      <c r="N156" s="232"/>
      <c r="O156" s="232"/>
      <c r="P156" s="105"/>
      <c r="Q156" s="266"/>
      <c r="R156" s="266"/>
      <c r="S156" s="227"/>
      <c r="T156" s="105"/>
      <c r="U156" s="209"/>
    </row>
    <row r="157" spans="1:21" s="55" customFormat="1" ht="15" customHeight="1" x14ac:dyDescent="0.2">
      <c r="A157" s="204"/>
      <c r="B157" s="316"/>
      <c r="C157" s="211"/>
      <c r="D157" s="232"/>
      <c r="E157" s="232"/>
      <c r="F157" s="232"/>
      <c r="G157" s="232"/>
      <c r="H157" s="232"/>
      <c r="I157" s="227"/>
      <c r="J157" s="227"/>
      <c r="K157" s="211"/>
      <c r="L157" s="227"/>
      <c r="M157" s="227"/>
      <c r="N157" s="227"/>
      <c r="O157" s="227"/>
      <c r="P157" s="227"/>
      <c r="Q157" s="227"/>
      <c r="R157" s="227"/>
      <c r="S157" s="227"/>
      <c r="T157" s="227"/>
      <c r="U157" s="209"/>
    </row>
    <row r="158" spans="1:21" s="55" customFormat="1" ht="15" customHeight="1" x14ac:dyDescent="0.2">
      <c r="A158" s="204"/>
      <c r="B158" s="316"/>
      <c r="C158" s="228"/>
      <c r="D158" s="105"/>
      <c r="E158" s="228"/>
      <c r="F158" s="297"/>
      <c r="G158" s="105"/>
      <c r="H158" s="297"/>
      <c r="I158" s="105"/>
      <c r="J158" s="329"/>
      <c r="K158" s="299"/>
      <c r="L158" s="299"/>
      <c r="M158" s="227"/>
      <c r="N158" s="227"/>
      <c r="O158" s="227"/>
      <c r="P158" s="227"/>
      <c r="Q158" s="227"/>
      <c r="R158" s="227"/>
      <c r="S158" s="227"/>
      <c r="T158" s="227"/>
      <c r="U158" s="209"/>
    </row>
    <row r="159" spans="1:21" s="55" customFormat="1" ht="15" customHeight="1" x14ac:dyDescent="0.2">
      <c r="A159" s="204"/>
      <c r="B159" s="316"/>
      <c r="C159" s="226"/>
      <c r="D159" s="226"/>
      <c r="E159" s="297"/>
      <c r="F159" s="297"/>
      <c r="G159" s="297"/>
      <c r="H159" s="297"/>
      <c r="I159" s="299"/>
      <c r="J159" s="234"/>
      <c r="K159" s="226"/>
      <c r="L159" s="232"/>
      <c r="M159" s="227"/>
      <c r="N159" s="227"/>
      <c r="O159" s="227"/>
      <c r="P159" s="227"/>
      <c r="Q159" s="227"/>
      <c r="R159" s="227"/>
      <c r="S159" s="227"/>
      <c r="T159" s="227"/>
      <c r="U159" s="209"/>
    </row>
    <row r="160" spans="1:21" s="55" customFormat="1" ht="15" customHeight="1" x14ac:dyDescent="0.2">
      <c r="A160" s="204"/>
      <c r="B160" s="316"/>
      <c r="C160" s="228"/>
      <c r="D160" s="105"/>
      <c r="E160" s="228"/>
      <c r="F160" s="297"/>
      <c r="G160" s="297"/>
      <c r="H160" s="297"/>
      <c r="I160" s="299"/>
      <c r="J160" s="329"/>
      <c r="K160" s="226"/>
      <c r="L160" s="232"/>
      <c r="M160" s="232"/>
      <c r="N160" s="232"/>
      <c r="O160" s="232"/>
      <c r="P160" s="105"/>
      <c r="Q160" s="281"/>
      <c r="R160" s="281"/>
      <c r="S160" s="232"/>
      <c r="T160" s="228"/>
      <c r="U160" s="209"/>
    </row>
    <row r="161" spans="1:21" s="55" customFormat="1" ht="15" customHeight="1" x14ac:dyDescent="0.2">
      <c r="A161" s="204"/>
      <c r="B161" s="312"/>
      <c r="C161" s="226"/>
      <c r="D161" s="226"/>
      <c r="E161" s="297"/>
      <c r="F161" s="297"/>
      <c r="G161" s="295"/>
      <c r="H161" s="295"/>
      <c r="I161" s="227"/>
      <c r="J161" s="234"/>
      <c r="K161" s="227"/>
      <c r="L161" s="227"/>
      <c r="M161" s="232"/>
      <c r="N161" s="232"/>
      <c r="O161" s="232"/>
      <c r="P161" s="105"/>
      <c r="Q161" s="285"/>
      <c r="R161" s="285"/>
      <c r="S161" s="227"/>
      <c r="T161" s="234"/>
      <c r="U161" s="209"/>
    </row>
    <row r="162" spans="1:21" s="55" customFormat="1" ht="15" customHeight="1" x14ac:dyDescent="0.2">
      <c r="A162" s="204"/>
      <c r="B162" s="316"/>
      <c r="C162" s="228"/>
      <c r="D162" s="232"/>
      <c r="E162" s="232"/>
      <c r="F162" s="232"/>
      <c r="G162" s="232"/>
      <c r="H162" s="232"/>
      <c r="I162" s="232"/>
      <c r="J162" s="232"/>
      <c r="K162" s="232"/>
      <c r="L162" s="232"/>
      <c r="M162" s="232"/>
      <c r="N162" s="232"/>
      <c r="O162" s="232"/>
      <c r="P162" s="105"/>
      <c r="Q162" s="267"/>
      <c r="R162" s="267"/>
      <c r="S162" s="227"/>
      <c r="T162" s="105"/>
      <c r="U162" s="209"/>
    </row>
    <row r="163" spans="1:21" s="55" customFormat="1" ht="15" customHeight="1" x14ac:dyDescent="0.2">
      <c r="A163" s="204"/>
      <c r="B163" s="316"/>
      <c r="C163" s="211"/>
      <c r="D163" s="232"/>
      <c r="E163" s="232"/>
      <c r="F163" s="232"/>
      <c r="G163" s="232"/>
      <c r="H163" s="232"/>
      <c r="I163" s="232"/>
      <c r="J163" s="232"/>
      <c r="K163" s="232"/>
      <c r="L163" s="232"/>
      <c r="M163" s="232"/>
      <c r="N163" s="232"/>
      <c r="O163" s="232"/>
      <c r="P163" s="105"/>
      <c r="Q163" s="279"/>
      <c r="R163" s="279"/>
      <c r="S163" s="227"/>
      <c r="T163" s="105"/>
      <c r="U163" s="209"/>
    </row>
    <row r="164" spans="1:21" s="55" customFormat="1" ht="15" customHeight="1" x14ac:dyDescent="0.2">
      <c r="A164" s="204"/>
      <c r="B164" s="316"/>
      <c r="C164" s="226"/>
      <c r="D164" s="232"/>
      <c r="E164" s="232"/>
      <c r="F164" s="232"/>
      <c r="G164" s="232"/>
      <c r="H164" s="232"/>
      <c r="I164" s="247"/>
      <c r="J164" s="247"/>
      <c r="K164" s="247"/>
      <c r="L164" s="247"/>
      <c r="M164" s="232"/>
      <c r="N164" s="232"/>
      <c r="O164" s="232"/>
      <c r="P164" s="105"/>
      <c r="Q164" s="267"/>
      <c r="R164" s="267"/>
      <c r="S164" s="227"/>
      <c r="T164" s="258"/>
      <c r="U164" s="209"/>
    </row>
    <row r="165" spans="1:21" s="55" customFormat="1" ht="15" customHeight="1" x14ac:dyDescent="0.2">
      <c r="A165" s="204"/>
      <c r="B165" s="316"/>
      <c r="C165" s="232"/>
      <c r="D165" s="232"/>
      <c r="E165" s="232"/>
      <c r="F165" s="232"/>
      <c r="G165" s="232"/>
      <c r="H165" s="232"/>
      <c r="I165" s="247"/>
      <c r="J165" s="234"/>
      <c r="K165" s="247"/>
      <c r="L165" s="247"/>
      <c r="M165" s="232"/>
      <c r="N165" s="232"/>
      <c r="O165" s="232"/>
      <c r="P165" s="105"/>
      <c r="Q165" s="294"/>
      <c r="R165" s="294"/>
      <c r="S165" s="227"/>
      <c r="T165" s="228"/>
      <c r="U165" s="209"/>
    </row>
    <row r="166" spans="1:21" s="55" customFormat="1" ht="15" customHeight="1" x14ac:dyDescent="0.2">
      <c r="A166" s="204"/>
      <c r="B166" s="316"/>
      <c r="C166" s="232"/>
      <c r="D166" s="232"/>
      <c r="E166" s="228"/>
      <c r="F166" s="228"/>
      <c r="G166" s="228"/>
      <c r="H166" s="228"/>
      <c r="I166" s="247"/>
      <c r="J166" s="305"/>
      <c r="K166" s="247"/>
      <c r="L166" s="247"/>
      <c r="M166" s="232"/>
      <c r="N166" s="232"/>
      <c r="O166" s="232"/>
      <c r="P166" s="105"/>
      <c r="Q166" s="294"/>
      <c r="R166" s="294"/>
      <c r="S166" s="227"/>
      <c r="T166" s="258"/>
      <c r="U166" s="209"/>
    </row>
    <row r="167" spans="1:21" s="55" customFormat="1" ht="15" customHeight="1" x14ac:dyDescent="0.2">
      <c r="A167" s="204"/>
      <c r="B167" s="316"/>
      <c r="C167" s="232"/>
      <c r="D167" s="232"/>
      <c r="E167" s="232"/>
      <c r="F167" s="228"/>
      <c r="G167" s="228"/>
      <c r="H167" s="228"/>
      <c r="I167" s="247"/>
      <c r="J167" s="305"/>
      <c r="K167" s="247"/>
      <c r="L167" s="247"/>
      <c r="M167" s="232"/>
      <c r="N167" s="232"/>
      <c r="O167" s="232"/>
      <c r="P167" s="105"/>
      <c r="Q167" s="263"/>
      <c r="R167" s="294"/>
      <c r="S167" s="260"/>
      <c r="T167" s="296"/>
      <c r="U167" s="209"/>
    </row>
    <row r="168" spans="1:21" s="55" customFormat="1" ht="15" customHeight="1" x14ac:dyDescent="0.2">
      <c r="A168" s="204"/>
      <c r="B168" s="316"/>
      <c r="C168" s="232"/>
      <c r="D168" s="232"/>
      <c r="E168" s="232"/>
      <c r="F168" s="232"/>
      <c r="G168" s="232"/>
      <c r="H168" s="232"/>
      <c r="I168" s="247"/>
      <c r="J168" s="234"/>
      <c r="K168" s="247"/>
      <c r="L168" s="247"/>
      <c r="M168" s="227"/>
      <c r="N168" s="227"/>
      <c r="O168" s="227"/>
      <c r="P168" s="105"/>
      <c r="Q168" s="294"/>
      <c r="R168" s="227"/>
      <c r="S168" s="227"/>
      <c r="T168" s="296"/>
      <c r="U168" s="209"/>
    </row>
    <row r="169" spans="1:21" s="55" customFormat="1" ht="15" customHeight="1" x14ac:dyDescent="0.2">
      <c r="A169" s="204"/>
      <c r="B169" s="316"/>
      <c r="C169" s="232"/>
      <c r="D169" s="232"/>
      <c r="E169" s="232"/>
      <c r="F169" s="232"/>
      <c r="G169" s="232"/>
      <c r="H169" s="232"/>
      <c r="I169" s="247"/>
      <c r="J169" s="305"/>
      <c r="K169" s="247"/>
      <c r="L169" s="247"/>
      <c r="M169" s="227"/>
      <c r="N169" s="227"/>
      <c r="O169" s="227"/>
      <c r="P169" s="227"/>
      <c r="Q169" s="227"/>
      <c r="R169" s="227"/>
      <c r="S169" s="227"/>
      <c r="T169" s="227"/>
      <c r="U169" s="209"/>
    </row>
    <row r="170" spans="1:21" s="55" customFormat="1" ht="15" customHeight="1" x14ac:dyDescent="0.2">
      <c r="A170" s="204"/>
      <c r="B170" s="316"/>
      <c r="C170" s="211"/>
      <c r="D170" s="232"/>
      <c r="E170" s="232"/>
      <c r="F170" s="232"/>
      <c r="G170" s="232"/>
      <c r="H170" s="232"/>
      <c r="I170" s="304"/>
      <c r="J170" s="247"/>
      <c r="K170" s="247"/>
      <c r="L170" s="247"/>
      <c r="M170" s="299"/>
      <c r="N170" s="299"/>
      <c r="O170" s="300"/>
      <c r="P170" s="299"/>
      <c r="Q170" s="299"/>
      <c r="R170" s="299"/>
      <c r="S170" s="300"/>
      <c r="T170" s="299"/>
      <c r="U170" s="209"/>
    </row>
    <row r="171" spans="1:21" s="55" customFormat="1" ht="15" customHeight="1" x14ac:dyDescent="0.2">
      <c r="A171" s="204"/>
      <c r="B171" s="316"/>
      <c r="C171" s="232"/>
      <c r="D171" s="232"/>
      <c r="E171" s="232"/>
      <c r="F171" s="232"/>
      <c r="G171" s="232"/>
      <c r="H171" s="232"/>
      <c r="I171" s="245"/>
      <c r="J171" s="247"/>
      <c r="K171" s="247"/>
      <c r="L171" s="247"/>
      <c r="M171" s="232"/>
      <c r="N171" s="105"/>
      <c r="O171" s="299"/>
      <c r="P171" s="247"/>
      <c r="Q171" s="227"/>
      <c r="R171" s="227"/>
      <c r="S171" s="227"/>
      <c r="T171" s="227"/>
      <c r="U171" s="209"/>
    </row>
    <row r="172" spans="1:21" s="55" customFormat="1" ht="15" customHeight="1" x14ac:dyDescent="0.2">
      <c r="A172" s="204"/>
      <c r="B172" s="316"/>
      <c r="C172" s="330"/>
      <c r="D172" s="232"/>
      <c r="E172" s="232"/>
      <c r="F172" s="331"/>
      <c r="G172" s="232"/>
      <c r="H172" s="232"/>
      <c r="I172" s="332"/>
      <c r="J172" s="330"/>
      <c r="K172" s="331"/>
      <c r="L172" s="332"/>
      <c r="M172" s="232"/>
      <c r="N172" s="105"/>
      <c r="O172" s="302"/>
      <c r="P172" s="227"/>
      <c r="Q172" s="243"/>
      <c r="R172" s="243"/>
      <c r="S172" s="260"/>
      <c r="T172" s="227"/>
      <c r="U172" s="209"/>
    </row>
    <row r="173" spans="1:21" s="55" customFormat="1" ht="15" customHeight="1" x14ac:dyDescent="0.2">
      <c r="A173" s="204"/>
      <c r="B173" s="316"/>
      <c r="C173" s="226"/>
      <c r="D173" s="105"/>
      <c r="E173" s="247"/>
      <c r="F173" s="333"/>
      <c r="G173" s="334"/>
      <c r="H173" s="335"/>
      <c r="I173" s="105"/>
      <c r="J173" s="228"/>
      <c r="K173" s="228"/>
      <c r="L173" s="105"/>
      <c r="M173" s="227"/>
      <c r="N173" s="227"/>
      <c r="O173" s="227"/>
      <c r="P173" s="227"/>
      <c r="Q173" s="227"/>
      <c r="R173" s="227"/>
      <c r="S173" s="227"/>
      <c r="T173" s="227"/>
      <c r="U173" s="209"/>
    </row>
    <row r="174" spans="1:21" s="55" customFormat="1" ht="15" customHeight="1" x14ac:dyDescent="0.2">
      <c r="A174" s="204"/>
      <c r="B174" s="316"/>
      <c r="C174" s="226"/>
      <c r="D174" s="105"/>
      <c r="E174" s="247"/>
      <c r="F174" s="333"/>
      <c r="G174" s="334"/>
      <c r="H174" s="335"/>
      <c r="I174" s="105"/>
      <c r="J174" s="232"/>
      <c r="K174" s="232"/>
      <c r="L174" s="105"/>
      <c r="M174" s="250"/>
      <c r="N174" s="232"/>
      <c r="O174" s="232"/>
      <c r="P174" s="247"/>
      <c r="Q174" s="247"/>
      <c r="R174" s="247"/>
      <c r="S174" s="247"/>
      <c r="T174" s="247"/>
      <c r="U174" s="209"/>
    </row>
    <row r="175" spans="1:21" s="55" customFormat="1" ht="15" customHeight="1" x14ac:dyDescent="0.2">
      <c r="A175" s="204"/>
      <c r="B175" s="316"/>
      <c r="C175" s="232"/>
      <c r="D175" s="105"/>
      <c r="E175" s="247"/>
      <c r="F175" s="335"/>
      <c r="G175" s="334"/>
      <c r="H175" s="335"/>
      <c r="I175" s="105"/>
      <c r="J175" s="232"/>
      <c r="K175" s="232"/>
      <c r="L175" s="105"/>
      <c r="M175" s="250"/>
      <c r="N175" s="232"/>
      <c r="O175" s="232"/>
      <c r="P175" s="247"/>
      <c r="Q175" s="247"/>
      <c r="R175" s="247"/>
      <c r="S175" s="247"/>
      <c r="T175" s="247"/>
      <c r="U175" s="209"/>
    </row>
    <row r="176" spans="1:21" s="55" customFormat="1" ht="15" customHeight="1" x14ac:dyDescent="0.2">
      <c r="A176" s="204"/>
      <c r="B176" s="316"/>
      <c r="C176" s="232"/>
      <c r="D176" s="105"/>
      <c r="E176" s="247"/>
      <c r="F176" s="335"/>
      <c r="G176" s="334"/>
      <c r="H176" s="335"/>
      <c r="I176" s="105"/>
      <c r="J176" s="232"/>
      <c r="K176" s="232"/>
      <c r="L176" s="105"/>
      <c r="M176" s="247"/>
      <c r="N176" s="247"/>
      <c r="O176" s="247"/>
      <c r="P176" s="247"/>
      <c r="Q176" s="247"/>
      <c r="R176" s="247"/>
      <c r="S176" s="247"/>
      <c r="T176" s="247"/>
      <c r="U176" s="209"/>
    </row>
    <row r="177" spans="1:21" s="55" customFormat="1" ht="15" customHeight="1" x14ac:dyDescent="0.2">
      <c r="A177" s="204"/>
      <c r="B177" s="316"/>
      <c r="C177" s="232"/>
      <c r="D177" s="105"/>
      <c r="E177" s="247"/>
      <c r="F177" s="335"/>
      <c r="G177" s="334"/>
      <c r="H177" s="335"/>
      <c r="I177" s="105"/>
      <c r="J177" s="232"/>
      <c r="K177" s="232"/>
      <c r="L177" s="105"/>
      <c r="M177" s="247"/>
      <c r="N177" s="247"/>
      <c r="O177" s="247"/>
      <c r="P177" s="247"/>
      <c r="Q177" s="247"/>
      <c r="R177" s="247"/>
      <c r="S177" s="247"/>
      <c r="T177" s="247"/>
      <c r="U177" s="209"/>
    </row>
    <row r="178" spans="1:21" s="55" customFormat="1" ht="15" customHeight="1" x14ac:dyDescent="0.2">
      <c r="A178" s="204"/>
      <c r="B178" s="316"/>
      <c r="C178" s="232"/>
      <c r="D178" s="105"/>
      <c r="E178" s="247"/>
      <c r="F178" s="335"/>
      <c r="G178" s="334"/>
      <c r="H178" s="335"/>
      <c r="I178" s="105"/>
      <c r="J178" s="232"/>
      <c r="K178" s="232"/>
      <c r="L178" s="105"/>
      <c r="M178" s="247"/>
      <c r="N178" s="247"/>
      <c r="O178" s="247"/>
      <c r="P178" s="247"/>
      <c r="Q178" s="247"/>
      <c r="R178" s="247"/>
      <c r="S178" s="247"/>
      <c r="T178" s="247"/>
      <c r="U178" s="209"/>
    </row>
    <row r="179" spans="1:21" s="55" customFormat="1" ht="15" customHeight="1" x14ac:dyDescent="0.2">
      <c r="A179" s="204"/>
      <c r="B179" s="316"/>
      <c r="C179" s="232"/>
      <c r="D179" s="232"/>
      <c r="E179" s="232"/>
      <c r="F179" s="232"/>
      <c r="G179" s="232"/>
      <c r="H179" s="105"/>
      <c r="I179" s="247"/>
      <c r="J179" s="305"/>
      <c r="K179" s="247"/>
      <c r="L179" s="247"/>
      <c r="M179" s="247"/>
      <c r="N179" s="247"/>
      <c r="O179" s="247"/>
      <c r="P179" s="247"/>
      <c r="Q179" s="247"/>
      <c r="R179" s="247"/>
      <c r="S179" s="247"/>
      <c r="T179" s="247"/>
      <c r="U179" s="209"/>
    </row>
    <row r="180" spans="1:21" s="55" customFormat="1" ht="15" customHeight="1" x14ac:dyDescent="0.2">
      <c r="A180" s="204"/>
      <c r="B180" s="316"/>
      <c r="C180" s="226"/>
      <c r="D180" s="226"/>
      <c r="E180" s="232"/>
      <c r="F180" s="232"/>
      <c r="G180" s="232"/>
      <c r="H180" s="232"/>
      <c r="I180" s="247"/>
      <c r="J180" s="234"/>
      <c r="K180" s="247"/>
      <c r="L180" s="247"/>
      <c r="M180" s="247"/>
      <c r="N180" s="247"/>
      <c r="O180" s="247"/>
      <c r="P180" s="247"/>
      <c r="Q180" s="247"/>
      <c r="R180" s="247"/>
      <c r="S180" s="247"/>
      <c r="T180" s="247"/>
      <c r="U180" s="209"/>
    </row>
    <row r="181" spans="1:21" s="55" customFormat="1" ht="15" customHeight="1" x14ac:dyDescent="0.2">
      <c r="A181" s="204"/>
      <c r="B181" s="316"/>
      <c r="C181" s="232"/>
      <c r="D181" s="232"/>
      <c r="E181" s="232"/>
      <c r="F181" s="232"/>
      <c r="G181" s="232"/>
      <c r="H181" s="232"/>
      <c r="I181" s="247"/>
      <c r="J181" s="305"/>
      <c r="K181" s="247"/>
      <c r="L181" s="247"/>
      <c r="M181" s="247"/>
      <c r="N181" s="247"/>
      <c r="O181" s="247"/>
      <c r="P181" s="247"/>
      <c r="Q181" s="247"/>
      <c r="R181" s="247"/>
      <c r="S181" s="247"/>
      <c r="T181" s="247"/>
      <c r="U181" s="209"/>
    </row>
    <row r="182" spans="1:21" s="55" customFormat="1" ht="15" customHeight="1" x14ac:dyDescent="0.2">
      <c r="A182" s="204"/>
      <c r="B182" s="316"/>
      <c r="C182" s="232"/>
      <c r="D182" s="232"/>
      <c r="E182" s="232"/>
      <c r="F182" s="232"/>
      <c r="G182" s="232"/>
      <c r="H182" s="232"/>
      <c r="I182" s="304"/>
      <c r="J182" s="247"/>
      <c r="K182" s="247"/>
      <c r="L182" s="247"/>
      <c r="M182" s="247"/>
      <c r="N182" s="247"/>
      <c r="O182" s="247"/>
      <c r="P182" s="247"/>
      <c r="Q182" s="247"/>
      <c r="R182" s="247"/>
      <c r="S182" s="247"/>
      <c r="T182" s="247"/>
      <c r="U182" s="209"/>
    </row>
    <row r="183" spans="1:21" s="55" customFormat="1" ht="15" customHeight="1" x14ac:dyDescent="0.2">
      <c r="A183" s="204"/>
      <c r="B183" s="336"/>
      <c r="C183" s="228"/>
      <c r="D183" s="307"/>
      <c r="E183" s="307"/>
      <c r="F183" s="307"/>
      <c r="G183" s="307"/>
      <c r="H183" s="307"/>
      <c r="I183" s="245"/>
      <c r="J183" s="247"/>
      <c r="K183" s="247"/>
      <c r="L183" s="247"/>
      <c r="M183" s="247"/>
      <c r="N183" s="247"/>
      <c r="O183" s="247"/>
      <c r="P183" s="247"/>
      <c r="Q183" s="247"/>
      <c r="R183" s="247"/>
      <c r="S183" s="247"/>
      <c r="T183" s="247"/>
      <c r="U183" s="209"/>
    </row>
    <row r="184" spans="1:21" s="55" customFormat="1" ht="15.75" customHeight="1" x14ac:dyDescent="0.2">
      <c r="A184" s="204"/>
      <c r="B184" s="316"/>
      <c r="C184" s="212"/>
      <c r="D184" s="232"/>
      <c r="E184" s="232"/>
      <c r="F184" s="232"/>
      <c r="G184" s="232"/>
      <c r="H184" s="232"/>
      <c r="I184" s="331"/>
      <c r="J184" s="330"/>
      <c r="K184" s="331"/>
      <c r="L184" s="332"/>
      <c r="M184" s="247"/>
      <c r="N184" s="247"/>
      <c r="O184" s="247"/>
      <c r="P184" s="247"/>
      <c r="Q184" s="247"/>
      <c r="R184" s="247"/>
      <c r="S184" s="247"/>
      <c r="T184" s="247"/>
      <c r="U184" s="209"/>
    </row>
    <row r="185" spans="1:21" s="55" customFormat="1" ht="15" customHeight="1" x14ac:dyDescent="0.2">
      <c r="A185" s="204"/>
      <c r="B185" s="337"/>
      <c r="C185" s="228"/>
      <c r="D185" s="232"/>
      <c r="E185" s="228"/>
      <c r="F185" s="228"/>
      <c r="G185" s="228"/>
      <c r="H185" s="232"/>
      <c r="I185" s="105"/>
      <c r="J185" s="232"/>
      <c r="K185" s="232"/>
      <c r="L185" s="105"/>
      <c r="M185" s="247"/>
      <c r="N185" s="247"/>
      <c r="O185" s="247"/>
      <c r="P185" s="247"/>
      <c r="Q185" s="247"/>
      <c r="R185" s="247"/>
      <c r="S185" s="247"/>
      <c r="T185" s="247"/>
      <c r="U185" s="209"/>
    </row>
    <row r="186" spans="1:21" s="55" customFormat="1" ht="15" customHeight="1" x14ac:dyDescent="0.2">
      <c r="A186" s="204"/>
      <c r="B186" s="337"/>
      <c r="C186" s="228"/>
      <c r="D186" s="232"/>
      <c r="E186" s="228"/>
      <c r="F186" s="228"/>
      <c r="G186" s="228"/>
      <c r="H186" s="232"/>
      <c r="I186" s="105"/>
      <c r="J186" s="232"/>
      <c r="K186" s="232"/>
      <c r="L186" s="105"/>
      <c r="M186" s="247"/>
      <c r="N186" s="247"/>
      <c r="O186" s="247"/>
      <c r="P186" s="247"/>
      <c r="Q186" s="247"/>
      <c r="R186" s="247"/>
      <c r="S186" s="247"/>
      <c r="T186" s="247"/>
      <c r="U186" s="209"/>
    </row>
    <row r="187" spans="1:21" s="55" customFormat="1" ht="15" customHeight="1" x14ac:dyDescent="0.2">
      <c r="A187" s="204"/>
      <c r="B187" s="337"/>
      <c r="C187" s="232"/>
      <c r="D187" s="232"/>
      <c r="E187" s="232"/>
      <c r="F187" s="228"/>
      <c r="G187" s="228"/>
      <c r="H187" s="232"/>
      <c r="I187" s="105"/>
      <c r="J187" s="232"/>
      <c r="K187" s="232"/>
      <c r="L187" s="105"/>
      <c r="M187" s="247"/>
      <c r="N187" s="247"/>
      <c r="O187" s="247"/>
      <c r="P187" s="247"/>
      <c r="Q187" s="247"/>
      <c r="R187" s="247"/>
      <c r="S187" s="247"/>
      <c r="T187" s="247"/>
      <c r="U187" s="209"/>
    </row>
    <row r="188" spans="1:21" s="55" customFormat="1" ht="15" customHeight="1" x14ac:dyDescent="0.2">
      <c r="A188" s="204"/>
      <c r="B188" s="337"/>
      <c r="C188" s="232"/>
      <c r="D188" s="232"/>
      <c r="E188" s="228"/>
      <c r="F188" s="232"/>
      <c r="G188" s="232"/>
      <c r="H188" s="232"/>
      <c r="I188" s="105"/>
      <c r="J188" s="232"/>
      <c r="K188" s="232"/>
      <c r="L188" s="105"/>
      <c r="M188" s="247"/>
      <c r="N188" s="247"/>
      <c r="O188" s="247"/>
      <c r="P188" s="247"/>
      <c r="Q188" s="247"/>
      <c r="R188" s="247"/>
      <c r="S188" s="247"/>
      <c r="T188" s="247"/>
      <c r="U188" s="209"/>
    </row>
    <row r="189" spans="1:21" s="55" customFormat="1" ht="15" customHeight="1" x14ac:dyDescent="0.2">
      <c r="A189" s="204"/>
      <c r="B189" s="337"/>
      <c r="C189" s="232"/>
      <c r="D189" s="232"/>
      <c r="E189" s="232"/>
      <c r="F189" s="228"/>
      <c r="G189" s="228"/>
      <c r="H189" s="232"/>
      <c r="I189" s="105"/>
      <c r="J189" s="232"/>
      <c r="K189" s="232"/>
      <c r="L189" s="105"/>
      <c r="M189" s="247"/>
      <c r="N189" s="247"/>
      <c r="O189" s="247"/>
      <c r="P189" s="247"/>
      <c r="Q189" s="247"/>
      <c r="R189" s="247"/>
      <c r="S189" s="247"/>
      <c r="T189" s="247"/>
      <c r="U189" s="209"/>
    </row>
    <row r="190" spans="1:21" s="55" customFormat="1" ht="15" customHeight="1" x14ac:dyDescent="0.2">
      <c r="A190" s="204"/>
      <c r="B190" s="337"/>
      <c r="C190" s="232"/>
      <c r="D190" s="232"/>
      <c r="E190" s="232"/>
      <c r="F190" s="228"/>
      <c r="G190" s="228"/>
      <c r="H190" s="232"/>
      <c r="I190" s="105"/>
      <c r="J190" s="232"/>
      <c r="K190" s="232"/>
      <c r="L190" s="105"/>
      <c r="M190" s="247"/>
      <c r="N190" s="247"/>
      <c r="O190" s="247"/>
      <c r="P190" s="247"/>
      <c r="Q190" s="247"/>
      <c r="R190" s="247"/>
      <c r="S190" s="247"/>
      <c r="T190" s="247"/>
      <c r="U190" s="209"/>
    </row>
    <row r="191" spans="1:21" s="55" customFormat="1" ht="15" customHeight="1" x14ac:dyDescent="0.2">
      <c r="A191" s="204"/>
      <c r="B191" s="337"/>
      <c r="C191" s="232"/>
      <c r="D191" s="232"/>
      <c r="E191" s="228"/>
      <c r="F191" s="232"/>
      <c r="G191" s="232"/>
      <c r="H191" s="232"/>
      <c r="I191" s="245"/>
      <c r="J191" s="247"/>
      <c r="K191" s="247"/>
      <c r="L191" s="247"/>
      <c r="M191" s="247"/>
      <c r="N191" s="247"/>
      <c r="O191" s="247"/>
      <c r="P191" s="247"/>
      <c r="Q191" s="247"/>
      <c r="R191" s="247"/>
      <c r="S191" s="247"/>
      <c r="T191" s="247"/>
      <c r="U191" s="209"/>
    </row>
    <row r="192" spans="1:21" s="55" customFormat="1" ht="15" customHeight="1" x14ac:dyDescent="0.2">
      <c r="A192" s="204"/>
      <c r="B192" s="337"/>
      <c r="C192" s="226"/>
      <c r="D192" s="232"/>
      <c r="E192" s="232"/>
      <c r="F192" s="232"/>
      <c r="G192" s="232"/>
      <c r="H192" s="232"/>
      <c r="I192" s="245"/>
      <c r="J192" s="247"/>
      <c r="K192" s="247"/>
      <c r="L192" s="247"/>
      <c r="M192" s="247"/>
      <c r="N192" s="247"/>
      <c r="O192" s="247"/>
      <c r="P192" s="247"/>
      <c r="Q192" s="247"/>
      <c r="R192" s="247"/>
      <c r="S192" s="247"/>
      <c r="T192" s="247"/>
      <c r="U192" s="209"/>
    </row>
    <row r="193" spans="1:21" s="55" customFormat="1" ht="15" customHeight="1" x14ac:dyDescent="0.2">
      <c r="A193" s="204"/>
      <c r="B193" s="316"/>
      <c r="C193" s="232"/>
      <c r="D193" s="232"/>
      <c r="E193" s="232"/>
      <c r="F193" s="232"/>
      <c r="G193" s="232"/>
      <c r="H193" s="232"/>
      <c r="I193" s="245"/>
      <c r="J193" s="247"/>
      <c r="K193" s="247"/>
      <c r="L193" s="247"/>
      <c r="M193" s="247"/>
      <c r="N193" s="247"/>
      <c r="O193" s="247"/>
      <c r="P193" s="247"/>
      <c r="Q193" s="247"/>
      <c r="R193" s="247"/>
      <c r="S193" s="247"/>
      <c r="T193" s="247"/>
      <c r="U193" s="209"/>
    </row>
    <row r="194" spans="1:21" s="55" customFormat="1" ht="15" customHeight="1" x14ac:dyDescent="0.2">
      <c r="A194" s="204"/>
      <c r="B194" s="316"/>
      <c r="C194" s="232"/>
      <c r="D194" s="232"/>
      <c r="E194" s="232"/>
      <c r="F194" s="232"/>
      <c r="G194" s="232"/>
      <c r="H194" s="232"/>
      <c r="I194" s="245"/>
      <c r="J194" s="247"/>
      <c r="K194" s="247"/>
      <c r="L194" s="247"/>
      <c r="M194" s="247"/>
      <c r="N194" s="247"/>
      <c r="O194" s="247"/>
      <c r="P194" s="247"/>
      <c r="Q194" s="247"/>
      <c r="R194" s="247"/>
      <c r="S194" s="247"/>
      <c r="T194" s="247"/>
      <c r="U194" s="209"/>
    </row>
    <row r="195" spans="1:21" s="55" customFormat="1" ht="15" customHeight="1" x14ac:dyDescent="0.2">
      <c r="A195" s="204"/>
      <c r="B195" s="336"/>
      <c r="C195" s="228"/>
      <c r="D195" s="307"/>
      <c r="E195" s="307"/>
      <c r="F195" s="307"/>
      <c r="G195" s="307"/>
      <c r="H195" s="307"/>
      <c r="I195" s="309"/>
      <c r="J195" s="309"/>
      <c r="K195" s="309"/>
      <c r="L195" s="309"/>
      <c r="M195" s="309"/>
      <c r="N195" s="309"/>
      <c r="O195" s="309"/>
      <c r="P195" s="309"/>
      <c r="Q195" s="309"/>
      <c r="R195" s="309"/>
      <c r="S195" s="309"/>
      <c r="T195" s="309"/>
      <c r="U195" s="209"/>
    </row>
    <row r="196" spans="1:21" s="55" customFormat="1" ht="15" customHeight="1" x14ac:dyDescent="0.2">
      <c r="A196" s="204"/>
      <c r="B196" s="316"/>
      <c r="C196" s="211"/>
      <c r="D196" s="232"/>
      <c r="E196" s="232"/>
      <c r="F196" s="232"/>
      <c r="G196" s="232"/>
      <c r="H196" s="232"/>
      <c r="I196" s="227"/>
      <c r="J196" s="227"/>
      <c r="K196" s="227"/>
      <c r="L196" s="105"/>
      <c r="M196" s="227"/>
      <c r="N196" s="227"/>
      <c r="O196" s="227"/>
      <c r="P196" s="227"/>
      <c r="Q196" s="227"/>
      <c r="R196" s="227"/>
      <c r="S196" s="227"/>
      <c r="T196" s="227"/>
      <c r="U196" s="209"/>
    </row>
    <row r="197" spans="1:21" s="55" customFormat="1" ht="15" customHeight="1" x14ac:dyDescent="0.2">
      <c r="A197" s="204"/>
      <c r="B197" s="337"/>
      <c r="C197" s="226"/>
      <c r="D197" s="232"/>
      <c r="E197" s="228"/>
      <c r="F197" s="228"/>
      <c r="G197" s="228"/>
      <c r="H197" s="232"/>
      <c r="I197" s="227"/>
      <c r="J197" s="227"/>
      <c r="K197" s="227"/>
      <c r="L197" s="105"/>
      <c r="M197" s="227"/>
      <c r="N197" s="227"/>
      <c r="O197" s="227"/>
      <c r="P197" s="227"/>
      <c r="Q197" s="227"/>
      <c r="R197" s="227"/>
      <c r="S197" s="227"/>
      <c r="T197" s="227"/>
      <c r="U197" s="209"/>
    </row>
    <row r="198" spans="1:21" s="55" customFormat="1" ht="15" customHeight="1" x14ac:dyDescent="0.2">
      <c r="A198" s="204"/>
      <c r="B198" s="337"/>
      <c r="C198" s="228"/>
      <c r="D198" s="232"/>
      <c r="E198" s="228"/>
      <c r="F198" s="228"/>
      <c r="G198" s="228"/>
      <c r="H198" s="232"/>
      <c r="I198" s="227"/>
      <c r="J198" s="227"/>
      <c r="K198" s="227"/>
      <c r="L198" s="105"/>
      <c r="M198" s="227"/>
      <c r="N198" s="227"/>
      <c r="O198" s="227"/>
      <c r="P198" s="227"/>
      <c r="Q198" s="227"/>
      <c r="R198" s="227"/>
      <c r="S198" s="227"/>
      <c r="T198" s="227"/>
      <c r="U198" s="209"/>
    </row>
    <row r="199" spans="1:21" s="55" customFormat="1" ht="15" customHeight="1" x14ac:dyDescent="0.2">
      <c r="A199" s="204"/>
      <c r="B199" s="337"/>
      <c r="C199" s="228"/>
      <c r="D199" s="232"/>
      <c r="E199" s="228"/>
      <c r="F199" s="228"/>
      <c r="G199" s="228"/>
      <c r="H199" s="232"/>
      <c r="I199" s="227"/>
      <c r="J199" s="227"/>
      <c r="K199" s="227"/>
      <c r="L199" s="105"/>
      <c r="M199" s="227"/>
      <c r="N199" s="227"/>
      <c r="O199" s="227"/>
      <c r="P199" s="227"/>
      <c r="Q199" s="227"/>
      <c r="R199" s="227"/>
      <c r="S199" s="227"/>
      <c r="T199" s="227"/>
      <c r="U199" s="209"/>
    </row>
    <row r="200" spans="1:21" s="55" customFormat="1" ht="15" customHeight="1" x14ac:dyDescent="0.2">
      <c r="A200" s="204"/>
      <c r="B200" s="337"/>
      <c r="C200" s="226"/>
      <c r="D200" s="232"/>
      <c r="E200" s="228"/>
      <c r="F200" s="228"/>
      <c r="G200" s="228"/>
      <c r="H200" s="232"/>
      <c r="I200" s="227"/>
      <c r="J200" s="227"/>
      <c r="K200" s="227"/>
      <c r="L200" s="105"/>
      <c r="M200" s="227"/>
      <c r="N200" s="227"/>
      <c r="O200" s="227"/>
      <c r="P200" s="227"/>
      <c r="Q200" s="227"/>
      <c r="R200" s="227"/>
      <c r="S200" s="227"/>
      <c r="T200" s="227"/>
      <c r="U200" s="209"/>
    </row>
    <row r="201" spans="1:21" s="55" customFormat="1" ht="15" customHeight="1" x14ac:dyDescent="0.2">
      <c r="A201" s="204"/>
      <c r="B201" s="337"/>
      <c r="C201" s="232"/>
      <c r="D201" s="232"/>
      <c r="E201" s="232"/>
      <c r="F201" s="232"/>
      <c r="G201" s="232"/>
      <c r="H201" s="232"/>
      <c r="I201" s="227"/>
      <c r="J201" s="227"/>
      <c r="K201" s="227"/>
      <c r="L201" s="105"/>
      <c r="M201" s="227"/>
      <c r="N201" s="227"/>
      <c r="O201" s="227"/>
      <c r="P201" s="227"/>
      <c r="Q201" s="227"/>
      <c r="R201" s="227"/>
      <c r="S201" s="227"/>
      <c r="T201" s="227"/>
      <c r="U201" s="209"/>
    </row>
    <row r="202" spans="1:21" s="55" customFormat="1" ht="15" customHeight="1" x14ac:dyDescent="0.2">
      <c r="A202" s="204"/>
      <c r="B202" s="337"/>
      <c r="C202" s="232"/>
      <c r="D202" s="232"/>
      <c r="E202" s="232"/>
      <c r="F202" s="228"/>
      <c r="G202" s="228"/>
      <c r="H202" s="232"/>
      <c r="I202" s="227"/>
      <c r="J202" s="227"/>
      <c r="K202" s="227"/>
      <c r="L202" s="105"/>
      <c r="M202" s="227"/>
      <c r="N202" s="227"/>
      <c r="O202" s="227"/>
      <c r="P202" s="227"/>
      <c r="Q202" s="227"/>
      <c r="R202" s="227"/>
      <c r="S202" s="227"/>
      <c r="T202" s="227"/>
      <c r="U202" s="209"/>
    </row>
    <row r="203" spans="1:21" s="55" customFormat="1" ht="15" customHeight="1" x14ac:dyDescent="0.2">
      <c r="A203" s="204"/>
      <c r="B203" s="337"/>
      <c r="C203" s="226"/>
      <c r="D203" s="232"/>
      <c r="E203" s="228"/>
      <c r="F203" s="232"/>
      <c r="G203" s="232"/>
      <c r="H203" s="232"/>
      <c r="I203" s="227"/>
      <c r="J203" s="227"/>
      <c r="K203" s="227"/>
      <c r="L203" s="105"/>
      <c r="M203" s="227"/>
      <c r="N203" s="227"/>
      <c r="O203" s="227"/>
      <c r="P203" s="227"/>
      <c r="Q203" s="227"/>
      <c r="R203" s="227"/>
      <c r="S203" s="227"/>
      <c r="T203" s="227"/>
      <c r="U203" s="209"/>
    </row>
    <row r="204" spans="1:21" s="55" customFormat="1" ht="15" customHeight="1" x14ac:dyDescent="0.2">
      <c r="A204" s="204"/>
      <c r="B204" s="337"/>
      <c r="C204" s="226"/>
      <c r="D204" s="232"/>
      <c r="E204" s="232"/>
      <c r="F204" s="232"/>
      <c r="G204" s="232"/>
      <c r="H204" s="232"/>
      <c r="I204" s="227"/>
      <c r="J204" s="227"/>
      <c r="K204" s="227"/>
      <c r="L204" s="105"/>
      <c r="M204" s="227"/>
      <c r="N204" s="227"/>
      <c r="O204" s="227"/>
      <c r="P204" s="227"/>
      <c r="Q204" s="227"/>
      <c r="R204" s="227"/>
      <c r="S204" s="227"/>
      <c r="T204" s="227"/>
      <c r="U204" s="209"/>
    </row>
    <row r="205" spans="1:21" s="55" customFormat="1" ht="15" customHeight="1" x14ac:dyDescent="0.2">
      <c r="A205" s="204"/>
      <c r="B205" s="338"/>
      <c r="C205" s="227"/>
      <c r="D205" s="227"/>
      <c r="E205" s="227"/>
      <c r="F205" s="227"/>
      <c r="G205" s="227"/>
      <c r="H205" s="227"/>
      <c r="I205" s="227"/>
      <c r="J205" s="227"/>
      <c r="K205" s="227"/>
      <c r="L205" s="211"/>
      <c r="M205" s="295"/>
      <c r="N205" s="295"/>
      <c r="O205" s="315"/>
      <c r="P205" s="315"/>
      <c r="Q205" s="315"/>
      <c r="R205" s="315"/>
      <c r="S205" s="315"/>
      <c r="T205" s="315"/>
      <c r="U205" s="209"/>
    </row>
    <row r="206" spans="1:21" s="55" customFormat="1" ht="15" customHeight="1" x14ac:dyDescent="0.2">
      <c r="A206" s="204"/>
      <c r="B206" s="310"/>
      <c r="C206" s="232"/>
      <c r="D206" s="227"/>
      <c r="E206" s="227"/>
      <c r="F206" s="227"/>
      <c r="G206" s="227"/>
      <c r="H206" s="227"/>
      <c r="I206" s="227"/>
      <c r="J206" s="227"/>
      <c r="K206" s="227"/>
      <c r="L206" s="226"/>
      <c r="M206" s="232"/>
      <c r="N206" s="295"/>
      <c r="O206" s="105"/>
      <c r="P206" s="227"/>
      <c r="Q206" s="227"/>
      <c r="R206" s="227"/>
      <c r="S206" s="227"/>
      <c r="T206" s="227"/>
      <c r="U206" s="209"/>
    </row>
    <row r="207" spans="1:21" s="55" customFormat="1" ht="15" customHeight="1" x14ac:dyDescent="0.2">
      <c r="A207" s="204"/>
      <c r="B207" s="310"/>
      <c r="C207" s="232"/>
      <c r="D207" s="227"/>
      <c r="E207" s="227"/>
      <c r="F207" s="227"/>
      <c r="G207" s="227"/>
      <c r="H207" s="227"/>
      <c r="I207" s="227"/>
      <c r="J207" s="227"/>
      <c r="K207" s="227"/>
      <c r="L207" s="232"/>
      <c r="M207" s="232"/>
      <c r="N207" s="232"/>
      <c r="O207" s="227"/>
      <c r="P207" s="227"/>
      <c r="Q207" s="227"/>
      <c r="R207" s="227"/>
      <c r="S207" s="227"/>
      <c r="T207" s="227"/>
      <c r="U207" s="209"/>
    </row>
    <row r="208" spans="1:21" s="55" customFormat="1" ht="15.75" x14ac:dyDescent="0.25">
      <c r="A208" s="209"/>
      <c r="C208" s="319"/>
      <c r="D208" s="208"/>
      <c r="E208" s="208"/>
      <c r="F208" s="208"/>
      <c r="G208" s="208"/>
      <c r="H208" s="208"/>
      <c r="I208" s="208"/>
      <c r="J208" s="208"/>
      <c r="K208" s="208"/>
      <c r="L208" s="208"/>
      <c r="M208" s="208"/>
      <c r="N208" s="208"/>
      <c r="O208" s="208"/>
      <c r="P208" s="208"/>
      <c r="Q208" s="208"/>
      <c r="R208" s="208"/>
      <c r="S208" s="208"/>
      <c r="T208" s="208"/>
      <c r="U208" s="209"/>
    </row>
    <row r="209" spans="1:21" s="55" customFormat="1" x14ac:dyDescent="0.2">
      <c r="A209" s="209"/>
      <c r="U209" s="209"/>
    </row>
    <row r="210" spans="1:21" s="55" customFormat="1" x14ac:dyDescent="0.2">
      <c r="A210" s="209"/>
      <c r="U210" s="209"/>
    </row>
    <row r="211" spans="1:21" s="55" customFormat="1" x14ac:dyDescent="0.2">
      <c r="A211" s="209"/>
      <c r="U211" s="209"/>
    </row>
    <row r="212" spans="1:21" s="55" customFormat="1" x14ac:dyDescent="0.2">
      <c r="A212" s="209"/>
      <c r="U212" s="209"/>
    </row>
    <row r="213" spans="1:21" s="55" customFormat="1" x14ac:dyDescent="0.2">
      <c r="A213" s="209"/>
      <c r="U213" s="209"/>
    </row>
    <row r="214" spans="1:21" s="55" customFormat="1" x14ac:dyDescent="0.2">
      <c r="A214" s="209"/>
      <c r="U214" s="209"/>
    </row>
    <row r="215" spans="1:21" s="55" customFormat="1" x14ac:dyDescent="0.2">
      <c r="A215" s="209"/>
      <c r="U215" s="209"/>
    </row>
    <row r="216" spans="1:21" s="55" customFormat="1" x14ac:dyDescent="0.2">
      <c r="A216" s="209"/>
      <c r="U216" s="209"/>
    </row>
    <row r="217" spans="1:21" s="55" customFormat="1" x14ac:dyDescent="0.2">
      <c r="A217" s="209"/>
      <c r="U217" s="209"/>
    </row>
    <row r="218" spans="1:21" s="55" customFormat="1" x14ac:dyDescent="0.2">
      <c r="A218" s="209"/>
      <c r="U218" s="209"/>
    </row>
    <row r="219" spans="1:21" s="55" customFormat="1" x14ac:dyDescent="0.2">
      <c r="A219" s="209"/>
      <c r="U219" s="209"/>
    </row>
    <row r="220" spans="1:21" s="55" customFormat="1" x14ac:dyDescent="0.2">
      <c r="A220" s="209"/>
      <c r="U220" s="209"/>
    </row>
    <row r="221" spans="1:21" s="55" customFormat="1" x14ac:dyDescent="0.2">
      <c r="A221" s="209"/>
      <c r="U221" s="209"/>
    </row>
    <row r="222" spans="1:21" s="55" customFormat="1" x14ac:dyDescent="0.2">
      <c r="A222" s="209"/>
      <c r="U222" s="209"/>
    </row>
    <row r="223" spans="1:21" s="55" customFormat="1" x14ac:dyDescent="0.2">
      <c r="A223" s="209"/>
      <c r="U223" s="209"/>
    </row>
    <row r="224" spans="1:21" s="55" customFormat="1" x14ac:dyDescent="0.2">
      <c r="A224" s="209"/>
      <c r="U224" s="209"/>
    </row>
    <row r="225" spans="1:21" s="55" customFormat="1" x14ac:dyDescent="0.2">
      <c r="A225" s="209"/>
      <c r="U225" s="209"/>
    </row>
    <row r="226" spans="1:21" s="55" customFormat="1" x14ac:dyDescent="0.2">
      <c r="A226" s="209"/>
      <c r="U226" s="209"/>
    </row>
    <row r="227" spans="1:21" s="55" customFormat="1" x14ac:dyDescent="0.2">
      <c r="A227" s="209"/>
      <c r="U227" s="209"/>
    </row>
    <row r="228" spans="1:21" s="55" customFormat="1" x14ac:dyDescent="0.2">
      <c r="A228" s="209"/>
      <c r="U228" s="209"/>
    </row>
    <row r="229" spans="1:21" s="55" customFormat="1" x14ac:dyDescent="0.2">
      <c r="A229" s="209"/>
      <c r="U229" s="209"/>
    </row>
    <row r="230" spans="1:21" s="55" customFormat="1" x14ac:dyDescent="0.2">
      <c r="A230" s="209"/>
      <c r="U230" s="209"/>
    </row>
    <row r="231" spans="1:21" s="55" customFormat="1" x14ac:dyDescent="0.2">
      <c r="A231" s="209"/>
      <c r="U231" s="209"/>
    </row>
    <row r="232" spans="1:21" s="55" customFormat="1" x14ac:dyDescent="0.2">
      <c r="A232" s="209"/>
      <c r="U232" s="209"/>
    </row>
    <row r="233" spans="1:21" s="55" customFormat="1" x14ac:dyDescent="0.2">
      <c r="A233" s="209"/>
      <c r="U233" s="209"/>
    </row>
    <row r="234" spans="1:21" s="55" customFormat="1" x14ac:dyDescent="0.2">
      <c r="A234" s="209"/>
      <c r="U234" s="209"/>
    </row>
    <row r="235" spans="1:21" s="55" customFormat="1" x14ac:dyDescent="0.2">
      <c r="A235" s="209"/>
      <c r="U235" s="209"/>
    </row>
    <row r="236" spans="1:21" s="55" customFormat="1" x14ac:dyDescent="0.2">
      <c r="A236" s="209"/>
      <c r="U236" s="209"/>
    </row>
    <row r="237" spans="1:21" s="55" customFormat="1" x14ac:dyDescent="0.2">
      <c r="A237" s="209"/>
      <c r="U237" s="209"/>
    </row>
    <row r="238" spans="1:21" s="55" customFormat="1" x14ac:dyDescent="0.2">
      <c r="A238" s="209"/>
      <c r="U238" s="209"/>
    </row>
    <row r="239" spans="1:21" s="55" customFormat="1" x14ac:dyDescent="0.2">
      <c r="A239" s="209"/>
      <c r="U239" s="209"/>
    </row>
    <row r="240" spans="1:21" s="55" customFormat="1" x14ac:dyDescent="0.2">
      <c r="A240" s="209"/>
      <c r="U240" s="209"/>
    </row>
    <row r="241" spans="1:21" s="55" customFormat="1" x14ac:dyDescent="0.2">
      <c r="A241" s="209"/>
      <c r="U241" s="209"/>
    </row>
    <row r="242" spans="1:21" s="55" customFormat="1" x14ac:dyDescent="0.2">
      <c r="A242" s="209"/>
      <c r="U242" s="209"/>
    </row>
    <row r="243" spans="1:21" s="55" customFormat="1" x14ac:dyDescent="0.2">
      <c r="A243" s="209"/>
      <c r="U243" s="209"/>
    </row>
    <row r="244" spans="1:21" s="55" customFormat="1" x14ac:dyDescent="0.2">
      <c r="A244" s="209"/>
      <c r="U244" s="209"/>
    </row>
    <row r="245" spans="1:21" s="55" customFormat="1" x14ac:dyDescent="0.2">
      <c r="A245" s="209"/>
      <c r="U245" s="209"/>
    </row>
    <row r="246" spans="1:21" s="55" customFormat="1" x14ac:dyDescent="0.2">
      <c r="A246" s="209"/>
      <c r="U246" s="209"/>
    </row>
    <row r="247" spans="1:21" s="55" customFormat="1" x14ac:dyDescent="0.2">
      <c r="A247" s="209"/>
      <c r="U247" s="209"/>
    </row>
    <row r="248" spans="1:21" s="55" customFormat="1" x14ac:dyDescent="0.2">
      <c r="A248" s="209"/>
      <c r="U248" s="209"/>
    </row>
    <row r="249" spans="1:21" s="55" customFormat="1" x14ac:dyDescent="0.2">
      <c r="A249" s="209"/>
      <c r="U249" s="209"/>
    </row>
    <row r="250" spans="1:21" s="55" customFormat="1" x14ac:dyDescent="0.2">
      <c r="A250" s="209"/>
      <c r="U250" s="209"/>
    </row>
    <row r="251" spans="1:21" s="55" customFormat="1" x14ac:dyDescent="0.2">
      <c r="A251" s="209"/>
      <c r="U251" s="209"/>
    </row>
    <row r="252" spans="1:21" s="55" customFormat="1" x14ac:dyDescent="0.2">
      <c r="A252" s="209"/>
      <c r="U252" s="209"/>
    </row>
    <row r="253" spans="1:21" s="55" customFormat="1" x14ac:dyDescent="0.2">
      <c r="A253" s="209"/>
      <c r="U253" s="209"/>
    </row>
    <row r="254" spans="1:21" s="55" customFormat="1" x14ac:dyDescent="0.2">
      <c r="A254" s="209"/>
      <c r="U254" s="209"/>
    </row>
    <row r="255" spans="1:21" s="55" customFormat="1" x14ac:dyDescent="0.2">
      <c r="A255" s="209"/>
      <c r="U255" s="209"/>
    </row>
    <row r="256" spans="1:21" s="55" customFormat="1" x14ac:dyDescent="0.2">
      <c r="A256" s="209"/>
      <c r="U256" s="209"/>
    </row>
    <row r="257" spans="1:21" s="55" customFormat="1" x14ac:dyDescent="0.2">
      <c r="A257" s="209"/>
      <c r="U257" s="209"/>
    </row>
    <row r="258" spans="1:21" s="55" customFormat="1" x14ac:dyDescent="0.2">
      <c r="A258" s="209"/>
      <c r="U258" s="209"/>
    </row>
    <row r="259" spans="1:21" s="55" customFormat="1" x14ac:dyDescent="0.2">
      <c r="A259" s="209"/>
      <c r="U259" s="209"/>
    </row>
    <row r="260" spans="1:21" s="55" customFormat="1" x14ac:dyDescent="0.2">
      <c r="A260" s="209"/>
      <c r="U260" s="209"/>
    </row>
    <row r="261" spans="1:21" s="55" customFormat="1" x14ac:dyDescent="0.2">
      <c r="A261" s="209"/>
      <c r="U261" s="209"/>
    </row>
    <row r="262" spans="1:21" s="55" customFormat="1" x14ac:dyDescent="0.2">
      <c r="A262" s="209"/>
      <c r="U262" s="209"/>
    </row>
    <row r="263" spans="1:21" s="55" customFormat="1" x14ac:dyDescent="0.2">
      <c r="A263" s="209"/>
      <c r="U263" s="209"/>
    </row>
    <row r="264" spans="1:21" s="55" customFormat="1" x14ac:dyDescent="0.2">
      <c r="A264" s="209"/>
      <c r="U264" s="209"/>
    </row>
    <row r="265" spans="1:21" s="55" customFormat="1" x14ac:dyDescent="0.2">
      <c r="A265" s="209"/>
      <c r="U265" s="209"/>
    </row>
    <row r="266" spans="1:21" s="55" customFormat="1" x14ac:dyDescent="0.2">
      <c r="A266" s="209"/>
      <c r="U266" s="209"/>
    </row>
    <row r="267" spans="1:21" s="55" customFormat="1" x14ac:dyDescent="0.2">
      <c r="A267" s="209"/>
      <c r="U267" s="209"/>
    </row>
    <row r="268" spans="1:21" s="55" customFormat="1" x14ac:dyDescent="0.2">
      <c r="A268" s="209"/>
      <c r="U268" s="209"/>
    </row>
    <row r="269" spans="1:21" s="55" customFormat="1" x14ac:dyDescent="0.2">
      <c r="A269" s="209"/>
      <c r="U269" s="209"/>
    </row>
    <row r="270" spans="1:21" s="55" customFormat="1" x14ac:dyDescent="0.2">
      <c r="A270" s="209"/>
      <c r="U270" s="209"/>
    </row>
    <row r="271" spans="1:21" s="55" customFormat="1" x14ac:dyDescent="0.2">
      <c r="A271" s="209"/>
      <c r="U271" s="209"/>
    </row>
    <row r="272" spans="1:21" s="55" customFormat="1" x14ac:dyDescent="0.2">
      <c r="A272" s="209"/>
      <c r="U272" s="209"/>
    </row>
    <row r="273" spans="1:21" s="55" customFormat="1" x14ac:dyDescent="0.2">
      <c r="A273" s="209"/>
      <c r="U273" s="209"/>
    </row>
    <row r="274" spans="1:21" s="55" customFormat="1" x14ac:dyDescent="0.2">
      <c r="A274" s="209"/>
      <c r="U274" s="209"/>
    </row>
    <row r="275" spans="1:21" s="55" customFormat="1" x14ac:dyDescent="0.2">
      <c r="A275" s="209"/>
      <c r="U275" s="209"/>
    </row>
    <row r="276" spans="1:21" s="55" customFormat="1" x14ac:dyDescent="0.2">
      <c r="A276" s="209"/>
      <c r="U276" s="209"/>
    </row>
    <row r="277" spans="1:21" s="55" customFormat="1" x14ac:dyDescent="0.2">
      <c r="A277" s="209"/>
      <c r="U277" s="209"/>
    </row>
    <row r="278" spans="1:21" s="55" customFormat="1" x14ac:dyDescent="0.2">
      <c r="A278" s="209"/>
      <c r="U278" s="209"/>
    </row>
    <row r="279" spans="1:21" s="55" customFormat="1" x14ac:dyDescent="0.2">
      <c r="A279" s="209"/>
      <c r="U279" s="209"/>
    </row>
    <row r="280" spans="1:21" s="55" customFormat="1" x14ac:dyDescent="0.2">
      <c r="A280" s="209"/>
      <c r="U280" s="209"/>
    </row>
    <row r="281" spans="1:21" s="55" customFormat="1" x14ac:dyDescent="0.2">
      <c r="A281" s="209"/>
      <c r="U281" s="209"/>
    </row>
    <row r="282" spans="1:21" s="55" customFormat="1" x14ac:dyDescent="0.2">
      <c r="A282" s="209"/>
      <c r="U282" s="209"/>
    </row>
    <row r="283" spans="1:21" s="55" customFormat="1" x14ac:dyDescent="0.2">
      <c r="A283" s="209"/>
      <c r="U283" s="209"/>
    </row>
    <row r="284" spans="1:21" s="55" customFormat="1" x14ac:dyDescent="0.2">
      <c r="A284" s="209"/>
      <c r="U284" s="209"/>
    </row>
    <row r="285" spans="1:21" s="55" customFormat="1" x14ac:dyDescent="0.2">
      <c r="A285" s="209"/>
      <c r="U285" s="209"/>
    </row>
    <row r="286" spans="1:21" s="55" customFormat="1" x14ac:dyDescent="0.2">
      <c r="A286" s="209"/>
      <c r="U286" s="209"/>
    </row>
    <row r="287" spans="1:21" s="55" customFormat="1" x14ac:dyDescent="0.2">
      <c r="A287" s="209"/>
      <c r="U287" s="209"/>
    </row>
    <row r="288" spans="1:21" s="55" customFormat="1" x14ac:dyDescent="0.2">
      <c r="A288" s="209"/>
      <c r="U288" s="209"/>
    </row>
    <row r="289" spans="1:21" s="55" customFormat="1" x14ac:dyDescent="0.2">
      <c r="A289" s="209"/>
      <c r="U289" s="209"/>
    </row>
    <row r="290" spans="1:21" s="55" customFormat="1" x14ac:dyDescent="0.2">
      <c r="A290" s="209"/>
      <c r="U290" s="209"/>
    </row>
    <row r="291" spans="1:21" s="55" customFormat="1" x14ac:dyDescent="0.2">
      <c r="A291" s="209"/>
      <c r="U291" s="209"/>
    </row>
    <row r="292" spans="1:21" s="55" customFormat="1" x14ac:dyDescent="0.2">
      <c r="A292" s="209"/>
      <c r="U292" s="209"/>
    </row>
    <row r="293" spans="1:21" s="55" customFormat="1" x14ac:dyDescent="0.2">
      <c r="A293" s="209"/>
      <c r="U293" s="209"/>
    </row>
    <row r="294" spans="1:21" s="55" customFormat="1" x14ac:dyDescent="0.2">
      <c r="A294" s="209"/>
      <c r="U294" s="209"/>
    </row>
    <row r="295" spans="1:21" s="55" customFormat="1" x14ac:dyDescent="0.2">
      <c r="A295" s="209"/>
      <c r="U295" s="209"/>
    </row>
    <row r="296" spans="1:21" s="55" customFormat="1" x14ac:dyDescent="0.2">
      <c r="A296" s="209"/>
      <c r="U296" s="209"/>
    </row>
    <row r="297" spans="1:21" s="55" customFormat="1" x14ac:dyDescent="0.2">
      <c r="A297" s="209"/>
      <c r="U297" s="209"/>
    </row>
    <row r="298" spans="1:21" s="55" customFormat="1" x14ac:dyDescent="0.2">
      <c r="A298" s="209"/>
      <c r="U298" s="209"/>
    </row>
    <row r="299" spans="1:21" s="55" customFormat="1" x14ac:dyDescent="0.2">
      <c r="A299" s="209"/>
      <c r="U299" s="209"/>
    </row>
    <row r="300" spans="1:21" s="55" customFormat="1" x14ac:dyDescent="0.2">
      <c r="A300" s="209"/>
      <c r="U300" s="209"/>
    </row>
    <row r="301" spans="1:21" s="55" customFormat="1" x14ac:dyDescent="0.2">
      <c r="A301" s="209"/>
      <c r="U301" s="209"/>
    </row>
    <row r="302" spans="1:21" s="55" customFormat="1" x14ac:dyDescent="0.2">
      <c r="A302" s="209"/>
      <c r="U302" s="209"/>
    </row>
    <row r="303" spans="1:21" s="55" customFormat="1" x14ac:dyDescent="0.2">
      <c r="A303" s="209"/>
      <c r="U303" s="209"/>
    </row>
    <row r="304" spans="1:21" s="55" customFormat="1" x14ac:dyDescent="0.2">
      <c r="A304" s="209"/>
      <c r="U304" s="209"/>
    </row>
    <row r="305" spans="1:21" s="55" customFormat="1" x14ac:dyDescent="0.2">
      <c r="A305" s="209"/>
      <c r="U305" s="209"/>
    </row>
    <row r="306" spans="1:21" s="55" customFormat="1" x14ac:dyDescent="0.2">
      <c r="A306" s="209"/>
      <c r="U306" s="209"/>
    </row>
    <row r="307" spans="1:21" s="55" customFormat="1" x14ac:dyDescent="0.2">
      <c r="A307" s="209"/>
      <c r="U307" s="209"/>
    </row>
    <row r="308" spans="1:21" s="55" customFormat="1" x14ac:dyDescent="0.2">
      <c r="A308" s="209"/>
      <c r="U308" s="209"/>
    </row>
    <row r="309" spans="1:21" s="55" customFormat="1" x14ac:dyDescent="0.2">
      <c r="A309" s="209"/>
      <c r="U309" s="209"/>
    </row>
    <row r="310" spans="1:21" s="55" customFormat="1" x14ac:dyDescent="0.2">
      <c r="A310" s="209"/>
      <c r="U310" s="209"/>
    </row>
    <row r="311" spans="1:21" s="55" customFormat="1" x14ac:dyDescent="0.2">
      <c r="A311" s="209"/>
      <c r="U311" s="209"/>
    </row>
    <row r="312" spans="1:21" s="55" customFormat="1" x14ac:dyDescent="0.2">
      <c r="A312" s="209"/>
      <c r="U312" s="209"/>
    </row>
    <row r="313" spans="1:21" s="55" customFormat="1" x14ac:dyDescent="0.2">
      <c r="A313" s="209"/>
      <c r="U313" s="209"/>
    </row>
    <row r="314" spans="1:21" s="55" customFormat="1" x14ac:dyDescent="0.2">
      <c r="A314" s="209"/>
      <c r="U314" s="209"/>
    </row>
    <row r="315" spans="1:21" s="55" customFormat="1" x14ac:dyDescent="0.2">
      <c r="A315" s="209"/>
      <c r="U315" s="209"/>
    </row>
    <row r="316" spans="1:21" s="55" customFormat="1" x14ac:dyDescent="0.2">
      <c r="A316" s="209"/>
      <c r="U316" s="209"/>
    </row>
    <row r="317" spans="1:21" s="55" customFormat="1" x14ac:dyDescent="0.2">
      <c r="A317" s="209"/>
      <c r="U317" s="209"/>
    </row>
    <row r="318" spans="1:21" s="55" customFormat="1" x14ac:dyDescent="0.2">
      <c r="A318" s="209"/>
      <c r="U318" s="209"/>
    </row>
    <row r="319" spans="1:21" s="55" customFormat="1" x14ac:dyDescent="0.2">
      <c r="A319" s="209"/>
      <c r="U319" s="209"/>
    </row>
    <row r="320" spans="1:21" s="55" customFormat="1" x14ac:dyDescent="0.2">
      <c r="A320" s="209"/>
      <c r="U320" s="209"/>
    </row>
    <row r="321" spans="1:21" s="55" customFormat="1" x14ac:dyDescent="0.2">
      <c r="A321" s="209"/>
      <c r="U321" s="209"/>
    </row>
    <row r="322" spans="1:21" s="55" customFormat="1" x14ac:dyDescent="0.2">
      <c r="A322" s="209"/>
      <c r="U322" s="209"/>
    </row>
    <row r="323" spans="1:21" s="55" customFormat="1" x14ac:dyDescent="0.2">
      <c r="A323" s="209"/>
      <c r="U323" s="209"/>
    </row>
    <row r="324" spans="1:21" s="55" customFormat="1" x14ac:dyDescent="0.2">
      <c r="A324" s="209"/>
      <c r="U324" s="209"/>
    </row>
    <row r="325" spans="1:21" s="55" customFormat="1" x14ac:dyDescent="0.2">
      <c r="A325" s="209"/>
      <c r="U325" s="209"/>
    </row>
    <row r="326" spans="1:21" s="55" customFormat="1" x14ac:dyDescent="0.2">
      <c r="A326" s="209"/>
      <c r="U326" s="209"/>
    </row>
    <row r="327" spans="1:21" s="55" customFormat="1" x14ac:dyDescent="0.2">
      <c r="A327" s="209"/>
      <c r="U327" s="209"/>
    </row>
    <row r="328" spans="1:21" s="55" customFormat="1" x14ac:dyDescent="0.2">
      <c r="A328" s="209"/>
      <c r="U328" s="209"/>
    </row>
    <row r="329" spans="1:21" s="55" customFormat="1" x14ac:dyDescent="0.2">
      <c r="A329" s="209"/>
      <c r="U329" s="209"/>
    </row>
    <row r="330" spans="1:21" s="55" customFormat="1" x14ac:dyDescent="0.2">
      <c r="A330" s="209"/>
      <c r="U330" s="209"/>
    </row>
    <row r="331" spans="1:21" s="55" customFormat="1" x14ac:dyDescent="0.2">
      <c r="A331" s="209"/>
      <c r="U331" s="209"/>
    </row>
    <row r="332" spans="1:21" s="55" customFormat="1" x14ac:dyDescent="0.2">
      <c r="A332" s="209"/>
      <c r="U332" s="209"/>
    </row>
    <row r="333" spans="1:21" s="55" customFormat="1" x14ac:dyDescent="0.2">
      <c r="A333" s="209"/>
      <c r="U333" s="209"/>
    </row>
    <row r="334" spans="1:21" s="55" customFormat="1" x14ac:dyDescent="0.2">
      <c r="A334" s="209"/>
      <c r="U334" s="209"/>
    </row>
    <row r="335" spans="1:21" s="55" customFormat="1" x14ac:dyDescent="0.2">
      <c r="A335" s="209"/>
      <c r="U335" s="209"/>
    </row>
    <row r="336" spans="1:21" s="55" customFormat="1" x14ac:dyDescent="0.2">
      <c r="A336" s="209"/>
      <c r="U336" s="209"/>
    </row>
    <row r="337" spans="1:21" s="55" customFormat="1" x14ac:dyDescent="0.2">
      <c r="A337" s="209"/>
      <c r="U337" s="209"/>
    </row>
    <row r="338" spans="1:21" s="55" customFormat="1" x14ac:dyDescent="0.2">
      <c r="A338" s="209"/>
      <c r="U338" s="209"/>
    </row>
    <row r="339" spans="1:21" s="55" customFormat="1" x14ac:dyDescent="0.2">
      <c r="A339" s="209"/>
      <c r="U339" s="209"/>
    </row>
    <row r="340" spans="1:21" s="55" customFormat="1" x14ac:dyDescent="0.2">
      <c r="A340" s="209"/>
      <c r="U340" s="209"/>
    </row>
    <row r="341" spans="1:21" s="55" customFormat="1" x14ac:dyDescent="0.2">
      <c r="A341" s="209"/>
      <c r="U341" s="209"/>
    </row>
    <row r="342" spans="1:21" s="55" customFormat="1" x14ac:dyDescent="0.2">
      <c r="A342" s="209"/>
      <c r="U342" s="209"/>
    </row>
    <row r="343" spans="1:21" s="55" customFormat="1" x14ac:dyDescent="0.2">
      <c r="A343" s="209"/>
      <c r="U343" s="209"/>
    </row>
    <row r="344" spans="1:21" s="55" customFormat="1" x14ac:dyDescent="0.2">
      <c r="A344" s="209"/>
      <c r="U344" s="209"/>
    </row>
    <row r="345" spans="1:21" s="55" customFormat="1" x14ac:dyDescent="0.2">
      <c r="A345" s="209"/>
      <c r="U345" s="209"/>
    </row>
    <row r="346" spans="1:21" s="55" customFormat="1" x14ac:dyDescent="0.2">
      <c r="A346" s="209"/>
      <c r="U346" s="209"/>
    </row>
    <row r="347" spans="1:21" s="55" customFormat="1" x14ac:dyDescent="0.2">
      <c r="A347" s="209"/>
      <c r="U347" s="209"/>
    </row>
    <row r="348" spans="1:21" s="55" customFormat="1" x14ac:dyDescent="0.2">
      <c r="A348" s="209"/>
      <c r="U348" s="209"/>
    </row>
    <row r="349" spans="1:21" s="55" customFormat="1" x14ac:dyDescent="0.2">
      <c r="A349" s="209"/>
      <c r="U349" s="209"/>
    </row>
    <row r="350" spans="1:21" s="55" customFormat="1" x14ac:dyDescent="0.2">
      <c r="A350" s="209"/>
      <c r="U350" s="209"/>
    </row>
    <row r="351" spans="1:21" s="55" customFormat="1" x14ac:dyDescent="0.2">
      <c r="A351" s="209"/>
      <c r="U351" s="209"/>
    </row>
    <row r="352" spans="1:21" s="55" customFormat="1" x14ac:dyDescent="0.2">
      <c r="A352" s="209"/>
      <c r="U352" s="209"/>
    </row>
    <row r="353" spans="1:21" s="55" customFormat="1" x14ac:dyDescent="0.2">
      <c r="A353" s="209"/>
      <c r="U353" s="209"/>
    </row>
    <row r="354" spans="1:21" s="55" customFormat="1" x14ac:dyDescent="0.2">
      <c r="A354" s="209"/>
      <c r="U354" s="209"/>
    </row>
    <row r="355" spans="1:21" s="55" customFormat="1" x14ac:dyDescent="0.2">
      <c r="A355" s="209"/>
      <c r="U355" s="209"/>
    </row>
    <row r="356" spans="1:21" s="55" customFormat="1" x14ac:dyDescent="0.2">
      <c r="A356" s="209"/>
      <c r="U356" s="209"/>
    </row>
    <row r="357" spans="1:21" s="55" customFormat="1" x14ac:dyDescent="0.2">
      <c r="A357" s="209"/>
      <c r="U357" s="209"/>
    </row>
    <row r="358" spans="1:21" s="55" customFormat="1" x14ac:dyDescent="0.2">
      <c r="A358" s="209"/>
      <c r="U358" s="209"/>
    </row>
    <row r="359" spans="1:21" s="55" customFormat="1" x14ac:dyDescent="0.2">
      <c r="A359" s="209"/>
      <c r="U359" s="209"/>
    </row>
    <row r="360" spans="1:21" s="55" customFormat="1" x14ac:dyDescent="0.2">
      <c r="A360" s="209"/>
      <c r="U360" s="209"/>
    </row>
    <row r="361" spans="1:21" s="55" customFormat="1" x14ac:dyDescent="0.2">
      <c r="A361" s="209"/>
      <c r="U361" s="209"/>
    </row>
    <row r="362" spans="1:21" s="55" customFormat="1" x14ac:dyDescent="0.2">
      <c r="A362" s="209"/>
      <c r="U362" s="209"/>
    </row>
    <row r="363" spans="1:21" s="55" customFormat="1" x14ac:dyDescent="0.2">
      <c r="A363" s="209"/>
      <c r="U363" s="209"/>
    </row>
    <row r="364" spans="1:21" s="55" customFormat="1" x14ac:dyDescent="0.2">
      <c r="A364" s="209"/>
      <c r="U364" s="209"/>
    </row>
    <row r="365" spans="1:21" s="55" customFormat="1" x14ac:dyDescent="0.2">
      <c r="A365" s="209"/>
      <c r="U365" s="209"/>
    </row>
    <row r="366" spans="1:21" s="55" customFormat="1" x14ac:dyDescent="0.2">
      <c r="A366" s="209"/>
      <c r="U366" s="209"/>
    </row>
    <row r="367" spans="1:21" s="55" customFormat="1" x14ac:dyDescent="0.2">
      <c r="A367" s="209"/>
      <c r="U367" s="209"/>
    </row>
    <row r="368" spans="1:21" s="55" customFormat="1" x14ac:dyDescent="0.2">
      <c r="A368" s="209"/>
      <c r="U368" s="209"/>
    </row>
    <row r="369" spans="1:21" s="55" customFormat="1" x14ac:dyDescent="0.2">
      <c r="A369" s="209"/>
      <c r="U369" s="209"/>
    </row>
    <row r="370" spans="1:21" s="55" customFormat="1" x14ac:dyDescent="0.2">
      <c r="A370" s="209"/>
      <c r="U370" s="209"/>
    </row>
    <row r="371" spans="1:21" s="55" customFormat="1" x14ac:dyDescent="0.2">
      <c r="A371" s="209"/>
      <c r="U371" s="209"/>
    </row>
    <row r="372" spans="1:21" s="55" customFormat="1" x14ac:dyDescent="0.2">
      <c r="A372" s="209"/>
      <c r="U372" s="209"/>
    </row>
    <row r="373" spans="1:21" s="55" customFormat="1" x14ac:dyDescent="0.2">
      <c r="A373" s="209"/>
      <c r="U373" s="209"/>
    </row>
    <row r="374" spans="1:21" s="55" customFormat="1" x14ac:dyDescent="0.2">
      <c r="A374" s="209"/>
      <c r="U374" s="209"/>
    </row>
    <row r="375" spans="1:21" s="55" customFormat="1" x14ac:dyDescent="0.2">
      <c r="A375" s="209"/>
      <c r="U375" s="209"/>
    </row>
    <row r="376" spans="1:21" s="55" customFormat="1" x14ac:dyDescent="0.2">
      <c r="A376" s="209"/>
      <c r="U376" s="209"/>
    </row>
    <row r="377" spans="1:21" s="55" customFormat="1" x14ac:dyDescent="0.2">
      <c r="A377" s="209"/>
      <c r="U377" s="209"/>
    </row>
    <row r="378" spans="1:21" s="55" customFormat="1" x14ac:dyDescent="0.2">
      <c r="A378" s="209"/>
      <c r="U378" s="209"/>
    </row>
    <row r="379" spans="1:21" s="55" customFormat="1" x14ac:dyDescent="0.2">
      <c r="A379" s="209"/>
      <c r="U379" s="209"/>
    </row>
    <row r="380" spans="1:21" s="55" customFormat="1" x14ac:dyDescent="0.2">
      <c r="A380" s="209"/>
      <c r="U380" s="209"/>
    </row>
    <row r="381" spans="1:21" s="55" customFormat="1" x14ac:dyDescent="0.2">
      <c r="A381" s="209"/>
      <c r="U381" s="209"/>
    </row>
    <row r="382" spans="1:21" s="55" customFormat="1" x14ac:dyDescent="0.2">
      <c r="A382" s="209"/>
      <c r="U382" s="209"/>
    </row>
    <row r="383" spans="1:21" s="55" customFormat="1" x14ac:dyDescent="0.2">
      <c r="A383" s="209"/>
      <c r="U383" s="209"/>
    </row>
    <row r="384" spans="1:21" s="55" customFormat="1" x14ac:dyDescent="0.2">
      <c r="A384" s="209"/>
      <c r="U384" s="209"/>
    </row>
    <row r="385" spans="1:21" s="55" customFormat="1" x14ac:dyDescent="0.2">
      <c r="A385" s="209"/>
      <c r="U385" s="209"/>
    </row>
    <row r="386" spans="1:21" s="55" customFormat="1" x14ac:dyDescent="0.2">
      <c r="A386" s="209"/>
      <c r="U386" s="209"/>
    </row>
    <row r="387" spans="1:21" s="55" customFormat="1" x14ac:dyDescent="0.2">
      <c r="A387" s="209"/>
      <c r="U387" s="209"/>
    </row>
    <row r="388" spans="1:21" s="55" customFormat="1" x14ac:dyDescent="0.2">
      <c r="A388" s="209"/>
      <c r="U388" s="209"/>
    </row>
    <row r="389" spans="1:21" s="55" customFormat="1" x14ac:dyDescent="0.2">
      <c r="A389" s="209"/>
      <c r="U389" s="209"/>
    </row>
    <row r="390" spans="1:21" s="55" customFormat="1" x14ac:dyDescent="0.2">
      <c r="A390" s="209"/>
      <c r="U390" s="209"/>
    </row>
    <row r="391" spans="1:21" s="55" customFormat="1" x14ac:dyDescent="0.2">
      <c r="A391" s="209"/>
      <c r="U391" s="209"/>
    </row>
    <row r="392" spans="1:21" s="55" customFormat="1" x14ac:dyDescent="0.2">
      <c r="A392" s="209"/>
      <c r="U392" s="209"/>
    </row>
    <row r="393" spans="1:21" s="55" customFormat="1" x14ac:dyDescent="0.2">
      <c r="A393" s="209"/>
      <c r="U393" s="209"/>
    </row>
    <row r="394" spans="1:21" s="55" customFormat="1" x14ac:dyDescent="0.2">
      <c r="A394" s="209"/>
      <c r="U394" s="209"/>
    </row>
    <row r="395" spans="1:21" s="55" customFormat="1" x14ac:dyDescent="0.2">
      <c r="A395" s="209"/>
      <c r="U395" s="209"/>
    </row>
    <row r="396" spans="1:21" s="55" customFormat="1" x14ac:dyDescent="0.2">
      <c r="A396" s="209"/>
      <c r="U396" s="209"/>
    </row>
    <row r="397" spans="1:21" s="55" customFormat="1" x14ac:dyDescent="0.2">
      <c r="A397" s="209"/>
      <c r="U397" s="209"/>
    </row>
    <row r="398" spans="1:21" s="55" customFormat="1" x14ac:dyDescent="0.2">
      <c r="A398" s="209"/>
      <c r="U398" s="209"/>
    </row>
    <row r="399" spans="1:21" s="55" customFormat="1" x14ac:dyDescent="0.2">
      <c r="A399" s="209"/>
      <c r="U399" s="209"/>
    </row>
    <row r="400" spans="1:21" s="55" customFormat="1" x14ac:dyDescent="0.2">
      <c r="A400" s="209"/>
      <c r="U400" s="209"/>
    </row>
    <row r="401" spans="1:21" s="55" customFormat="1" x14ac:dyDescent="0.2">
      <c r="A401" s="209"/>
      <c r="U401" s="209"/>
    </row>
    <row r="402" spans="1:21" s="55" customFormat="1" x14ac:dyDescent="0.2">
      <c r="A402" s="209"/>
      <c r="U402" s="209"/>
    </row>
    <row r="403" spans="1:21" s="55" customFormat="1" x14ac:dyDescent="0.2">
      <c r="A403" s="209"/>
      <c r="U403" s="209"/>
    </row>
    <row r="404" spans="1:21" s="55" customFormat="1" x14ac:dyDescent="0.2">
      <c r="A404" s="209"/>
      <c r="U404" s="209"/>
    </row>
    <row r="405" spans="1:21" s="55" customFormat="1" x14ac:dyDescent="0.2">
      <c r="A405" s="209"/>
      <c r="U405" s="209"/>
    </row>
    <row r="406" spans="1:21" s="55" customFormat="1" x14ac:dyDescent="0.2">
      <c r="A406" s="209"/>
      <c r="U406" s="209"/>
    </row>
    <row r="407" spans="1:21" s="55" customFormat="1" x14ac:dyDescent="0.2">
      <c r="A407" s="209"/>
      <c r="U407" s="209"/>
    </row>
    <row r="408" spans="1:21" s="55" customFormat="1" x14ac:dyDescent="0.2">
      <c r="A408" s="209"/>
      <c r="U408" s="209"/>
    </row>
    <row r="409" spans="1:21" s="55" customFormat="1" x14ac:dyDescent="0.2">
      <c r="A409" s="209"/>
      <c r="U409" s="209"/>
    </row>
    <row r="410" spans="1:21" s="55" customFormat="1" x14ac:dyDescent="0.2">
      <c r="A410" s="209"/>
      <c r="U410" s="209"/>
    </row>
    <row r="411" spans="1:21" s="55" customFormat="1" x14ac:dyDescent="0.2">
      <c r="A411" s="209"/>
      <c r="U411" s="209"/>
    </row>
    <row r="412" spans="1:21" s="55" customFormat="1" x14ac:dyDescent="0.2">
      <c r="A412" s="209"/>
      <c r="U412" s="209"/>
    </row>
    <row r="413" spans="1:21" s="55" customFormat="1" x14ac:dyDescent="0.2">
      <c r="A413" s="209"/>
      <c r="U413" s="209"/>
    </row>
    <row r="414" spans="1:21" s="55" customFormat="1" x14ac:dyDescent="0.2">
      <c r="A414" s="209"/>
      <c r="U414" s="209"/>
    </row>
    <row r="415" spans="1:21" s="55" customFormat="1" x14ac:dyDescent="0.2">
      <c r="A415" s="209"/>
      <c r="U415" s="209"/>
    </row>
    <row r="416" spans="1:21" s="55" customFormat="1" x14ac:dyDescent="0.2">
      <c r="A416" s="209"/>
      <c r="U416" s="209"/>
    </row>
    <row r="417" spans="1:21" s="55" customFormat="1" x14ac:dyDescent="0.2">
      <c r="A417" s="209"/>
      <c r="U417" s="209"/>
    </row>
    <row r="418" spans="1:21" s="55" customFormat="1" x14ac:dyDescent="0.2">
      <c r="A418" s="209"/>
      <c r="U418" s="209"/>
    </row>
    <row r="419" spans="1:21" s="55" customFormat="1" x14ac:dyDescent="0.2">
      <c r="A419" s="209"/>
      <c r="U419" s="209"/>
    </row>
    <row r="420" spans="1:21" s="55" customFormat="1" x14ac:dyDescent="0.2">
      <c r="A420" s="209"/>
      <c r="U420" s="209"/>
    </row>
    <row r="421" spans="1:21" s="55" customFormat="1" x14ac:dyDescent="0.2">
      <c r="A421" s="209"/>
      <c r="U421" s="209"/>
    </row>
    <row r="422" spans="1:21" s="55" customFormat="1" x14ac:dyDescent="0.2">
      <c r="A422" s="209"/>
      <c r="U422" s="209"/>
    </row>
    <row r="423" spans="1:21" s="55" customFormat="1" x14ac:dyDescent="0.2">
      <c r="A423" s="209"/>
      <c r="U423" s="209"/>
    </row>
    <row r="424" spans="1:21" s="55" customFormat="1" x14ac:dyDescent="0.2">
      <c r="A424" s="209"/>
      <c r="U424" s="209"/>
    </row>
    <row r="425" spans="1:21" s="55" customFormat="1" x14ac:dyDescent="0.2">
      <c r="A425" s="209"/>
      <c r="U425" s="209"/>
    </row>
    <row r="426" spans="1:21" s="55" customFormat="1" x14ac:dyDescent="0.2">
      <c r="A426" s="209"/>
      <c r="U426" s="209"/>
    </row>
    <row r="427" spans="1:21" s="55" customFormat="1" x14ac:dyDescent="0.2">
      <c r="A427" s="209"/>
      <c r="U427" s="209"/>
    </row>
    <row r="428" spans="1:21" s="55" customFormat="1" x14ac:dyDescent="0.2">
      <c r="A428" s="209"/>
      <c r="U428" s="209"/>
    </row>
    <row r="429" spans="1:21" s="55" customFormat="1" x14ac:dyDescent="0.2">
      <c r="A429" s="209"/>
      <c r="U429" s="209"/>
    </row>
    <row r="430" spans="1:21" s="55" customFormat="1" x14ac:dyDescent="0.2">
      <c r="A430" s="209"/>
      <c r="U430" s="209"/>
    </row>
    <row r="431" spans="1:21" s="55" customFormat="1" x14ac:dyDescent="0.2">
      <c r="A431" s="209"/>
      <c r="U431" s="209"/>
    </row>
    <row r="432" spans="1:21" s="55" customFormat="1" x14ac:dyDescent="0.2">
      <c r="A432" s="209"/>
      <c r="U432" s="209"/>
    </row>
    <row r="433" spans="1:21" s="55" customFormat="1" x14ac:dyDescent="0.2">
      <c r="A433" s="209"/>
      <c r="U433" s="209"/>
    </row>
    <row r="434" spans="1:21" s="55" customFormat="1" x14ac:dyDescent="0.2">
      <c r="A434" s="209"/>
      <c r="U434" s="209"/>
    </row>
    <row r="435" spans="1:21" s="55" customFormat="1" x14ac:dyDescent="0.2">
      <c r="A435" s="209"/>
      <c r="U435" s="209"/>
    </row>
    <row r="436" spans="1:21" s="55" customFormat="1" x14ac:dyDescent="0.2">
      <c r="A436" s="209"/>
      <c r="U436" s="209"/>
    </row>
    <row r="437" spans="1:21" s="55" customFormat="1" x14ac:dyDescent="0.2">
      <c r="A437" s="209"/>
      <c r="U437" s="209"/>
    </row>
    <row r="438" spans="1:21" s="55" customFormat="1" x14ac:dyDescent="0.2">
      <c r="A438" s="209"/>
      <c r="U438" s="209"/>
    </row>
    <row r="439" spans="1:21" s="55" customFormat="1" x14ac:dyDescent="0.2">
      <c r="A439" s="209"/>
      <c r="U439" s="209"/>
    </row>
    <row r="440" spans="1:21" s="55" customFormat="1" x14ac:dyDescent="0.2">
      <c r="A440" s="209"/>
      <c r="U440" s="209"/>
    </row>
    <row r="441" spans="1:21" s="55" customFormat="1" x14ac:dyDescent="0.2">
      <c r="A441" s="209"/>
      <c r="U441" s="209"/>
    </row>
    <row r="442" spans="1:21" s="55" customFormat="1" x14ac:dyDescent="0.2">
      <c r="A442" s="209"/>
      <c r="U442" s="209"/>
    </row>
    <row r="443" spans="1:21" s="55" customFormat="1" x14ac:dyDescent="0.2">
      <c r="A443" s="209"/>
      <c r="U443" s="209"/>
    </row>
    <row r="444" spans="1:21" s="55" customFormat="1" x14ac:dyDescent="0.2">
      <c r="A444" s="209"/>
      <c r="U444" s="209"/>
    </row>
    <row r="445" spans="1:21" s="55" customFormat="1" x14ac:dyDescent="0.2">
      <c r="A445" s="209"/>
      <c r="U445" s="209"/>
    </row>
    <row r="446" spans="1:21" s="55" customFormat="1" x14ac:dyDescent="0.2">
      <c r="A446" s="209"/>
      <c r="U446" s="209"/>
    </row>
    <row r="447" spans="1:21" s="55" customFormat="1" x14ac:dyDescent="0.2">
      <c r="A447" s="209"/>
      <c r="U447" s="209"/>
    </row>
    <row r="448" spans="1:21" s="55" customFormat="1" x14ac:dyDescent="0.2">
      <c r="A448" s="209"/>
      <c r="U448" s="209"/>
    </row>
    <row r="449" spans="1:21" s="55" customFormat="1" x14ac:dyDescent="0.2">
      <c r="A449" s="209"/>
      <c r="U449" s="209"/>
    </row>
    <row r="450" spans="1:21" s="55" customFormat="1" x14ac:dyDescent="0.2">
      <c r="A450" s="209"/>
      <c r="U450" s="209"/>
    </row>
    <row r="451" spans="1:21" s="55" customFormat="1" x14ac:dyDescent="0.2">
      <c r="A451" s="209"/>
      <c r="U451" s="209"/>
    </row>
    <row r="452" spans="1:21" s="55" customFormat="1" x14ac:dyDescent="0.2">
      <c r="A452" s="209"/>
      <c r="U452" s="209"/>
    </row>
    <row r="453" spans="1:21" s="55" customFormat="1" x14ac:dyDescent="0.2">
      <c r="A453" s="209"/>
      <c r="U453" s="209"/>
    </row>
    <row r="454" spans="1:21" s="55" customFormat="1" x14ac:dyDescent="0.2">
      <c r="A454" s="209"/>
      <c r="U454" s="209"/>
    </row>
    <row r="455" spans="1:21" s="55" customFormat="1" x14ac:dyDescent="0.2">
      <c r="A455" s="209"/>
      <c r="U455" s="209"/>
    </row>
    <row r="456" spans="1:21" s="55" customFormat="1" x14ac:dyDescent="0.2">
      <c r="A456" s="209"/>
      <c r="U456" s="209"/>
    </row>
    <row r="457" spans="1:21" s="55" customFormat="1" x14ac:dyDescent="0.2">
      <c r="A457" s="209"/>
      <c r="U457" s="209"/>
    </row>
    <row r="458" spans="1:21" s="55" customFormat="1" x14ac:dyDescent="0.2">
      <c r="A458" s="209"/>
      <c r="U458" s="209"/>
    </row>
    <row r="459" spans="1:21" s="55" customFormat="1" x14ac:dyDescent="0.2">
      <c r="A459" s="209"/>
      <c r="U459" s="209"/>
    </row>
    <row r="460" spans="1:21" s="55" customFormat="1" x14ac:dyDescent="0.2">
      <c r="A460" s="209"/>
      <c r="U460" s="209"/>
    </row>
    <row r="461" spans="1:21" s="55" customFormat="1" x14ac:dyDescent="0.2">
      <c r="A461" s="209"/>
      <c r="U461" s="209"/>
    </row>
    <row r="462" spans="1:21" s="55" customFormat="1" x14ac:dyDescent="0.2">
      <c r="A462" s="209"/>
      <c r="U462" s="209"/>
    </row>
    <row r="463" spans="1:21" s="55" customFormat="1" x14ac:dyDescent="0.2">
      <c r="A463" s="209"/>
      <c r="U463" s="209"/>
    </row>
    <row r="464" spans="1:21" s="55" customFormat="1" x14ac:dyDescent="0.2">
      <c r="A464" s="209"/>
      <c r="U464" s="209"/>
    </row>
    <row r="465" spans="1:21" s="55" customFormat="1" x14ac:dyDescent="0.2">
      <c r="A465" s="209"/>
      <c r="U465" s="209"/>
    </row>
    <row r="466" spans="1:21" s="55" customFormat="1" x14ac:dyDescent="0.2">
      <c r="A466" s="209"/>
      <c r="U466" s="209"/>
    </row>
    <row r="467" spans="1:21" s="55" customFormat="1" x14ac:dyDescent="0.2">
      <c r="A467" s="209"/>
      <c r="U467" s="209"/>
    </row>
    <row r="468" spans="1:21" s="55" customFormat="1" x14ac:dyDescent="0.2">
      <c r="A468" s="209"/>
      <c r="U468" s="209"/>
    </row>
    <row r="469" spans="1:21" s="55" customFormat="1" x14ac:dyDescent="0.2">
      <c r="A469" s="209"/>
      <c r="U469" s="209"/>
    </row>
    <row r="470" spans="1:21" s="55" customFormat="1" x14ac:dyDescent="0.2">
      <c r="A470" s="209"/>
      <c r="U470" s="209"/>
    </row>
    <row r="471" spans="1:21" s="55" customFormat="1" x14ac:dyDescent="0.2">
      <c r="A471" s="209"/>
      <c r="U471" s="209"/>
    </row>
    <row r="472" spans="1:21" s="55" customFormat="1" x14ac:dyDescent="0.2">
      <c r="A472" s="209"/>
      <c r="U472" s="209"/>
    </row>
    <row r="473" spans="1:21" s="55" customFormat="1" x14ac:dyDescent="0.2">
      <c r="A473" s="209"/>
      <c r="U473" s="209"/>
    </row>
    <row r="474" spans="1:21" s="55" customFormat="1" x14ac:dyDescent="0.2">
      <c r="A474" s="209"/>
      <c r="U474" s="209"/>
    </row>
    <row r="475" spans="1:21" s="55" customFormat="1" x14ac:dyDescent="0.2">
      <c r="A475" s="209"/>
      <c r="U475" s="209"/>
    </row>
    <row r="476" spans="1:21" s="55" customFormat="1" x14ac:dyDescent="0.2">
      <c r="A476" s="209"/>
      <c r="U476" s="209"/>
    </row>
    <row r="477" spans="1:21" s="55" customFormat="1" x14ac:dyDescent="0.2">
      <c r="A477" s="209"/>
      <c r="U477" s="209"/>
    </row>
    <row r="478" spans="1:21" s="55" customFormat="1" x14ac:dyDescent="0.2">
      <c r="A478" s="209"/>
      <c r="U478" s="209"/>
    </row>
    <row r="479" spans="1:21" s="55" customFormat="1" x14ac:dyDescent="0.2">
      <c r="A479" s="209"/>
      <c r="U479" s="209"/>
    </row>
    <row r="480" spans="1:21" s="55" customFormat="1" x14ac:dyDescent="0.2">
      <c r="A480" s="209"/>
      <c r="U480" s="209"/>
    </row>
    <row r="481" spans="1:21" s="55" customFormat="1" x14ac:dyDescent="0.2">
      <c r="A481" s="209"/>
      <c r="U481" s="209"/>
    </row>
    <row r="482" spans="1:21" s="55" customFormat="1" x14ac:dyDescent="0.2">
      <c r="A482" s="209"/>
      <c r="U482" s="209"/>
    </row>
    <row r="483" spans="1:21" s="55" customFormat="1" x14ac:dyDescent="0.2">
      <c r="A483" s="209"/>
      <c r="U483" s="209"/>
    </row>
    <row r="484" spans="1:21" s="55" customFormat="1" x14ac:dyDescent="0.2">
      <c r="A484" s="209"/>
      <c r="U484" s="209"/>
    </row>
    <row r="485" spans="1:21" s="55" customFormat="1" x14ac:dyDescent="0.2">
      <c r="A485" s="209"/>
      <c r="U485" s="209"/>
    </row>
    <row r="486" spans="1:21" s="55" customFormat="1" x14ac:dyDescent="0.2">
      <c r="A486" s="209"/>
      <c r="U486" s="209"/>
    </row>
    <row r="487" spans="1:21" s="55" customFormat="1" x14ac:dyDescent="0.2">
      <c r="A487" s="209"/>
      <c r="U487" s="209"/>
    </row>
    <row r="488" spans="1:21" s="55" customFormat="1" x14ac:dyDescent="0.2">
      <c r="A488" s="209"/>
      <c r="U488" s="209"/>
    </row>
    <row r="489" spans="1:21" s="55" customFormat="1" x14ac:dyDescent="0.2">
      <c r="A489" s="209"/>
      <c r="U489" s="209"/>
    </row>
    <row r="490" spans="1:21" s="55" customFormat="1" x14ac:dyDescent="0.2">
      <c r="A490" s="209"/>
      <c r="U490" s="209"/>
    </row>
    <row r="491" spans="1:21" s="55" customFormat="1" x14ac:dyDescent="0.2">
      <c r="A491" s="209"/>
      <c r="U491" s="209"/>
    </row>
    <row r="492" spans="1:21" s="55" customFormat="1" x14ac:dyDescent="0.2">
      <c r="A492" s="209"/>
      <c r="U492" s="209"/>
    </row>
    <row r="493" spans="1:21" s="55" customFormat="1" x14ac:dyDescent="0.2">
      <c r="A493" s="209"/>
      <c r="U493" s="209"/>
    </row>
    <row r="494" spans="1:21" s="55" customFormat="1" x14ac:dyDescent="0.2">
      <c r="A494" s="209"/>
      <c r="U494" s="209"/>
    </row>
    <row r="495" spans="1:21" s="55" customFormat="1" x14ac:dyDescent="0.2">
      <c r="A495" s="209"/>
      <c r="U495" s="209"/>
    </row>
    <row r="496" spans="1:21" s="55" customFormat="1" x14ac:dyDescent="0.2">
      <c r="A496" s="209"/>
      <c r="U496" s="209"/>
    </row>
    <row r="497" spans="1:21" s="55" customFormat="1" x14ac:dyDescent="0.2">
      <c r="A497" s="209"/>
      <c r="U497" s="209"/>
    </row>
    <row r="498" spans="1:21" s="55" customFormat="1" x14ac:dyDescent="0.2">
      <c r="A498" s="209"/>
      <c r="U498" s="209"/>
    </row>
    <row r="499" spans="1:21" s="55" customFormat="1" x14ac:dyDescent="0.2">
      <c r="A499" s="209"/>
      <c r="U499" s="209"/>
    </row>
    <row r="500" spans="1:21" s="55" customFormat="1" x14ac:dyDescent="0.2">
      <c r="A500" s="209"/>
      <c r="U500" s="209"/>
    </row>
    <row r="501" spans="1:21" s="55" customFormat="1" x14ac:dyDescent="0.2">
      <c r="A501" s="209"/>
      <c r="U501" s="209"/>
    </row>
    <row r="502" spans="1:21" s="55" customFormat="1" x14ac:dyDescent="0.2">
      <c r="A502" s="209"/>
      <c r="U502" s="209"/>
    </row>
    <row r="503" spans="1:21" s="55" customFormat="1" x14ac:dyDescent="0.2">
      <c r="A503" s="209"/>
      <c r="U503" s="209"/>
    </row>
    <row r="504" spans="1:21" s="55" customFormat="1" x14ac:dyDescent="0.2">
      <c r="A504" s="209"/>
      <c r="U504" s="209"/>
    </row>
    <row r="505" spans="1:21" s="55" customFormat="1" x14ac:dyDescent="0.2">
      <c r="A505" s="209"/>
      <c r="U505" s="209"/>
    </row>
    <row r="506" spans="1:21" s="55" customFormat="1" x14ac:dyDescent="0.2">
      <c r="A506" s="209"/>
      <c r="U506" s="209"/>
    </row>
    <row r="507" spans="1:21" s="55" customFormat="1" x14ac:dyDescent="0.2">
      <c r="A507" s="209"/>
      <c r="U507" s="209"/>
    </row>
    <row r="508" spans="1:21" s="55" customFormat="1" x14ac:dyDescent="0.2">
      <c r="A508" s="209"/>
      <c r="U508" s="209"/>
    </row>
    <row r="509" spans="1:21" s="55" customFormat="1" x14ac:dyDescent="0.2">
      <c r="A509" s="209"/>
      <c r="U509" s="209"/>
    </row>
    <row r="510" spans="1:21" s="55" customFormat="1" x14ac:dyDescent="0.2">
      <c r="A510" s="209"/>
      <c r="U510" s="209"/>
    </row>
    <row r="511" spans="1:21" s="55" customFormat="1" x14ac:dyDescent="0.2">
      <c r="A511" s="209"/>
      <c r="U511" s="209"/>
    </row>
    <row r="512" spans="1:21" s="55" customFormat="1" x14ac:dyDescent="0.2">
      <c r="A512" s="209"/>
      <c r="U512" s="209"/>
    </row>
    <row r="513" spans="1:26" s="55" customFormat="1" x14ac:dyDescent="0.2">
      <c r="A513" s="209"/>
      <c r="U513" s="209"/>
    </row>
    <row r="514" spans="1:26" s="55" customFormat="1" x14ac:dyDescent="0.2">
      <c r="A514" s="209"/>
      <c r="U514" s="209"/>
    </row>
    <row r="515" spans="1:26" s="55" customFormat="1" x14ac:dyDescent="0.2">
      <c r="A515" s="209"/>
      <c r="U515" s="209"/>
    </row>
    <row r="516" spans="1:26" s="55" customFormat="1" x14ac:dyDescent="0.2">
      <c r="A516" s="209"/>
      <c r="U516" s="209"/>
    </row>
    <row r="517" spans="1:26" s="55" customFormat="1" x14ac:dyDescent="0.2">
      <c r="A517" s="209"/>
      <c r="U517" s="209"/>
    </row>
    <row r="518" spans="1:26" s="55" customFormat="1" x14ac:dyDescent="0.2">
      <c r="A518" s="209"/>
      <c r="U518" s="209"/>
    </row>
    <row r="519" spans="1:26" s="55" customFormat="1" x14ac:dyDescent="0.2">
      <c r="A519" s="209"/>
      <c r="U519" s="209"/>
    </row>
    <row r="520" spans="1:26" s="55" customFormat="1" x14ac:dyDescent="0.2">
      <c r="A520" s="209"/>
      <c r="U520" s="209"/>
    </row>
    <row r="521" spans="1:26" x14ac:dyDescent="0.2">
      <c r="A521" s="209"/>
      <c r="B521" s="55"/>
      <c r="C521" s="55"/>
      <c r="D521" s="55"/>
      <c r="E521" s="55"/>
      <c r="F521" s="55"/>
      <c r="G521" s="55"/>
      <c r="H521" s="55"/>
      <c r="I521" s="55"/>
      <c r="J521" s="55"/>
      <c r="K521" s="55"/>
      <c r="L521" s="55"/>
      <c r="M521" s="55"/>
      <c r="N521" s="55"/>
      <c r="O521" s="55"/>
      <c r="P521" s="55"/>
      <c r="Q521" s="55"/>
      <c r="R521" s="55"/>
      <c r="S521" s="55"/>
      <c r="T521" s="55"/>
      <c r="X521" s="55"/>
      <c r="Z521" s="55"/>
    </row>
    <row r="522" spans="1:26" x14ac:dyDescent="0.2">
      <c r="X522" s="55"/>
    </row>
  </sheetData>
  <mergeCells count="135">
    <mergeCell ref="E67:K67"/>
    <mergeCell ref="L67:M67"/>
    <mergeCell ref="O67:S67"/>
    <mergeCell ref="E64:E65"/>
    <mergeCell ref="F64:K65"/>
    <mergeCell ref="M64:N64"/>
    <mergeCell ref="P64:Q64"/>
    <mergeCell ref="R64:S64"/>
    <mergeCell ref="E66:K66"/>
    <mergeCell ref="L66:M66"/>
    <mergeCell ref="O66:S66"/>
    <mergeCell ref="T61:T62"/>
    <mergeCell ref="E62:E63"/>
    <mergeCell ref="F62:K63"/>
    <mergeCell ref="M63:N63"/>
    <mergeCell ref="P63:Q63"/>
    <mergeCell ref="R63:S63"/>
    <mergeCell ref="E60:E61"/>
    <mergeCell ref="F60:K61"/>
    <mergeCell ref="M60:N60"/>
    <mergeCell ref="P60:Q60"/>
    <mergeCell ref="R60:S60"/>
    <mergeCell ref="L61:L62"/>
    <mergeCell ref="M61:N62"/>
    <mergeCell ref="O61:O62"/>
    <mergeCell ref="P61:Q62"/>
    <mergeCell ref="R61:S62"/>
    <mergeCell ref="C54:S54"/>
    <mergeCell ref="C55:S55"/>
    <mergeCell ref="C56:S56"/>
    <mergeCell ref="C57:S57"/>
    <mergeCell ref="C58:S58"/>
    <mergeCell ref="C59:T59"/>
    <mergeCell ref="C48:T48"/>
    <mergeCell ref="C49:S49"/>
    <mergeCell ref="C50:T50"/>
    <mergeCell ref="C51:S51"/>
    <mergeCell ref="C52:S52"/>
    <mergeCell ref="C53:S53"/>
    <mergeCell ref="C43:Q43"/>
    <mergeCell ref="C44:Q44"/>
    <mergeCell ref="C45:Q45"/>
    <mergeCell ref="C46:Q46"/>
    <mergeCell ref="C47:M47"/>
    <mergeCell ref="O47:T47"/>
    <mergeCell ref="C39:F39"/>
    <mergeCell ref="K39:Q39"/>
    <mergeCell ref="C40:F40"/>
    <mergeCell ref="P40:Q40"/>
    <mergeCell ref="C41:F41"/>
    <mergeCell ref="P41:Q41"/>
    <mergeCell ref="C36:F36"/>
    <mergeCell ref="K36:Q36"/>
    <mergeCell ref="C37:F37"/>
    <mergeCell ref="K37:Q37"/>
    <mergeCell ref="C38:F38"/>
    <mergeCell ref="J38:T38"/>
    <mergeCell ref="C33:I33"/>
    <mergeCell ref="C34:I34"/>
    <mergeCell ref="K34:T34"/>
    <mergeCell ref="C35:I35"/>
    <mergeCell ref="J35:R35"/>
    <mergeCell ref="S35:T35"/>
    <mergeCell ref="C31:F31"/>
    <mergeCell ref="H31:I31"/>
    <mergeCell ref="K31:O31"/>
    <mergeCell ref="Q31:T31"/>
    <mergeCell ref="E32:I32"/>
    <mergeCell ref="K32:O32"/>
    <mergeCell ref="Q32:T32"/>
    <mergeCell ref="C28:I28"/>
    <mergeCell ref="J28:T28"/>
    <mergeCell ref="C29:F29"/>
    <mergeCell ref="K29:Q29"/>
    <mergeCell ref="C30:F30"/>
    <mergeCell ref="K30:O30"/>
    <mergeCell ref="Q30:T30"/>
    <mergeCell ref="C25:F25"/>
    <mergeCell ref="K25:Q25"/>
    <mergeCell ref="C26:F26"/>
    <mergeCell ref="K26:Q26"/>
    <mergeCell ref="C27:F27"/>
    <mergeCell ref="K27:Q27"/>
    <mergeCell ref="C22:E23"/>
    <mergeCell ref="K22:Q23"/>
    <mergeCell ref="R22:R23"/>
    <mergeCell ref="S22:S23"/>
    <mergeCell ref="T22:T23"/>
    <mergeCell ref="C24:F24"/>
    <mergeCell ref="K24:Q24"/>
    <mergeCell ref="E18:H18"/>
    <mergeCell ref="K18:T19"/>
    <mergeCell ref="E19:I19"/>
    <mergeCell ref="B20:T20"/>
    <mergeCell ref="C21:F21"/>
    <mergeCell ref="K21:Q21"/>
    <mergeCell ref="E15:H15"/>
    <mergeCell ref="K15:Q15"/>
    <mergeCell ref="E16:H16"/>
    <mergeCell ref="K16:Q16"/>
    <mergeCell ref="E17:H17"/>
    <mergeCell ref="K17:T17"/>
    <mergeCell ref="E12:H12"/>
    <mergeCell ref="K12:Q12"/>
    <mergeCell ref="E13:H13"/>
    <mergeCell ref="K13:Q13"/>
    <mergeCell ref="E14:H14"/>
    <mergeCell ref="K14:Q14"/>
    <mergeCell ref="E9:H9"/>
    <mergeCell ref="K9:Q9"/>
    <mergeCell ref="C10:C11"/>
    <mergeCell ref="E10:F10"/>
    <mergeCell ref="H10:I10"/>
    <mergeCell ref="K10:Q10"/>
    <mergeCell ref="E11:F11"/>
    <mergeCell ref="H11:I11"/>
    <mergeCell ref="K11:Q11"/>
    <mergeCell ref="B7:T7"/>
    <mergeCell ref="E8:I8"/>
    <mergeCell ref="K8:Q8"/>
    <mergeCell ref="E4:I4"/>
    <mergeCell ref="K4:M4"/>
    <mergeCell ref="O4:T4"/>
    <mergeCell ref="E5:I5"/>
    <mergeCell ref="K5:M5"/>
    <mergeCell ref="O5:T5"/>
    <mergeCell ref="K1:T1"/>
    <mergeCell ref="U1:U3"/>
    <mergeCell ref="G2:I2"/>
    <mergeCell ref="L2:S2"/>
    <mergeCell ref="F3:I3"/>
    <mergeCell ref="L3:S3"/>
    <mergeCell ref="E6:I6"/>
    <mergeCell ref="K6:M6"/>
    <mergeCell ref="O6:T6"/>
  </mergeCells>
  <phoneticPr fontId="44" type="noConversion"/>
  <conditionalFormatting sqref="S43:S46 H21 S25:S26 S29 T36:T37 S33 H25:H27 L3:S3 S21 K36:Q37 O66:Q66">
    <cfRule type="cellIs" dxfId="28" priority="3" stopIfTrue="1" operator="equal">
      <formula>""</formula>
    </cfRule>
  </conditionalFormatting>
  <conditionalFormatting sqref="J2:K2">
    <cfRule type="cellIs" dxfId="27" priority="4" stopIfTrue="1" operator="equal">
      <formula>"0-P-0000/A/B/C"</formula>
    </cfRule>
  </conditionalFormatting>
  <conditionalFormatting sqref="E13:H13 O4:T6 S11 S27 E66:K67 O67:Q67 E4:I4 S13:S16">
    <cfRule type="cellIs" dxfId="26" priority="5" stopIfTrue="1" operator="equal">
      <formula>0</formula>
    </cfRule>
  </conditionalFormatting>
  <conditionalFormatting sqref="H36:H41">
    <cfRule type="cellIs" dxfId="25" priority="6" stopIfTrue="1" operator="equal">
      <formula>0</formula>
    </cfRule>
  </conditionalFormatting>
  <conditionalFormatting sqref="H22:H24 S22:S24">
    <cfRule type="cellIs" dxfId="24" priority="7" stopIfTrue="1" operator="equal">
      <formula>0.001</formula>
    </cfRule>
  </conditionalFormatting>
  <conditionalFormatting sqref="G2:I2">
    <cfRule type="cellIs" dxfId="23" priority="8" stopIfTrue="1" operator="equal">
      <formula>0</formula>
    </cfRule>
  </conditionalFormatting>
  <conditionalFormatting sqref="O47:T47 E15:H18 H31:I31 S35:T35 S39 H10:I10 G10:G11 E10:F10">
    <cfRule type="cellIs" dxfId="22" priority="9" stopIfTrue="1" operator="equal">
      <formula>"?"</formula>
    </cfRule>
  </conditionalFormatting>
  <conditionalFormatting sqref="E19:I19 Q30:T32">
    <cfRule type="cellIs" dxfId="21" priority="10" stopIfTrue="1" operator="equal">
      <formula>"?"</formula>
    </cfRule>
  </conditionalFormatting>
  <conditionalFormatting sqref="L2:S2">
    <cfRule type="cellIs" dxfId="20" priority="11" stopIfTrue="1" operator="equal">
      <formula>"Issue Status ?"</formula>
    </cfRule>
  </conditionalFormatting>
  <conditionalFormatting sqref="H11:I11">
    <cfRule type="cellIs" dxfId="19" priority="12" stopIfTrue="1" operator="equal">
      <formula>"Dissolved gas?"</formula>
    </cfRule>
  </conditionalFormatting>
  <conditionalFormatting sqref="E11:F11">
    <cfRule type="cellIs" dxfId="18" priority="13" stopIfTrue="1" operator="equal">
      <formula>"Hazardous?"</formula>
    </cfRule>
  </conditionalFormatting>
  <conditionalFormatting sqref="F3:H3">
    <cfRule type="cellIs" dxfId="17" priority="14" stopIfTrue="1" operator="equal">
      <formula>$O$72</formula>
    </cfRule>
  </conditionalFormatting>
  <conditionalFormatting sqref="S11 S13:S16">
    <cfRule type="cellIs" dxfId="16" priority="2" stopIfTrue="1" operator="equal">
      <formula>0</formula>
    </cfRule>
  </conditionalFormatting>
  <conditionalFormatting sqref="E4:I4">
    <cfRule type="cellIs" dxfId="15" priority="1" stopIfTrue="1" operator="equal">
      <formula>0</formula>
    </cfRule>
  </conditionalFormatting>
  <dataValidations count="20">
    <dataValidation type="list" allowBlank="1" showErrorMessage="1" errorTitle="Issue status" error="Select only choices from drop down list" promptTitle="Issue Status" prompt="Select from drop down list" sqref="L2:S2 JH2:JO2 TD2:TK2 ACZ2:ADG2 AMV2:ANC2 AWR2:AWY2 BGN2:BGU2 BQJ2:BQQ2 CAF2:CAM2 CKB2:CKI2 CTX2:CUE2 DDT2:DEA2 DNP2:DNW2 DXL2:DXS2 EHH2:EHO2 ERD2:ERK2 FAZ2:FBG2 FKV2:FLC2 FUR2:FUY2 GEN2:GEU2 GOJ2:GOQ2 GYF2:GYM2 HIB2:HII2 HRX2:HSE2 IBT2:ICA2 ILP2:ILW2 IVL2:IVS2 JFH2:JFO2 JPD2:JPK2 JYZ2:JZG2 KIV2:KJC2 KSR2:KSY2 LCN2:LCU2 LMJ2:LMQ2 LWF2:LWM2 MGB2:MGI2 MPX2:MQE2 MZT2:NAA2 NJP2:NJW2 NTL2:NTS2 ODH2:ODO2 OND2:ONK2 OWZ2:OXG2 PGV2:PHC2 PQR2:PQY2 QAN2:QAU2 QKJ2:QKQ2 QUF2:QUM2 REB2:REI2 RNX2:ROE2 RXT2:RYA2 SHP2:SHW2 SRL2:SRS2 TBH2:TBO2 TLD2:TLK2 TUZ2:TVG2 UEV2:UFC2 UOR2:UOY2 UYN2:UYU2 VIJ2:VIQ2 VSF2:VSM2 WCB2:WCI2 WLX2:WME2 WVT2:WWA2 L65538:S65538 JH65538:JO65538 TD65538:TK65538 ACZ65538:ADG65538 AMV65538:ANC65538 AWR65538:AWY65538 BGN65538:BGU65538 BQJ65538:BQQ65538 CAF65538:CAM65538 CKB65538:CKI65538 CTX65538:CUE65538 DDT65538:DEA65538 DNP65538:DNW65538 DXL65538:DXS65538 EHH65538:EHO65538 ERD65538:ERK65538 FAZ65538:FBG65538 FKV65538:FLC65538 FUR65538:FUY65538 GEN65538:GEU65538 GOJ65538:GOQ65538 GYF65538:GYM65538 HIB65538:HII65538 HRX65538:HSE65538 IBT65538:ICA65538 ILP65538:ILW65538 IVL65538:IVS65538 JFH65538:JFO65538 JPD65538:JPK65538 JYZ65538:JZG65538 KIV65538:KJC65538 KSR65538:KSY65538 LCN65538:LCU65538 LMJ65538:LMQ65538 LWF65538:LWM65538 MGB65538:MGI65538 MPX65538:MQE65538 MZT65538:NAA65538 NJP65538:NJW65538 NTL65538:NTS65538 ODH65538:ODO65538 OND65538:ONK65538 OWZ65538:OXG65538 PGV65538:PHC65538 PQR65538:PQY65538 QAN65538:QAU65538 QKJ65538:QKQ65538 QUF65538:QUM65538 REB65538:REI65538 RNX65538:ROE65538 RXT65538:RYA65538 SHP65538:SHW65538 SRL65538:SRS65538 TBH65538:TBO65538 TLD65538:TLK65538 TUZ65538:TVG65538 UEV65538:UFC65538 UOR65538:UOY65538 UYN65538:UYU65538 VIJ65538:VIQ65538 VSF65538:VSM65538 WCB65538:WCI65538 WLX65538:WME65538 WVT65538:WWA65538 L131074:S131074 JH131074:JO131074 TD131074:TK131074 ACZ131074:ADG131074 AMV131074:ANC131074 AWR131074:AWY131074 BGN131074:BGU131074 BQJ131074:BQQ131074 CAF131074:CAM131074 CKB131074:CKI131074 CTX131074:CUE131074 DDT131074:DEA131074 DNP131074:DNW131074 DXL131074:DXS131074 EHH131074:EHO131074 ERD131074:ERK131074 FAZ131074:FBG131074 FKV131074:FLC131074 FUR131074:FUY131074 GEN131074:GEU131074 GOJ131074:GOQ131074 GYF131074:GYM131074 HIB131074:HII131074 HRX131074:HSE131074 IBT131074:ICA131074 ILP131074:ILW131074 IVL131074:IVS131074 JFH131074:JFO131074 JPD131074:JPK131074 JYZ131074:JZG131074 KIV131074:KJC131074 KSR131074:KSY131074 LCN131074:LCU131074 LMJ131074:LMQ131074 LWF131074:LWM131074 MGB131074:MGI131074 MPX131074:MQE131074 MZT131074:NAA131074 NJP131074:NJW131074 NTL131074:NTS131074 ODH131074:ODO131074 OND131074:ONK131074 OWZ131074:OXG131074 PGV131074:PHC131074 PQR131074:PQY131074 QAN131074:QAU131074 QKJ131074:QKQ131074 QUF131074:QUM131074 REB131074:REI131074 RNX131074:ROE131074 RXT131074:RYA131074 SHP131074:SHW131074 SRL131074:SRS131074 TBH131074:TBO131074 TLD131074:TLK131074 TUZ131074:TVG131074 UEV131074:UFC131074 UOR131074:UOY131074 UYN131074:UYU131074 VIJ131074:VIQ131074 VSF131074:VSM131074 WCB131074:WCI131074 WLX131074:WME131074 WVT131074:WWA131074 L196610:S196610 JH196610:JO196610 TD196610:TK196610 ACZ196610:ADG196610 AMV196610:ANC196610 AWR196610:AWY196610 BGN196610:BGU196610 BQJ196610:BQQ196610 CAF196610:CAM196610 CKB196610:CKI196610 CTX196610:CUE196610 DDT196610:DEA196610 DNP196610:DNW196610 DXL196610:DXS196610 EHH196610:EHO196610 ERD196610:ERK196610 FAZ196610:FBG196610 FKV196610:FLC196610 FUR196610:FUY196610 GEN196610:GEU196610 GOJ196610:GOQ196610 GYF196610:GYM196610 HIB196610:HII196610 HRX196610:HSE196610 IBT196610:ICA196610 ILP196610:ILW196610 IVL196610:IVS196610 JFH196610:JFO196610 JPD196610:JPK196610 JYZ196610:JZG196610 KIV196610:KJC196610 KSR196610:KSY196610 LCN196610:LCU196610 LMJ196610:LMQ196610 LWF196610:LWM196610 MGB196610:MGI196610 MPX196610:MQE196610 MZT196610:NAA196610 NJP196610:NJW196610 NTL196610:NTS196610 ODH196610:ODO196610 OND196610:ONK196610 OWZ196610:OXG196610 PGV196610:PHC196610 PQR196610:PQY196610 QAN196610:QAU196610 QKJ196610:QKQ196610 QUF196610:QUM196610 REB196610:REI196610 RNX196610:ROE196610 RXT196610:RYA196610 SHP196610:SHW196610 SRL196610:SRS196610 TBH196610:TBO196610 TLD196610:TLK196610 TUZ196610:TVG196610 UEV196610:UFC196610 UOR196610:UOY196610 UYN196610:UYU196610 VIJ196610:VIQ196610 VSF196610:VSM196610 WCB196610:WCI196610 WLX196610:WME196610 WVT196610:WWA196610 L262146:S262146 JH262146:JO262146 TD262146:TK262146 ACZ262146:ADG262146 AMV262146:ANC262146 AWR262146:AWY262146 BGN262146:BGU262146 BQJ262146:BQQ262146 CAF262146:CAM262146 CKB262146:CKI262146 CTX262146:CUE262146 DDT262146:DEA262146 DNP262146:DNW262146 DXL262146:DXS262146 EHH262146:EHO262146 ERD262146:ERK262146 FAZ262146:FBG262146 FKV262146:FLC262146 FUR262146:FUY262146 GEN262146:GEU262146 GOJ262146:GOQ262146 GYF262146:GYM262146 HIB262146:HII262146 HRX262146:HSE262146 IBT262146:ICA262146 ILP262146:ILW262146 IVL262146:IVS262146 JFH262146:JFO262146 JPD262146:JPK262146 JYZ262146:JZG262146 KIV262146:KJC262146 KSR262146:KSY262146 LCN262146:LCU262146 LMJ262146:LMQ262146 LWF262146:LWM262146 MGB262146:MGI262146 MPX262146:MQE262146 MZT262146:NAA262146 NJP262146:NJW262146 NTL262146:NTS262146 ODH262146:ODO262146 OND262146:ONK262146 OWZ262146:OXG262146 PGV262146:PHC262146 PQR262146:PQY262146 QAN262146:QAU262146 QKJ262146:QKQ262146 QUF262146:QUM262146 REB262146:REI262146 RNX262146:ROE262146 RXT262146:RYA262146 SHP262146:SHW262146 SRL262146:SRS262146 TBH262146:TBO262146 TLD262146:TLK262146 TUZ262146:TVG262146 UEV262146:UFC262146 UOR262146:UOY262146 UYN262146:UYU262146 VIJ262146:VIQ262146 VSF262146:VSM262146 WCB262146:WCI262146 WLX262146:WME262146 WVT262146:WWA262146 L327682:S327682 JH327682:JO327682 TD327682:TK327682 ACZ327682:ADG327682 AMV327682:ANC327682 AWR327682:AWY327682 BGN327682:BGU327682 BQJ327682:BQQ327682 CAF327682:CAM327682 CKB327682:CKI327682 CTX327682:CUE327682 DDT327682:DEA327682 DNP327682:DNW327682 DXL327682:DXS327682 EHH327682:EHO327682 ERD327682:ERK327682 FAZ327682:FBG327682 FKV327682:FLC327682 FUR327682:FUY327682 GEN327682:GEU327682 GOJ327682:GOQ327682 GYF327682:GYM327682 HIB327682:HII327682 HRX327682:HSE327682 IBT327682:ICA327682 ILP327682:ILW327682 IVL327682:IVS327682 JFH327682:JFO327682 JPD327682:JPK327682 JYZ327682:JZG327682 KIV327682:KJC327682 KSR327682:KSY327682 LCN327682:LCU327682 LMJ327682:LMQ327682 LWF327682:LWM327682 MGB327682:MGI327682 MPX327682:MQE327682 MZT327682:NAA327682 NJP327682:NJW327682 NTL327682:NTS327682 ODH327682:ODO327682 OND327682:ONK327682 OWZ327682:OXG327682 PGV327682:PHC327682 PQR327682:PQY327682 QAN327682:QAU327682 QKJ327682:QKQ327682 QUF327682:QUM327682 REB327682:REI327682 RNX327682:ROE327682 RXT327682:RYA327682 SHP327682:SHW327682 SRL327682:SRS327682 TBH327682:TBO327682 TLD327682:TLK327682 TUZ327682:TVG327682 UEV327682:UFC327682 UOR327682:UOY327682 UYN327682:UYU327682 VIJ327682:VIQ327682 VSF327682:VSM327682 WCB327682:WCI327682 WLX327682:WME327682 WVT327682:WWA327682 L393218:S393218 JH393218:JO393218 TD393218:TK393218 ACZ393218:ADG393218 AMV393218:ANC393218 AWR393218:AWY393218 BGN393218:BGU393218 BQJ393218:BQQ393218 CAF393218:CAM393218 CKB393218:CKI393218 CTX393218:CUE393218 DDT393218:DEA393218 DNP393218:DNW393218 DXL393218:DXS393218 EHH393218:EHO393218 ERD393218:ERK393218 FAZ393218:FBG393218 FKV393218:FLC393218 FUR393218:FUY393218 GEN393218:GEU393218 GOJ393218:GOQ393218 GYF393218:GYM393218 HIB393218:HII393218 HRX393218:HSE393218 IBT393218:ICA393218 ILP393218:ILW393218 IVL393218:IVS393218 JFH393218:JFO393218 JPD393218:JPK393218 JYZ393218:JZG393218 KIV393218:KJC393218 KSR393218:KSY393218 LCN393218:LCU393218 LMJ393218:LMQ393218 LWF393218:LWM393218 MGB393218:MGI393218 MPX393218:MQE393218 MZT393218:NAA393218 NJP393218:NJW393218 NTL393218:NTS393218 ODH393218:ODO393218 OND393218:ONK393218 OWZ393218:OXG393218 PGV393218:PHC393218 PQR393218:PQY393218 QAN393218:QAU393218 QKJ393218:QKQ393218 QUF393218:QUM393218 REB393218:REI393218 RNX393218:ROE393218 RXT393218:RYA393218 SHP393218:SHW393218 SRL393218:SRS393218 TBH393218:TBO393218 TLD393218:TLK393218 TUZ393218:TVG393218 UEV393218:UFC393218 UOR393218:UOY393218 UYN393218:UYU393218 VIJ393218:VIQ393218 VSF393218:VSM393218 WCB393218:WCI393218 WLX393218:WME393218 WVT393218:WWA393218 L458754:S458754 JH458754:JO458754 TD458754:TK458754 ACZ458754:ADG458754 AMV458754:ANC458754 AWR458754:AWY458754 BGN458754:BGU458754 BQJ458754:BQQ458754 CAF458754:CAM458754 CKB458754:CKI458754 CTX458754:CUE458754 DDT458754:DEA458754 DNP458754:DNW458754 DXL458754:DXS458754 EHH458754:EHO458754 ERD458754:ERK458754 FAZ458754:FBG458754 FKV458754:FLC458754 FUR458754:FUY458754 GEN458754:GEU458754 GOJ458754:GOQ458754 GYF458754:GYM458754 HIB458754:HII458754 HRX458754:HSE458754 IBT458754:ICA458754 ILP458754:ILW458754 IVL458754:IVS458754 JFH458754:JFO458754 JPD458754:JPK458754 JYZ458754:JZG458754 KIV458754:KJC458754 KSR458754:KSY458754 LCN458754:LCU458754 LMJ458754:LMQ458754 LWF458754:LWM458754 MGB458754:MGI458754 MPX458754:MQE458754 MZT458754:NAA458754 NJP458754:NJW458754 NTL458754:NTS458754 ODH458754:ODO458754 OND458754:ONK458754 OWZ458754:OXG458754 PGV458754:PHC458754 PQR458754:PQY458754 QAN458754:QAU458754 QKJ458754:QKQ458754 QUF458754:QUM458754 REB458754:REI458754 RNX458754:ROE458754 RXT458754:RYA458754 SHP458754:SHW458754 SRL458754:SRS458754 TBH458754:TBO458754 TLD458754:TLK458754 TUZ458754:TVG458754 UEV458754:UFC458754 UOR458754:UOY458754 UYN458754:UYU458754 VIJ458754:VIQ458754 VSF458754:VSM458754 WCB458754:WCI458754 WLX458754:WME458754 WVT458754:WWA458754 L524290:S524290 JH524290:JO524290 TD524290:TK524290 ACZ524290:ADG524290 AMV524290:ANC524290 AWR524290:AWY524290 BGN524290:BGU524290 BQJ524290:BQQ524290 CAF524290:CAM524290 CKB524290:CKI524290 CTX524290:CUE524290 DDT524290:DEA524290 DNP524290:DNW524290 DXL524290:DXS524290 EHH524290:EHO524290 ERD524290:ERK524290 FAZ524290:FBG524290 FKV524290:FLC524290 FUR524290:FUY524290 GEN524290:GEU524290 GOJ524290:GOQ524290 GYF524290:GYM524290 HIB524290:HII524290 HRX524290:HSE524290 IBT524290:ICA524290 ILP524290:ILW524290 IVL524290:IVS524290 JFH524290:JFO524290 JPD524290:JPK524290 JYZ524290:JZG524290 KIV524290:KJC524290 KSR524290:KSY524290 LCN524290:LCU524290 LMJ524290:LMQ524290 LWF524290:LWM524290 MGB524290:MGI524290 MPX524290:MQE524290 MZT524290:NAA524290 NJP524290:NJW524290 NTL524290:NTS524290 ODH524290:ODO524290 OND524290:ONK524290 OWZ524290:OXG524290 PGV524290:PHC524290 PQR524290:PQY524290 QAN524290:QAU524290 QKJ524290:QKQ524290 QUF524290:QUM524290 REB524290:REI524290 RNX524290:ROE524290 RXT524290:RYA524290 SHP524290:SHW524290 SRL524290:SRS524290 TBH524290:TBO524290 TLD524290:TLK524290 TUZ524290:TVG524290 UEV524290:UFC524290 UOR524290:UOY524290 UYN524290:UYU524290 VIJ524290:VIQ524290 VSF524290:VSM524290 WCB524290:WCI524290 WLX524290:WME524290 WVT524290:WWA524290 L589826:S589826 JH589826:JO589826 TD589826:TK589826 ACZ589826:ADG589826 AMV589826:ANC589826 AWR589826:AWY589826 BGN589826:BGU589826 BQJ589826:BQQ589826 CAF589826:CAM589826 CKB589826:CKI589826 CTX589826:CUE589826 DDT589826:DEA589826 DNP589826:DNW589826 DXL589826:DXS589826 EHH589826:EHO589826 ERD589826:ERK589826 FAZ589826:FBG589826 FKV589826:FLC589826 FUR589826:FUY589826 GEN589826:GEU589826 GOJ589826:GOQ589826 GYF589826:GYM589826 HIB589826:HII589826 HRX589826:HSE589826 IBT589826:ICA589826 ILP589826:ILW589826 IVL589826:IVS589826 JFH589826:JFO589826 JPD589826:JPK589826 JYZ589826:JZG589826 KIV589826:KJC589826 KSR589826:KSY589826 LCN589826:LCU589826 LMJ589826:LMQ589826 LWF589826:LWM589826 MGB589826:MGI589826 MPX589826:MQE589826 MZT589826:NAA589826 NJP589826:NJW589826 NTL589826:NTS589826 ODH589826:ODO589826 OND589826:ONK589826 OWZ589826:OXG589826 PGV589826:PHC589826 PQR589826:PQY589826 QAN589826:QAU589826 QKJ589826:QKQ589826 QUF589826:QUM589826 REB589826:REI589826 RNX589826:ROE589826 RXT589826:RYA589826 SHP589826:SHW589826 SRL589826:SRS589826 TBH589826:TBO589826 TLD589826:TLK589826 TUZ589826:TVG589826 UEV589826:UFC589826 UOR589826:UOY589826 UYN589826:UYU589826 VIJ589826:VIQ589826 VSF589826:VSM589826 WCB589826:WCI589826 WLX589826:WME589826 WVT589826:WWA589826 L655362:S655362 JH655362:JO655362 TD655362:TK655362 ACZ655362:ADG655362 AMV655362:ANC655362 AWR655362:AWY655362 BGN655362:BGU655362 BQJ655362:BQQ655362 CAF655362:CAM655362 CKB655362:CKI655362 CTX655362:CUE655362 DDT655362:DEA655362 DNP655362:DNW655362 DXL655362:DXS655362 EHH655362:EHO655362 ERD655362:ERK655362 FAZ655362:FBG655362 FKV655362:FLC655362 FUR655362:FUY655362 GEN655362:GEU655362 GOJ655362:GOQ655362 GYF655362:GYM655362 HIB655362:HII655362 HRX655362:HSE655362 IBT655362:ICA655362 ILP655362:ILW655362 IVL655362:IVS655362 JFH655362:JFO655362 JPD655362:JPK655362 JYZ655362:JZG655362 KIV655362:KJC655362 KSR655362:KSY655362 LCN655362:LCU655362 LMJ655362:LMQ655362 LWF655362:LWM655362 MGB655362:MGI655362 MPX655362:MQE655362 MZT655362:NAA655362 NJP655362:NJW655362 NTL655362:NTS655362 ODH655362:ODO655362 OND655362:ONK655362 OWZ655362:OXG655362 PGV655362:PHC655362 PQR655362:PQY655362 QAN655362:QAU655362 QKJ655362:QKQ655362 QUF655362:QUM655362 REB655362:REI655362 RNX655362:ROE655362 RXT655362:RYA655362 SHP655362:SHW655362 SRL655362:SRS655362 TBH655362:TBO655362 TLD655362:TLK655362 TUZ655362:TVG655362 UEV655362:UFC655362 UOR655362:UOY655362 UYN655362:UYU655362 VIJ655362:VIQ655362 VSF655362:VSM655362 WCB655362:WCI655362 WLX655362:WME655362 WVT655362:WWA655362 L720898:S720898 JH720898:JO720898 TD720898:TK720898 ACZ720898:ADG720898 AMV720898:ANC720898 AWR720898:AWY720898 BGN720898:BGU720898 BQJ720898:BQQ720898 CAF720898:CAM720898 CKB720898:CKI720898 CTX720898:CUE720898 DDT720898:DEA720898 DNP720898:DNW720898 DXL720898:DXS720898 EHH720898:EHO720898 ERD720898:ERK720898 FAZ720898:FBG720898 FKV720898:FLC720898 FUR720898:FUY720898 GEN720898:GEU720898 GOJ720898:GOQ720898 GYF720898:GYM720898 HIB720898:HII720898 HRX720898:HSE720898 IBT720898:ICA720898 ILP720898:ILW720898 IVL720898:IVS720898 JFH720898:JFO720898 JPD720898:JPK720898 JYZ720898:JZG720898 KIV720898:KJC720898 KSR720898:KSY720898 LCN720898:LCU720898 LMJ720898:LMQ720898 LWF720898:LWM720898 MGB720898:MGI720898 MPX720898:MQE720898 MZT720898:NAA720898 NJP720898:NJW720898 NTL720898:NTS720898 ODH720898:ODO720898 OND720898:ONK720898 OWZ720898:OXG720898 PGV720898:PHC720898 PQR720898:PQY720898 QAN720898:QAU720898 QKJ720898:QKQ720898 QUF720898:QUM720898 REB720898:REI720898 RNX720898:ROE720898 RXT720898:RYA720898 SHP720898:SHW720898 SRL720898:SRS720898 TBH720898:TBO720898 TLD720898:TLK720898 TUZ720898:TVG720898 UEV720898:UFC720898 UOR720898:UOY720898 UYN720898:UYU720898 VIJ720898:VIQ720898 VSF720898:VSM720898 WCB720898:WCI720898 WLX720898:WME720898 WVT720898:WWA720898 L786434:S786434 JH786434:JO786434 TD786434:TK786434 ACZ786434:ADG786434 AMV786434:ANC786434 AWR786434:AWY786434 BGN786434:BGU786434 BQJ786434:BQQ786434 CAF786434:CAM786434 CKB786434:CKI786434 CTX786434:CUE786434 DDT786434:DEA786434 DNP786434:DNW786434 DXL786434:DXS786434 EHH786434:EHO786434 ERD786434:ERK786434 FAZ786434:FBG786434 FKV786434:FLC786434 FUR786434:FUY786434 GEN786434:GEU786434 GOJ786434:GOQ786434 GYF786434:GYM786434 HIB786434:HII786434 HRX786434:HSE786434 IBT786434:ICA786434 ILP786434:ILW786434 IVL786434:IVS786434 JFH786434:JFO786434 JPD786434:JPK786434 JYZ786434:JZG786434 KIV786434:KJC786434 KSR786434:KSY786434 LCN786434:LCU786434 LMJ786434:LMQ786434 LWF786434:LWM786434 MGB786434:MGI786434 MPX786434:MQE786434 MZT786434:NAA786434 NJP786434:NJW786434 NTL786434:NTS786434 ODH786434:ODO786434 OND786434:ONK786434 OWZ786434:OXG786434 PGV786434:PHC786434 PQR786434:PQY786434 QAN786434:QAU786434 QKJ786434:QKQ786434 QUF786434:QUM786434 REB786434:REI786434 RNX786434:ROE786434 RXT786434:RYA786434 SHP786434:SHW786434 SRL786434:SRS786434 TBH786434:TBO786434 TLD786434:TLK786434 TUZ786434:TVG786434 UEV786434:UFC786434 UOR786434:UOY786434 UYN786434:UYU786434 VIJ786434:VIQ786434 VSF786434:VSM786434 WCB786434:WCI786434 WLX786434:WME786434 WVT786434:WWA786434 L851970:S851970 JH851970:JO851970 TD851970:TK851970 ACZ851970:ADG851970 AMV851970:ANC851970 AWR851970:AWY851970 BGN851970:BGU851970 BQJ851970:BQQ851970 CAF851970:CAM851970 CKB851970:CKI851970 CTX851970:CUE851970 DDT851970:DEA851970 DNP851970:DNW851970 DXL851970:DXS851970 EHH851970:EHO851970 ERD851970:ERK851970 FAZ851970:FBG851970 FKV851970:FLC851970 FUR851970:FUY851970 GEN851970:GEU851970 GOJ851970:GOQ851970 GYF851970:GYM851970 HIB851970:HII851970 HRX851970:HSE851970 IBT851970:ICA851970 ILP851970:ILW851970 IVL851970:IVS851970 JFH851970:JFO851970 JPD851970:JPK851970 JYZ851970:JZG851970 KIV851970:KJC851970 KSR851970:KSY851970 LCN851970:LCU851970 LMJ851970:LMQ851970 LWF851970:LWM851970 MGB851970:MGI851970 MPX851970:MQE851970 MZT851970:NAA851970 NJP851970:NJW851970 NTL851970:NTS851970 ODH851970:ODO851970 OND851970:ONK851970 OWZ851970:OXG851970 PGV851970:PHC851970 PQR851970:PQY851970 QAN851970:QAU851970 QKJ851970:QKQ851970 QUF851970:QUM851970 REB851970:REI851970 RNX851970:ROE851970 RXT851970:RYA851970 SHP851970:SHW851970 SRL851970:SRS851970 TBH851970:TBO851970 TLD851970:TLK851970 TUZ851970:TVG851970 UEV851970:UFC851970 UOR851970:UOY851970 UYN851970:UYU851970 VIJ851970:VIQ851970 VSF851970:VSM851970 WCB851970:WCI851970 WLX851970:WME851970 WVT851970:WWA851970 L917506:S917506 JH917506:JO917506 TD917506:TK917506 ACZ917506:ADG917506 AMV917506:ANC917506 AWR917506:AWY917506 BGN917506:BGU917506 BQJ917506:BQQ917506 CAF917506:CAM917506 CKB917506:CKI917506 CTX917506:CUE917506 DDT917506:DEA917506 DNP917506:DNW917506 DXL917506:DXS917506 EHH917506:EHO917506 ERD917506:ERK917506 FAZ917506:FBG917506 FKV917506:FLC917506 FUR917506:FUY917506 GEN917506:GEU917506 GOJ917506:GOQ917506 GYF917506:GYM917506 HIB917506:HII917506 HRX917506:HSE917506 IBT917506:ICA917506 ILP917506:ILW917506 IVL917506:IVS917506 JFH917506:JFO917506 JPD917506:JPK917506 JYZ917506:JZG917506 KIV917506:KJC917506 KSR917506:KSY917506 LCN917506:LCU917506 LMJ917506:LMQ917506 LWF917506:LWM917506 MGB917506:MGI917506 MPX917506:MQE917506 MZT917506:NAA917506 NJP917506:NJW917506 NTL917506:NTS917506 ODH917506:ODO917506 OND917506:ONK917506 OWZ917506:OXG917506 PGV917506:PHC917506 PQR917506:PQY917506 QAN917506:QAU917506 QKJ917506:QKQ917506 QUF917506:QUM917506 REB917506:REI917506 RNX917506:ROE917506 RXT917506:RYA917506 SHP917506:SHW917506 SRL917506:SRS917506 TBH917506:TBO917506 TLD917506:TLK917506 TUZ917506:TVG917506 UEV917506:UFC917506 UOR917506:UOY917506 UYN917506:UYU917506 VIJ917506:VIQ917506 VSF917506:VSM917506 WCB917506:WCI917506 WLX917506:WME917506 WVT917506:WWA917506 L983042:S983042 JH983042:JO983042 TD983042:TK983042 ACZ983042:ADG983042 AMV983042:ANC983042 AWR983042:AWY983042 BGN983042:BGU983042 BQJ983042:BQQ983042 CAF983042:CAM983042 CKB983042:CKI983042 CTX983042:CUE983042 DDT983042:DEA983042 DNP983042:DNW983042 DXL983042:DXS983042 EHH983042:EHO983042 ERD983042:ERK983042 FAZ983042:FBG983042 FKV983042:FLC983042 FUR983042:FUY983042 GEN983042:GEU983042 GOJ983042:GOQ983042 GYF983042:GYM983042 HIB983042:HII983042 HRX983042:HSE983042 IBT983042:ICA983042 ILP983042:ILW983042 IVL983042:IVS983042 JFH983042:JFO983042 JPD983042:JPK983042 JYZ983042:JZG983042 KIV983042:KJC983042 KSR983042:KSY983042 LCN983042:LCU983042 LMJ983042:LMQ983042 LWF983042:LWM983042 MGB983042:MGI983042 MPX983042:MQE983042 MZT983042:NAA983042 NJP983042:NJW983042 NTL983042:NTS983042 ODH983042:ODO983042 OND983042:ONK983042 OWZ983042:OXG983042 PGV983042:PHC983042 PQR983042:PQY983042 QAN983042:QAU983042 QKJ983042:QKQ983042 QUF983042:QUM983042 REB983042:REI983042 RNX983042:ROE983042 RXT983042:RYA983042 SHP983042:SHW983042 SRL983042:SRS983042 TBH983042:TBO983042 TLD983042:TLK983042 TUZ983042:TVG983042 UEV983042:UFC983042 UOR983042:UOY983042 UYN983042:UYU983042 VIJ983042:VIQ983042 VSF983042:VSM983042 WCB983042:WCI983042 WLX983042:WME983042 WVT983042:WWA983042">
      <formula1>$X$2:$X$6</formula1>
    </dataValidation>
    <dataValidation errorStyle="warning" allowBlank="1" errorTitle="Service Type" promptTitle="Service Type" prompt="Select service from drop down list"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dataValidation type="list" allowBlank="1" sqref="E15:H15 JA15:JD15 SW15:SZ15 ACS15:ACV15 AMO15:AMR15 AWK15:AWN15 BGG15:BGJ15 BQC15:BQF15 BZY15:CAB15 CJU15:CJX15 CTQ15:CTT15 DDM15:DDP15 DNI15:DNL15 DXE15:DXH15 EHA15:EHD15 EQW15:EQZ15 FAS15:FAV15 FKO15:FKR15 FUK15:FUN15 GEG15:GEJ15 GOC15:GOF15 GXY15:GYB15 HHU15:HHX15 HRQ15:HRT15 IBM15:IBP15 ILI15:ILL15 IVE15:IVH15 JFA15:JFD15 JOW15:JOZ15 JYS15:JYV15 KIO15:KIR15 KSK15:KSN15 LCG15:LCJ15 LMC15:LMF15 LVY15:LWB15 MFU15:MFX15 MPQ15:MPT15 MZM15:MZP15 NJI15:NJL15 NTE15:NTH15 ODA15:ODD15 OMW15:OMZ15 OWS15:OWV15 PGO15:PGR15 PQK15:PQN15 QAG15:QAJ15 QKC15:QKF15 QTY15:QUB15 RDU15:RDX15 RNQ15:RNT15 RXM15:RXP15 SHI15:SHL15 SRE15:SRH15 TBA15:TBD15 TKW15:TKZ15 TUS15:TUV15 UEO15:UER15 UOK15:UON15 UYG15:UYJ15 VIC15:VIF15 VRY15:VSB15 WBU15:WBX15 WLQ15:WLT15 WVM15:WVP15 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formula1>$Z$3:$Z$5</formula1>
    </dataValidation>
    <dataValidation type="list" allowBlank="1" sqref="E16:H16 JA16:JD16 SW16:SZ16 ACS16:ACV16 AMO16:AMR16 AWK16:AWN16 BGG16:BGJ16 BQC16:BQF16 BZY16:CAB16 CJU16:CJX16 CTQ16:CTT16 DDM16:DDP16 DNI16:DNL16 DXE16:DXH16 EHA16:EHD16 EQW16:EQZ16 FAS16:FAV16 FKO16:FKR16 FUK16:FUN16 GEG16:GEJ16 GOC16:GOF16 GXY16:GYB16 HHU16:HHX16 HRQ16:HRT16 IBM16:IBP16 ILI16:ILL16 IVE16:IVH16 JFA16:JFD16 JOW16:JOZ16 JYS16:JYV16 KIO16:KIR16 KSK16:KSN16 LCG16:LCJ16 LMC16:LMF16 LVY16:LWB16 MFU16:MFX16 MPQ16:MPT16 MZM16:MZP16 NJI16:NJL16 NTE16:NTH16 ODA16:ODD16 OMW16:OMZ16 OWS16:OWV16 PGO16:PGR16 PQK16:PQN16 QAG16:QAJ16 QKC16:QKF16 QTY16:QUB16 RDU16:RDX16 RNQ16:RNT16 RXM16:RXP16 SHI16:SHL16 SRE16:SRH16 TBA16:TBD16 TKW16:TKZ16 TUS16:TUV16 UEO16:UER16 UOK16:UON16 UYG16:UYJ16 VIC16:VIF16 VRY16:VSB16 WBU16:WBX16 WLQ16:WLT16 WVM16:WVP16 E65552:H65552 JA65552:JD65552 SW65552:SZ65552 ACS65552:ACV65552 AMO65552:AMR65552 AWK65552:AWN65552 BGG65552:BGJ65552 BQC65552:BQF65552 BZY65552:CAB65552 CJU65552:CJX65552 CTQ65552:CTT65552 DDM65552:DDP65552 DNI65552:DNL65552 DXE65552:DXH65552 EHA65552:EHD65552 EQW65552:EQZ65552 FAS65552:FAV65552 FKO65552:FKR65552 FUK65552:FUN65552 GEG65552:GEJ65552 GOC65552:GOF65552 GXY65552:GYB65552 HHU65552:HHX65552 HRQ65552:HRT65552 IBM65552:IBP65552 ILI65552:ILL65552 IVE65552:IVH65552 JFA65552:JFD65552 JOW65552:JOZ65552 JYS65552:JYV65552 KIO65552:KIR65552 KSK65552:KSN65552 LCG65552:LCJ65552 LMC65552:LMF65552 LVY65552:LWB65552 MFU65552:MFX65552 MPQ65552:MPT65552 MZM65552:MZP65552 NJI65552:NJL65552 NTE65552:NTH65552 ODA65552:ODD65552 OMW65552:OMZ65552 OWS65552:OWV65552 PGO65552:PGR65552 PQK65552:PQN65552 QAG65552:QAJ65552 QKC65552:QKF65552 QTY65552:QUB65552 RDU65552:RDX65552 RNQ65552:RNT65552 RXM65552:RXP65552 SHI65552:SHL65552 SRE65552:SRH65552 TBA65552:TBD65552 TKW65552:TKZ65552 TUS65552:TUV65552 UEO65552:UER65552 UOK65552:UON65552 UYG65552:UYJ65552 VIC65552:VIF65552 VRY65552:VSB65552 WBU65552:WBX65552 WLQ65552:WLT65552 WVM65552:WVP65552 E131088:H131088 JA131088:JD131088 SW131088:SZ131088 ACS131088:ACV131088 AMO131088:AMR131088 AWK131088:AWN131088 BGG131088:BGJ131088 BQC131088:BQF131088 BZY131088:CAB131088 CJU131088:CJX131088 CTQ131088:CTT131088 DDM131088:DDP131088 DNI131088:DNL131088 DXE131088:DXH131088 EHA131088:EHD131088 EQW131088:EQZ131088 FAS131088:FAV131088 FKO131088:FKR131088 FUK131088:FUN131088 GEG131088:GEJ131088 GOC131088:GOF131088 GXY131088:GYB131088 HHU131088:HHX131088 HRQ131088:HRT131088 IBM131088:IBP131088 ILI131088:ILL131088 IVE131088:IVH131088 JFA131088:JFD131088 JOW131088:JOZ131088 JYS131088:JYV131088 KIO131088:KIR131088 KSK131088:KSN131088 LCG131088:LCJ131088 LMC131088:LMF131088 LVY131088:LWB131088 MFU131088:MFX131088 MPQ131088:MPT131088 MZM131088:MZP131088 NJI131088:NJL131088 NTE131088:NTH131088 ODA131088:ODD131088 OMW131088:OMZ131088 OWS131088:OWV131088 PGO131088:PGR131088 PQK131088:PQN131088 QAG131088:QAJ131088 QKC131088:QKF131088 QTY131088:QUB131088 RDU131088:RDX131088 RNQ131088:RNT131088 RXM131088:RXP131088 SHI131088:SHL131088 SRE131088:SRH131088 TBA131088:TBD131088 TKW131088:TKZ131088 TUS131088:TUV131088 UEO131088:UER131088 UOK131088:UON131088 UYG131088:UYJ131088 VIC131088:VIF131088 VRY131088:VSB131088 WBU131088:WBX131088 WLQ131088:WLT131088 WVM131088:WVP131088 E196624:H196624 JA196624:JD196624 SW196624:SZ196624 ACS196624:ACV196624 AMO196624:AMR196624 AWK196624:AWN196624 BGG196624:BGJ196624 BQC196624:BQF196624 BZY196624:CAB196624 CJU196624:CJX196624 CTQ196624:CTT196624 DDM196624:DDP196624 DNI196624:DNL196624 DXE196624:DXH196624 EHA196624:EHD196624 EQW196624:EQZ196624 FAS196624:FAV196624 FKO196624:FKR196624 FUK196624:FUN196624 GEG196624:GEJ196624 GOC196624:GOF196624 GXY196624:GYB196624 HHU196624:HHX196624 HRQ196624:HRT196624 IBM196624:IBP196624 ILI196624:ILL196624 IVE196624:IVH196624 JFA196624:JFD196624 JOW196624:JOZ196624 JYS196624:JYV196624 KIO196624:KIR196624 KSK196624:KSN196624 LCG196624:LCJ196624 LMC196624:LMF196624 LVY196624:LWB196624 MFU196624:MFX196624 MPQ196624:MPT196624 MZM196624:MZP196624 NJI196624:NJL196624 NTE196624:NTH196624 ODA196624:ODD196624 OMW196624:OMZ196624 OWS196624:OWV196624 PGO196624:PGR196624 PQK196624:PQN196624 QAG196624:QAJ196624 QKC196624:QKF196624 QTY196624:QUB196624 RDU196624:RDX196624 RNQ196624:RNT196624 RXM196624:RXP196624 SHI196624:SHL196624 SRE196624:SRH196624 TBA196624:TBD196624 TKW196624:TKZ196624 TUS196624:TUV196624 UEO196624:UER196624 UOK196624:UON196624 UYG196624:UYJ196624 VIC196624:VIF196624 VRY196624:VSB196624 WBU196624:WBX196624 WLQ196624:WLT196624 WVM196624:WVP196624 E262160:H262160 JA262160:JD262160 SW262160:SZ262160 ACS262160:ACV262160 AMO262160:AMR262160 AWK262160:AWN262160 BGG262160:BGJ262160 BQC262160:BQF262160 BZY262160:CAB262160 CJU262160:CJX262160 CTQ262160:CTT262160 DDM262160:DDP262160 DNI262160:DNL262160 DXE262160:DXH262160 EHA262160:EHD262160 EQW262160:EQZ262160 FAS262160:FAV262160 FKO262160:FKR262160 FUK262160:FUN262160 GEG262160:GEJ262160 GOC262160:GOF262160 GXY262160:GYB262160 HHU262160:HHX262160 HRQ262160:HRT262160 IBM262160:IBP262160 ILI262160:ILL262160 IVE262160:IVH262160 JFA262160:JFD262160 JOW262160:JOZ262160 JYS262160:JYV262160 KIO262160:KIR262160 KSK262160:KSN262160 LCG262160:LCJ262160 LMC262160:LMF262160 LVY262160:LWB262160 MFU262160:MFX262160 MPQ262160:MPT262160 MZM262160:MZP262160 NJI262160:NJL262160 NTE262160:NTH262160 ODA262160:ODD262160 OMW262160:OMZ262160 OWS262160:OWV262160 PGO262160:PGR262160 PQK262160:PQN262160 QAG262160:QAJ262160 QKC262160:QKF262160 QTY262160:QUB262160 RDU262160:RDX262160 RNQ262160:RNT262160 RXM262160:RXP262160 SHI262160:SHL262160 SRE262160:SRH262160 TBA262160:TBD262160 TKW262160:TKZ262160 TUS262160:TUV262160 UEO262160:UER262160 UOK262160:UON262160 UYG262160:UYJ262160 VIC262160:VIF262160 VRY262160:VSB262160 WBU262160:WBX262160 WLQ262160:WLT262160 WVM262160:WVP262160 E327696:H327696 JA327696:JD327696 SW327696:SZ327696 ACS327696:ACV327696 AMO327696:AMR327696 AWK327696:AWN327696 BGG327696:BGJ327696 BQC327696:BQF327696 BZY327696:CAB327696 CJU327696:CJX327696 CTQ327696:CTT327696 DDM327696:DDP327696 DNI327696:DNL327696 DXE327696:DXH327696 EHA327696:EHD327696 EQW327696:EQZ327696 FAS327696:FAV327696 FKO327696:FKR327696 FUK327696:FUN327696 GEG327696:GEJ327696 GOC327696:GOF327696 GXY327696:GYB327696 HHU327696:HHX327696 HRQ327696:HRT327696 IBM327696:IBP327696 ILI327696:ILL327696 IVE327696:IVH327696 JFA327696:JFD327696 JOW327696:JOZ327696 JYS327696:JYV327696 KIO327696:KIR327696 KSK327696:KSN327696 LCG327696:LCJ327696 LMC327696:LMF327696 LVY327696:LWB327696 MFU327696:MFX327696 MPQ327696:MPT327696 MZM327696:MZP327696 NJI327696:NJL327696 NTE327696:NTH327696 ODA327696:ODD327696 OMW327696:OMZ327696 OWS327696:OWV327696 PGO327696:PGR327696 PQK327696:PQN327696 QAG327696:QAJ327696 QKC327696:QKF327696 QTY327696:QUB327696 RDU327696:RDX327696 RNQ327696:RNT327696 RXM327696:RXP327696 SHI327696:SHL327696 SRE327696:SRH327696 TBA327696:TBD327696 TKW327696:TKZ327696 TUS327696:TUV327696 UEO327696:UER327696 UOK327696:UON327696 UYG327696:UYJ327696 VIC327696:VIF327696 VRY327696:VSB327696 WBU327696:WBX327696 WLQ327696:WLT327696 WVM327696:WVP327696 E393232:H393232 JA393232:JD393232 SW393232:SZ393232 ACS393232:ACV393232 AMO393232:AMR393232 AWK393232:AWN393232 BGG393232:BGJ393232 BQC393232:BQF393232 BZY393232:CAB393232 CJU393232:CJX393232 CTQ393232:CTT393232 DDM393232:DDP393232 DNI393232:DNL393232 DXE393232:DXH393232 EHA393232:EHD393232 EQW393232:EQZ393232 FAS393232:FAV393232 FKO393232:FKR393232 FUK393232:FUN393232 GEG393232:GEJ393232 GOC393232:GOF393232 GXY393232:GYB393232 HHU393232:HHX393232 HRQ393232:HRT393232 IBM393232:IBP393232 ILI393232:ILL393232 IVE393232:IVH393232 JFA393232:JFD393232 JOW393232:JOZ393232 JYS393232:JYV393232 KIO393232:KIR393232 KSK393232:KSN393232 LCG393232:LCJ393232 LMC393232:LMF393232 LVY393232:LWB393232 MFU393232:MFX393232 MPQ393232:MPT393232 MZM393232:MZP393232 NJI393232:NJL393232 NTE393232:NTH393232 ODA393232:ODD393232 OMW393232:OMZ393232 OWS393232:OWV393232 PGO393232:PGR393232 PQK393232:PQN393232 QAG393232:QAJ393232 QKC393232:QKF393232 QTY393232:QUB393232 RDU393232:RDX393232 RNQ393232:RNT393232 RXM393232:RXP393232 SHI393232:SHL393232 SRE393232:SRH393232 TBA393232:TBD393232 TKW393232:TKZ393232 TUS393232:TUV393232 UEO393232:UER393232 UOK393232:UON393232 UYG393232:UYJ393232 VIC393232:VIF393232 VRY393232:VSB393232 WBU393232:WBX393232 WLQ393232:WLT393232 WVM393232:WVP393232 E458768:H458768 JA458768:JD458768 SW458768:SZ458768 ACS458768:ACV458768 AMO458768:AMR458768 AWK458768:AWN458768 BGG458768:BGJ458768 BQC458768:BQF458768 BZY458768:CAB458768 CJU458768:CJX458768 CTQ458768:CTT458768 DDM458768:DDP458768 DNI458768:DNL458768 DXE458768:DXH458768 EHA458768:EHD458768 EQW458768:EQZ458768 FAS458768:FAV458768 FKO458768:FKR458768 FUK458768:FUN458768 GEG458768:GEJ458768 GOC458768:GOF458768 GXY458768:GYB458768 HHU458768:HHX458768 HRQ458768:HRT458768 IBM458768:IBP458768 ILI458768:ILL458768 IVE458768:IVH458768 JFA458768:JFD458768 JOW458768:JOZ458768 JYS458768:JYV458768 KIO458768:KIR458768 KSK458768:KSN458768 LCG458768:LCJ458768 LMC458768:LMF458768 LVY458768:LWB458768 MFU458768:MFX458768 MPQ458768:MPT458768 MZM458768:MZP458768 NJI458768:NJL458768 NTE458768:NTH458768 ODA458768:ODD458768 OMW458768:OMZ458768 OWS458768:OWV458768 PGO458768:PGR458768 PQK458768:PQN458768 QAG458768:QAJ458768 QKC458768:QKF458768 QTY458768:QUB458768 RDU458768:RDX458768 RNQ458768:RNT458768 RXM458768:RXP458768 SHI458768:SHL458768 SRE458768:SRH458768 TBA458768:TBD458768 TKW458768:TKZ458768 TUS458768:TUV458768 UEO458768:UER458768 UOK458768:UON458768 UYG458768:UYJ458768 VIC458768:VIF458768 VRY458768:VSB458768 WBU458768:WBX458768 WLQ458768:WLT458768 WVM458768:WVP458768 E524304:H524304 JA524304:JD524304 SW524304:SZ524304 ACS524304:ACV524304 AMO524304:AMR524304 AWK524304:AWN524304 BGG524304:BGJ524304 BQC524304:BQF524304 BZY524304:CAB524304 CJU524304:CJX524304 CTQ524304:CTT524304 DDM524304:DDP524304 DNI524304:DNL524304 DXE524304:DXH524304 EHA524304:EHD524304 EQW524304:EQZ524304 FAS524304:FAV524304 FKO524304:FKR524304 FUK524304:FUN524304 GEG524304:GEJ524304 GOC524304:GOF524304 GXY524304:GYB524304 HHU524304:HHX524304 HRQ524304:HRT524304 IBM524304:IBP524304 ILI524304:ILL524304 IVE524304:IVH524304 JFA524304:JFD524304 JOW524304:JOZ524304 JYS524304:JYV524304 KIO524304:KIR524304 KSK524304:KSN524304 LCG524304:LCJ524304 LMC524304:LMF524304 LVY524304:LWB524304 MFU524304:MFX524304 MPQ524304:MPT524304 MZM524304:MZP524304 NJI524304:NJL524304 NTE524304:NTH524304 ODA524304:ODD524304 OMW524304:OMZ524304 OWS524304:OWV524304 PGO524304:PGR524304 PQK524304:PQN524304 QAG524304:QAJ524304 QKC524304:QKF524304 QTY524304:QUB524304 RDU524304:RDX524304 RNQ524304:RNT524304 RXM524304:RXP524304 SHI524304:SHL524304 SRE524304:SRH524304 TBA524304:TBD524304 TKW524304:TKZ524304 TUS524304:TUV524304 UEO524304:UER524304 UOK524304:UON524304 UYG524304:UYJ524304 VIC524304:VIF524304 VRY524304:VSB524304 WBU524304:WBX524304 WLQ524304:WLT524304 WVM524304:WVP524304 E589840:H589840 JA589840:JD589840 SW589840:SZ589840 ACS589840:ACV589840 AMO589840:AMR589840 AWK589840:AWN589840 BGG589840:BGJ589840 BQC589840:BQF589840 BZY589840:CAB589840 CJU589840:CJX589840 CTQ589840:CTT589840 DDM589840:DDP589840 DNI589840:DNL589840 DXE589840:DXH589840 EHA589840:EHD589840 EQW589840:EQZ589840 FAS589840:FAV589840 FKO589840:FKR589840 FUK589840:FUN589840 GEG589840:GEJ589840 GOC589840:GOF589840 GXY589840:GYB589840 HHU589840:HHX589840 HRQ589840:HRT589840 IBM589840:IBP589840 ILI589840:ILL589840 IVE589840:IVH589840 JFA589840:JFD589840 JOW589840:JOZ589840 JYS589840:JYV589840 KIO589840:KIR589840 KSK589840:KSN589840 LCG589840:LCJ589840 LMC589840:LMF589840 LVY589840:LWB589840 MFU589840:MFX589840 MPQ589840:MPT589840 MZM589840:MZP589840 NJI589840:NJL589840 NTE589840:NTH589840 ODA589840:ODD589840 OMW589840:OMZ589840 OWS589840:OWV589840 PGO589840:PGR589840 PQK589840:PQN589840 QAG589840:QAJ589840 QKC589840:QKF589840 QTY589840:QUB589840 RDU589840:RDX589840 RNQ589840:RNT589840 RXM589840:RXP589840 SHI589840:SHL589840 SRE589840:SRH589840 TBA589840:TBD589840 TKW589840:TKZ589840 TUS589840:TUV589840 UEO589840:UER589840 UOK589840:UON589840 UYG589840:UYJ589840 VIC589840:VIF589840 VRY589840:VSB589840 WBU589840:WBX589840 WLQ589840:WLT589840 WVM589840:WVP589840 E655376:H655376 JA655376:JD655376 SW655376:SZ655376 ACS655376:ACV655376 AMO655376:AMR655376 AWK655376:AWN655376 BGG655376:BGJ655376 BQC655376:BQF655376 BZY655376:CAB655376 CJU655376:CJX655376 CTQ655376:CTT655376 DDM655376:DDP655376 DNI655376:DNL655376 DXE655376:DXH655376 EHA655376:EHD655376 EQW655376:EQZ655376 FAS655376:FAV655376 FKO655376:FKR655376 FUK655376:FUN655376 GEG655376:GEJ655376 GOC655376:GOF655376 GXY655376:GYB655376 HHU655376:HHX655376 HRQ655376:HRT655376 IBM655376:IBP655376 ILI655376:ILL655376 IVE655376:IVH655376 JFA655376:JFD655376 JOW655376:JOZ655376 JYS655376:JYV655376 KIO655376:KIR655376 KSK655376:KSN655376 LCG655376:LCJ655376 LMC655376:LMF655376 LVY655376:LWB655376 MFU655376:MFX655376 MPQ655376:MPT655376 MZM655376:MZP655376 NJI655376:NJL655376 NTE655376:NTH655376 ODA655376:ODD655376 OMW655376:OMZ655376 OWS655376:OWV655376 PGO655376:PGR655376 PQK655376:PQN655376 QAG655376:QAJ655376 QKC655376:QKF655376 QTY655376:QUB655376 RDU655376:RDX655376 RNQ655376:RNT655376 RXM655376:RXP655376 SHI655376:SHL655376 SRE655376:SRH655376 TBA655376:TBD655376 TKW655376:TKZ655376 TUS655376:TUV655376 UEO655376:UER655376 UOK655376:UON655376 UYG655376:UYJ655376 VIC655376:VIF655376 VRY655376:VSB655376 WBU655376:WBX655376 WLQ655376:WLT655376 WVM655376:WVP655376 E720912:H720912 JA720912:JD720912 SW720912:SZ720912 ACS720912:ACV720912 AMO720912:AMR720912 AWK720912:AWN720912 BGG720912:BGJ720912 BQC720912:BQF720912 BZY720912:CAB720912 CJU720912:CJX720912 CTQ720912:CTT720912 DDM720912:DDP720912 DNI720912:DNL720912 DXE720912:DXH720912 EHA720912:EHD720912 EQW720912:EQZ720912 FAS720912:FAV720912 FKO720912:FKR720912 FUK720912:FUN720912 GEG720912:GEJ720912 GOC720912:GOF720912 GXY720912:GYB720912 HHU720912:HHX720912 HRQ720912:HRT720912 IBM720912:IBP720912 ILI720912:ILL720912 IVE720912:IVH720912 JFA720912:JFD720912 JOW720912:JOZ720912 JYS720912:JYV720912 KIO720912:KIR720912 KSK720912:KSN720912 LCG720912:LCJ720912 LMC720912:LMF720912 LVY720912:LWB720912 MFU720912:MFX720912 MPQ720912:MPT720912 MZM720912:MZP720912 NJI720912:NJL720912 NTE720912:NTH720912 ODA720912:ODD720912 OMW720912:OMZ720912 OWS720912:OWV720912 PGO720912:PGR720912 PQK720912:PQN720912 QAG720912:QAJ720912 QKC720912:QKF720912 QTY720912:QUB720912 RDU720912:RDX720912 RNQ720912:RNT720912 RXM720912:RXP720912 SHI720912:SHL720912 SRE720912:SRH720912 TBA720912:TBD720912 TKW720912:TKZ720912 TUS720912:TUV720912 UEO720912:UER720912 UOK720912:UON720912 UYG720912:UYJ720912 VIC720912:VIF720912 VRY720912:VSB720912 WBU720912:WBX720912 WLQ720912:WLT720912 WVM720912:WVP720912 E786448:H786448 JA786448:JD786448 SW786448:SZ786448 ACS786448:ACV786448 AMO786448:AMR786448 AWK786448:AWN786448 BGG786448:BGJ786448 BQC786448:BQF786448 BZY786448:CAB786448 CJU786448:CJX786448 CTQ786448:CTT786448 DDM786448:DDP786448 DNI786448:DNL786448 DXE786448:DXH786448 EHA786448:EHD786448 EQW786448:EQZ786448 FAS786448:FAV786448 FKO786448:FKR786448 FUK786448:FUN786448 GEG786448:GEJ786448 GOC786448:GOF786448 GXY786448:GYB786448 HHU786448:HHX786448 HRQ786448:HRT786448 IBM786448:IBP786448 ILI786448:ILL786448 IVE786448:IVH786448 JFA786448:JFD786448 JOW786448:JOZ786448 JYS786448:JYV786448 KIO786448:KIR786448 KSK786448:KSN786448 LCG786448:LCJ786448 LMC786448:LMF786448 LVY786448:LWB786448 MFU786448:MFX786448 MPQ786448:MPT786448 MZM786448:MZP786448 NJI786448:NJL786448 NTE786448:NTH786448 ODA786448:ODD786448 OMW786448:OMZ786448 OWS786448:OWV786448 PGO786448:PGR786448 PQK786448:PQN786448 QAG786448:QAJ786448 QKC786448:QKF786448 QTY786448:QUB786448 RDU786448:RDX786448 RNQ786448:RNT786448 RXM786448:RXP786448 SHI786448:SHL786448 SRE786448:SRH786448 TBA786448:TBD786448 TKW786448:TKZ786448 TUS786448:TUV786448 UEO786448:UER786448 UOK786448:UON786448 UYG786448:UYJ786448 VIC786448:VIF786448 VRY786448:VSB786448 WBU786448:WBX786448 WLQ786448:WLT786448 WVM786448:WVP786448 E851984:H851984 JA851984:JD851984 SW851984:SZ851984 ACS851984:ACV851984 AMO851984:AMR851984 AWK851984:AWN851984 BGG851984:BGJ851984 BQC851984:BQF851984 BZY851984:CAB851984 CJU851984:CJX851984 CTQ851984:CTT851984 DDM851984:DDP851984 DNI851984:DNL851984 DXE851984:DXH851984 EHA851984:EHD851984 EQW851984:EQZ851984 FAS851984:FAV851984 FKO851984:FKR851984 FUK851984:FUN851984 GEG851984:GEJ851984 GOC851984:GOF851984 GXY851984:GYB851984 HHU851984:HHX851984 HRQ851984:HRT851984 IBM851984:IBP851984 ILI851984:ILL851984 IVE851984:IVH851984 JFA851984:JFD851984 JOW851984:JOZ851984 JYS851984:JYV851984 KIO851984:KIR851984 KSK851984:KSN851984 LCG851984:LCJ851984 LMC851984:LMF851984 LVY851984:LWB851984 MFU851984:MFX851984 MPQ851984:MPT851984 MZM851984:MZP851984 NJI851984:NJL851984 NTE851984:NTH851984 ODA851984:ODD851984 OMW851984:OMZ851984 OWS851984:OWV851984 PGO851984:PGR851984 PQK851984:PQN851984 QAG851984:QAJ851984 QKC851984:QKF851984 QTY851984:QUB851984 RDU851984:RDX851984 RNQ851984:RNT851984 RXM851984:RXP851984 SHI851984:SHL851984 SRE851984:SRH851984 TBA851984:TBD851984 TKW851984:TKZ851984 TUS851984:TUV851984 UEO851984:UER851984 UOK851984:UON851984 UYG851984:UYJ851984 VIC851984:VIF851984 VRY851984:VSB851984 WBU851984:WBX851984 WLQ851984:WLT851984 WVM851984:WVP851984 E917520:H917520 JA917520:JD917520 SW917520:SZ917520 ACS917520:ACV917520 AMO917520:AMR917520 AWK917520:AWN917520 BGG917520:BGJ917520 BQC917520:BQF917520 BZY917520:CAB917520 CJU917520:CJX917520 CTQ917520:CTT917520 DDM917520:DDP917520 DNI917520:DNL917520 DXE917520:DXH917520 EHA917520:EHD917520 EQW917520:EQZ917520 FAS917520:FAV917520 FKO917520:FKR917520 FUK917520:FUN917520 GEG917520:GEJ917520 GOC917520:GOF917520 GXY917520:GYB917520 HHU917520:HHX917520 HRQ917520:HRT917520 IBM917520:IBP917520 ILI917520:ILL917520 IVE917520:IVH917520 JFA917520:JFD917520 JOW917520:JOZ917520 JYS917520:JYV917520 KIO917520:KIR917520 KSK917520:KSN917520 LCG917520:LCJ917520 LMC917520:LMF917520 LVY917520:LWB917520 MFU917520:MFX917520 MPQ917520:MPT917520 MZM917520:MZP917520 NJI917520:NJL917520 NTE917520:NTH917520 ODA917520:ODD917520 OMW917520:OMZ917520 OWS917520:OWV917520 PGO917520:PGR917520 PQK917520:PQN917520 QAG917520:QAJ917520 QKC917520:QKF917520 QTY917520:QUB917520 RDU917520:RDX917520 RNQ917520:RNT917520 RXM917520:RXP917520 SHI917520:SHL917520 SRE917520:SRH917520 TBA917520:TBD917520 TKW917520:TKZ917520 TUS917520:TUV917520 UEO917520:UER917520 UOK917520:UON917520 UYG917520:UYJ917520 VIC917520:VIF917520 VRY917520:VSB917520 WBU917520:WBX917520 WLQ917520:WLT917520 WVM917520:WVP917520 E983056:H983056 JA983056:JD983056 SW983056:SZ983056 ACS983056:ACV983056 AMO983056:AMR983056 AWK983056:AWN983056 BGG983056:BGJ983056 BQC983056:BQF983056 BZY983056:CAB983056 CJU983056:CJX983056 CTQ983056:CTT983056 DDM983056:DDP983056 DNI983056:DNL983056 DXE983056:DXH983056 EHA983056:EHD983056 EQW983056:EQZ983056 FAS983056:FAV983056 FKO983056:FKR983056 FUK983056:FUN983056 GEG983056:GEJ983056 GOC983056:GOF983056 GXY983056:GYB983056 HHU983056:HHX983056 HRQ983056:HRT983056 IBM983056:IBP983056 ILI983056:ILL983056 IVE983056:IVH983056 JFA983056:JFD983056 JOW983056:JOZ983056 JYS983056:JYV983056 KIO983056:KIR983056 KSK983056:KSN983056 LCG983056:LCJ983056 LMC983056:LMF983056 LVY983056:LWB983056 MFU983056:MFX983056 MPQ983056:MPT983056 MZM983056:MZP983056 NJI983056:NJL983056 NTE983056:NTH983056 ODA983056:ODD983056 OMW983056:OMZ983056 OWS983056:OWV983056 PGO983056:PGR983056 PQK983056:PQN983056 QAG983056:QAJ983056 QKC983056:QKF983056 QTY983056:QUB983056 RDU983056:RDX983056 RNQ983056:RNT983056 RXM983056:RXP983056 SHI983056:SHL983056 SRE983056:SRH983056 TBA983056:TBD983056 TKW983056:TKZ983056 TUS983056:TUV983056 UEO983056:UER983056 UOK983056:UON983056 UYG983056:UYJ983056 VIC983056:VIF983056 VRY983056:VSB983056 WBU983056:WBX983056 WLQ983056:WLT983056 WVM983056:WVP983056">
      <formula1>$Z$8:$Z$10</formula1>
    </dataValidation>
    <dataValidation type="list" allowBlank="1" sqref="E17:H17 JA17:JD17 SW17:SZ17 ACS17:ACV17 AMO17:AMR17 AWK17:AWN17 BGG17:BGJ17 BQC17:BQF17 BZY17:CAB17 CJU17:CJX17 CTQ17:CTT17 DDM17:DDP17 DNI17:DNL17 DXE17:DXH17 EHA17:EHD17 EQW17:EQZ17 FAS17:FAV17 FKO17:FKR17 FUK17:FUN17 GEG17:GEJ17 GOC17:GOF17 GXY17:GYB17 HHU17:HHX17 HRQ17:HRT17 IBM17:IBP17 ILI17:ILL17 IVE17:IVH17 JFA17:JFD17 JOW17:JOZ17 JYS17:JYV17 KIO17:KIR17 KSK17:KSN17 LCG17:LCJ17 LMC17:LMF17 LVY17:LWB17 MFU17:MFX17 MPQ17:MPT17 MZM17:MZP17 NJI17:NJL17 NTE17:NTH17 ODA17:ODD17 OMW17:OMZ17 OWS17:OWV17 PGO17:PGR17 PQK17:PQN17 QAG17:QAJ17 QKC17:QKF17 QTY17:QUB17 RDU17:RDX17 RNQ17:RNT17 RXM17:RXP17 SHI17:SHL17 SRE17:SRH17 TBA17:TBD17 TKW17:TKZ17 TUS17:TUV17 UEO17:UER17 UOK17:UON17 UYG17:UYJ17 VIC17:VIF17 VRY17:VSB17 WBU17:WBX17 WLQ17:WLT17 WVM17:WVP17 E65553:H65553 JA65553:JD65553 SW65553:SZ65553 ACS65553:ACV65553 AMO65553:AMR65553 AWK65553:AWN65553 BGG65553:BGJ65553 BQC65553:BQF65553 BZY65553:CAB65553 CJU65553:CJX65553 CTQ65553:CTT65553 DDM65553:DDP65553 DNI65553:DNL65553 DXE65553:DXH65553 EHA65553:EHD65553 EQW65553:EQZ65553 FAS65553:FAV65553 FKO65553:FKR65553 FUK65553:FUN65553 GEG65553:GEJ65553 GOC65553:GOF65553 GXY65553:GYB65553 HHU65553:HHX65553 HRQ65553:HRT65553 IBM65553:IBP65553 ILI65553:ILL65553 IVE65553:IVH65553 JFA65553:JFD65553 JOW65553:JOZ65553 JYS65553:JYV65553 KIO65553:KIR65553 KSK65553:KSN65553 LCG65553:LCJ65553 LMC65553:LMF65553 LVY65553:LWB65553 MFU65553:MFX65553 MPQ65553:MPT65553 MZM65553:MZP65553 NJI65553:NJL65553 NTE65553:NTH65553 ODA65553:ODD65553 OMW65553:OMZ65553 OWS65553:OWV65553 PGO65553:PGR65553 PQK65553:PQN65553 QAG65553:QAJ65553 QKC65553:QKF65553 QTY65553:QUB65553 RDU65553:RDX65553 RNQ65553:RNT65553 RXM65553:RXP65553 SHI65553:SHL65553 SRE65553:SRH65553 TBA65553:TBD65553 TKW65553:TKZ65553 TUS65553:TUV65553 UEO65553:UER65553 UOK65553:UON65553 UYG65553:UYJ65553 VIC65553:VIF65553 VRY65553:VSB65553 WBU65553:WBX65553 WLQ65553:WLT65553 WVM65553:WVP65553 E131089:H131089 JA131089:JD131089 SW131089:SZ131089 ACS131089:ACV131089 AMO131089:AMR131089 AWK131089:AWN131089 BGG131089:BGJ131089 BQC131089:BQF131089 BZY131089:CAB131089 CJU131089:CJX131089 CTQ131089:CTT131089 DDM131089:DDP131089 DNI131089:DNL131089 DXE131089:DXH131089 EHA131089:EHD131089 EQW131089:EQZ131089 FAS131089:FAV131089 FKO131089:FKR131089 FUK131089:FUN131089 GEG131089:GEJ131089 GOC131089:GOF131089 GXY131089:GYB131089 HHU131089:HHX131089 HRQ131089:HRT131089 IBM131089:IBP131089 ILI131089:ILL131089 IVE131089:IVH131089 JFA131089:JFD131089 JOW131089:JOZ131089 JYS131089:JYV131089 KIO131089:KIR131089 KSK131089:KSN131089 LCG131089:LCJ131089 LMC131089:LMF131089 LVY131089:LWB131089 MFU131089:MFX131089 MPQ131089:MPT131089 MZM131089:MZP131089 NJI131089:NJL131089 NTE131089:NTH131089 ODA131089:ODD131089 OMW131089:OMZ131089 OWS131089:OWV131089 PGO131089:PGR131089 PQK131089:PQN131089 QAG131089:QAJ131089 QKC131089:QKF131089 QTY131089:QUB131089 RDU131089:RDX131089 RNQ131089:RNT131089 RXM131089:RXP131089 SHI131089:SHL131089 SRE131089:SRH131089 TBA131089:TBD131089 TKW131089:TKZ131089 TUS131089:TUV131089 UEO131089:UER131089 UOK131089:UON131089 UYG131089:UYJ131089 VIC131089:VIF131089 VRY131089:VSB131089 WBU131089:WBX131089 WLQ131089:WLT131089 WVM131089:WVP131089 E196625:H196625 JA196625:JD196625 SW196625:SZ196625 ACS196625:ACV196625 AMO196625:AMR196625 AWK196625:AWN196625 BGG196625:BGJ196625 BQC196625:BQF196625 BZY196625:CAB196625 CJU196625:CJX196625 CTQ196625:CTT196625 DDM196625:DDP196625 DNI196625:DNL196625 DXE196625:DXH196625 EHA196625:EHD196625 EQW196625:EQZ196625 FAS196625:FAV196625 FKO196625:FKR196625 FUK196625:FUN196625 GEG196625:GEJ196625 GOC196625:GOF196625 GXY196625:GYB196625 HHU196625:HHX196625 HRQ196625:HRT196625 IBM196625:IBP196625 ILI196625:ILL196625 IVE196625:IVH196625 JFA196625:JFD196625 JOW196625:JOZ196625 JYS196625:JYV196625 KIO196625:KIR196625 KSK196625:KSN196625 LCG196625:LCJ196625 LMC196625:LMF196625 LVY196625:LWB196625 MFU196625:MFX196625 MPQ196625:MPT196625 MZM196625:MZP196625 NJI196625:NJL196625 NTE196625:NTH196625 ODA196625:ODD196625 OMW196625:OMZ196625 OWS196625:OWV196625 PGO196625:PGR196625 PQK196625:PQN196625 QAG196625:QAJ196625 QKC196625:QKF196625 QTY196625:QUB196625 RDU196625:RDX196625 RNQ196625:RNT196625 RXM196625:RXP196625 SHI196625:SHL196625 SRE196625:SRH196625 TBA196625:TBD196625 TKW196625:TKZ196625 TUS196625:TUV196625 UEO196625:UER196625 UOK196625:UON196625 UYG196625:UYJ196625 VIC196625:VIF196625 VRY196625:VSB196625 WBU196625:WBX196625 WLQ196625:WLT196625 WVM196625:WVP196625 E262161:H262161 JA262161:JD262161 SW262161:SZ262161 ACS262161:ACV262161 AMO262161:AMR262161 AWK262161:AWN262161 BGG262161:BGJ262161 BQC262161:BQF262161 BZY262161:CAB262161 CJU262161:CJX262161 CTQ262161:CTT262161 DDM262161:DDP262161 DNI262161:DNL262161 DXE262161:DXH262161 EHA262161:EHD262161 EQW262161:EQZ262161 FAS262161:FAV262161 FKO262161:FKR262161 FUK262161:FUN262161 GEG262161:GEJ262161 GOC262161:GOF262161 GXY262161:GYB262161 HHU262161:HHX262161 HRQ262161:HRT262161 IBM262161:IBP262161 ILI262161:ILL262161 IVE262161:IVH262161 JFA262161:JFD262161 JOW262161:JOZ262161 JYS262161:JYV262161 KIO262161:KIR262161 KSK262161:KSN262161 LCG262161:LCJ262161 LMC262161:LMF262161 LVY262161:LWB262161 MFU262161:MFX262161 MPQ262161:MPT262161 MZM262161:MZP262161 NJI262161:NJL262161 NTE262161:NTH262161 ODA262161:ODD262161 OMW262161:OMZ262161 OWS262161:OWV262161 PGO262161:PGR262161 PQK262161:PQN262161 QAG262161:QAJ262161 QKC262161:QKF262161 QTY262161:QUB262161 RDU262161:RDX262161 RNQ262161:RNT262161 RXM262161:RXP262161 SHI262161:SHL262161 SRE262161:SRH262161 TBA262161:TBD262161 TKW262161:TKZ262161 TUS262161:TUV262161 UEO262161:UER262161 UOK262161:UON262161 UYG262161:UYJ262161 VIC262161:VIF262161 VRY262161:VSB262161 WBU262161:WBX262161 WLQ262161:WLT262161 WVM262161:WVP262161 E327697:H327697 JA327697:JD327697 SW327697:SZ327697 ACS327697:ACV327697 AMO327697:AMR327697 AWK327697:AWN327697 BGG327697:BGJ327697 BQC327697:BQF327697 BZY327697:CAB327697 CJU327697:CJX327697 CTQ327697:CTT327697 DDM327697:DDP327697 DNI327697:DNL327697 DXE327697:DXH327697 EHA327697:EHD327697 EQW327697:EQZ327697 FAS327697:FAV327697 FKO327697:FKR327697 FUK327697:FUN327697 GEG327697:GEJ327697 GOC327697:GOF327697 GXY327697:GYB327697 HHU327697:HHX327697 HRQ327697:HRT327697 IBM327697:IBP327697 ILI327697:ILL327697 IVE327697:IVH327697 JFA327697:JFD327697 JOW327697:JOZ327697 JYS327697:JYV327697 KIO327697:KIR327697 KSK327697:KSN327697 LCG327697:LCJ327697 LMC327697:LMF327697 LVY327697:LWB327697 MFU327697:MFX327697 MPQ327697:MPT327697 MZM327697:MZP327697 NJI327697:NJL327697 NTE327697:NTH327697 ODA327697:ODD327697 OMW327697:OMZ327697 OWS327697:OWV327697 PGO327697:PGR327697 PQK327697:PQN327697 QAG327697:QAJ327697 QKC327697:QKF327697 QTY327697:QUB327697 RDU327697:RDX327697 RNQ327697:RNT327697 RXM327697:RXP327697 SHI327697:SHL327697 SRE327697:SRH327697 TBA327697:TBD327697 TKW327697:TKZ327697 TUS327697:TUV327697 UEO327697:UER327697 UOK327697:UON327697 UYG327697:UYJ327697 VIC327697:VIF327697 VRY327697:VSB327697 WBU327697:WBX327697 WLQ327697:WLT327697 WVM327697:WVP327697 E393233:H393233 JA393233:JD393233 SW393233:SZ393233 ACS393233:ACV393233 AMO393233:AMR393233 AWK393233:AWN393233 BGG393233:BGJ393233 BQC393233:BQF393233 BZY393233:CAB393233 CJU393233:CJX393233 CTQ393233:CTT393233 DDM393233:DDP393233 DNI393233:DNL393233 DXE393233:DXH393233 EHA393233:EHD393233 EQW393233:EQZ393233 FAS393233:FAV393233 FKO393233:FKR393233 FUK393233:FUN393233 GEG393233:GEJ393233 GOC393233:GOF393233 GXY393233:GYB393233 HHU393233:HHX393233 HRQ393233:HRT393233 IBM393233:IBP393233 ILI393233:ILL393233 IVE393233:IVH393233 JFA393233:JFD393233 JOW393233:JOZ393233 JYS393233:JYV393233 KIO393233:KIR393233 KSK393233:KSN393233 LCG393233:LCJ393233 LMC393233:LMF393233 LVY393233:LWB393233 MFU393233:MFX393233 MPQ393233:MPT393233 MZM393233:MZP393233 NJI393233:NJL393233 NTE393233:NTH393233 ODA393233:ODD393233 OMW393233:OMZ393233 OWS393233:OWV393233 PGO393233:PGR393233 PQK393233:PQN393233 QAG393233:QAJ393233 QKC393233:QKF393233 QTY393233:QUB393233 RDU393233:RDX393233 RNQ393233:RNT393233 RXM393233:RXP393233 SHI393233:SHL393233 SRE393233:SRH393233 TBA393233:TBD393233 TKW393233:TKZ393233 TUS393233:TUV393233 UEO393233:UER393233 UOK393233:UON393233 UYG393233:UYJ393233 VIC393233:VIF393233 VRY393233:VSB393233 WBU393233:WBX393233 WLQ393233:WLT393233 WVM393233:WVP393233 E458769:H458769 JA458769:JD458769 SW458769:SZ458769 ACS458769:ACV458769 AMO458769:AMR458769 AWK458769:AWN458769 BGG458769:BGJ458769 BQC458769:BQF458769 BZY458769:CAB458769 CJU458769:CJX458769 CTQ458769:CTT458769 DDM458769:DDP458769 DNI458769:DNL458769 DXE458769:DXH458769 EHA458769:EHD458769 EQW458769:EQZ458769 FAS458769:FAV458769 FKO458769:FKR458769 FUK458769:FUN458769 GEG458769:GEJ458769 GOC458769:GOF458769 GXY458769:GYB458769 HHU458769:HHX458769 HRQ458769:HRT458769 IBM458769:IBP458769 ILI458769:ILL458769 IVE458769:IVH458769 JFA458769:JFD458769 JOW458769:JOZ458769 JYS458769:JYV458769 KIO458769:KIR458769 KSK458769:KSN458769 LCG458769:LCJ458769 LMC458769:LMF458769 LVY458769:LWB458769 MFU458769:MFX458769 MPQ458769:MPT458769 MZM458769:MZP458769 NJI458769:NJL458769 NTE458769:NTH458769 ODA458769:ODD458769 OMW458769:OMZ458769 OWS458769:OWV458769 PGO458769:PGR458769 PQK458769:PQN458769 QAG458769:QAJ458769 QKC458769:QKF458769 QTY458769:QUB458769 RDU458769:RDX458769 RNQ458769:RNT458769 RXM458769:RXP458769 SHI458769:SHL458769 SRE458769:SRH458769 TBA458769:TBD458769 TKW458769:TKZ458769 TUS458769:TUV458769 UEO458769:UER458769 UOK458769:UON458769 UYG458769:UYJ458769 VIC458769:VIF458769 VRY458769:VSB458769 WBU458769:WBX458769 WLQ458769:WLT458769 WVM458769:WVP458769 E524305:H524305 JA524305:JD524305 SW524305:SZ524305 ACS524305:ACV524305 AMO524305:AMR524305 AWK524305:AWN524305 BGG524305:BGJ524305 BQC524305:BQF524305 BZY524305:CAB524305 CJU524305:CJX524305 CTQ524305:CTT524305 DDM524305:DDP524305 DNI524305:DNL524305 DXE524305:DXH524305 EHA524305:EHD524305 EQW524305:EQZ524305 FAS524305:FAV524305 FKO524305:FKR524305 FUK524305:FUN524305 GEG524305:GEJ524305 GOC524305:GOF524305 GXY524305:GYB524305 HHU524305:HHX524305 HRQ524305:HRT524305 IBM524305:IBP524305 ILI524305:ILL524305 IVE524305:IVH524305 JFA524305:JFD524305 JOW524305:JOZ524305 JYS524305:JYV524305 KIO524305:KIR524305 KSK524305:KSN524305 LCG524305:LCJ524305 LMC524305:LMF524305 LVY524305:LWB524305 MFU524305:MFX524305 MPQ524305:MPT524305 MZM524305:MZP524305 NJI524305:NJL524305 NTE524305:NTH524305 ODA524305:ODD524305 OMW524305:OMZ524305 OWS524305:OWV524305 PGO524305:PGR524305 PQK524305:PQN524305 QAG524305:QAJ524305 QKC524305:QKF524305 QTY524305:QUB524305 RDU524305:RDX524305 RNQ524305:RNT524305 RXM524305:RXP524305 SHI524305:SHL524305 SRE524305:SRH524305 TBA524305:TBD524305 TKW524305:TKZ524305 TUS524305:TUV524305 UEO524305:UER524305 UOK524305:UON524305 UYG524305:UYJ524305 VIC524305:VIF524305 VRY524305:VSB524305 WBU524305:WBX524305 WLQ524305:WLT524305 WVM524305:WVP524305 E589841:H589841 JA589841:JD589841 SW589841:SZ589841 ACS589841:ACV589841 AMO589841:AMR589841 AWK589841:AWN589841 BGG589841:BGJ589841 BQC589841:BQF589841 BZY589841:CAB589841 CJU589841:CJX589841 CTQ589841:CTT589841 DDM589841:DDP589841 DNI589841:DNL589841 DXE589841:DXH589841 EHA589841:EHD589841 EQW589841:EQZ589841 FAS589841:FAV589841 FKO589841:FKR589841 FUK589841:FUN589841 GEG589841:GEJ589841 GOC589841:GOF589841 GXY589841:GYB589841 HHU589841:HHX589841 HRQ589841:HRT589841 IBM589841:IBP589841 ILI589841:ILL589841 IVE589841:IVH589841 JFA589841:JFD589841 JOW589841:JOZ589841 JYS589841:JYV589841 KIO589841:KIR589841 KSK589841:KSN589841 LCG589841:LCJ589841 LMC589841:LMF589841 LVY589841:LWB589841 MFU589841:MFX589841 MPQ589841:MPT589841 MZM589841:MZP589841 NJI589841:NJL589841 NTE589841:NTH589841 ODA589841:ODD589841 OMW589841:OMZ589841 OWS589841:OWV589841 PGO589841:PGR589841 PQK589841:PQN589841 QAG589841:QAJ589841 QKC589841:QKF589841 QTY589841:QUB589841 RDU589841:RDX589841 RNQ589841:RNT589841 RXM589841:RXP589841 SHI589841:SHL589841 SRE589841:SRH589841 TBA589841:TBD589841 TKW589841:TKZ589841 TUS589841:TUV589841 UEO589841:UER589841 UOK589841:UON589841 UYG589841:UYJ589841 VIC589841:VIF589841 VRY589841:VSB589841 WBU589841:WBX589841 WLQ589841:WLT589841 WVM589841:WVP589841 E655377:H655377 JA655377:JD655377 SW655377:SZ655377 ACS655377:ACV655377 AMO655377:AMR655377 AWK655377:AWN655377 BGG655377:BGJ655377 BQC655377:BQF655377 BZY655377:CAB655377 CJU655377:CJX655377 CTQ655377:CTT655377 DDM655377:DDP655377 DNI655377:DNL655377 DXE655377:DXH655377 EHA655377:EHD655377 EQW655377:EQZ655377 FAS655377:FAV655377 FKO655377:FKR655377 FUK655377:FUN655377 GEG655377:GEJ655377 GOC655377:GOF655377 GXY655377:GYB655377 HHU655377:HHX655377 HRQ655377:HRT655377 IBM655377:IBP655377 ILI655377:ILL655377 IVE655377:IVH655377 JFA655377:JFD655377 JOW655377:JOZ655377 JYS655377:JYV655377 KIO655377:KIR655377 KSK655377:KSN655377 LCG655377:LCJ655377 LMC655377:LMF655377 LVY655377:LWB655377 MFU655377:MFX655377 MPQ655377:MPT655377 MZM655377:MZP655377 NJI655377:NJL655377 NTE655377:NTH655377 ODA655377:ODD655377 OMW655377:OMZ655377 OWS655377:OWV655377 PGO655377:PGR655377 PQK655377:PQN655377 QAG655377:QAJ655377 QKC655377:QKF655377 QTY655377:QUB655377 RDU655377:RDX655377 RNQ655377:RNT655377 RXM655377:RXP655377 SHI655377:SHL655377 SRE655377:SRH655377 TBA655377:TBD655377 TKW655377:TKZ655377 TUS655377:TUV655377 UEO655377:UER655377 UOK655377:UON655377 UYG655377:UYJ655377 VIC655377:VIF655377 VRY655377:VSB655377 WBU655377:WBX655377 WLQ655377:WLT655377 WVM655377:WVP655377 E720913:H720913 JA720913:JD720913 SW720913:SZ720913 ACS720913:ACV720913 AMO720913:AMR720913 AWK720913:AWN720913 BGG720913:BGJ720913 BQC720913:BQF720913 BZY720913:CAB720913 CJU720913:CJX720913 CTQ720913:CTT720913 DDM720913:DDP720913 DNI720913:DNL720913 DXE720913:DXH720913 EHA720913:EHD720913 EQW720913:EQZ720913 FAS720913:FAV720913 FKO720913:FKR720913 FUK720913:FUN720913 GEG720913:GEJ720913 GOC720913:GOF720913 GXY720913:GYB720913 HHU720913:HHX720913 HRQ720913:HRT720913 IBM720913:IBP720913 ILI720913:ILL720913 IVE720913:IVH720913 JFA720913:JFD720913 JOW720913:JOZ720913 JYS720913:JYV720913 KIO720913:KIR720913 KSK720913:KSN720913 LCG720913:LCJ720913 LMC720913:LMF720913 LVY720913:LWB720913 MFU720913:MFX720913 MPQ720913:MPT720913 MZM720913:MZP720913 NJI720913:NJL720913 NTE720913:NTH720913 ODA720913:ODD720913 OMW720913:OMZ720913 OWS720913:OWV720913 PGO720913:PGR720913 PQK720913:PQN720913 QAG720913:QAJ720913 QKC720913:QKF720913 QTY720913:QUB720913 RDU720913:RDX720913 RNQ720913:RNT720913 RXM720913:RXP720913 SHI720913:SHL720913 SRE720913:SRH720913 TBA720913:TBD720913 TKW720913:TKZ720913 TUS720913:TUV720913 UEO720913:UER720913 UOK720913:UON720913 UYG720913:UYJ720913 VIC720913:VIF720913 VRY720913:VSB720913 WBU720913:WBX720913 WLQ720913:WLT720913 WVM720913:WVP720913 E786449:H786449 JA786449:JD786449 SW786449:SZ786449 ACS786449:ACV786449 AMO786449:AMR786449 AWK786449:AWN786449 BGG786449:BGJ786449 BQC786449:BQF786449 BZY786449:CAB786449 CJU786449:CJX786449 CTQ786449:CTT786449 DDM786449:DDP786449 DNI786449:DNL786449 DXE786449:DXH786449 EHA786449:EHD786449 EQW786449:EQZ786449 FAS786449:FAV786449 FKO786449:FKR786449 FUK786449:FUN786449 GEG786449:GEJ786449 GOC786449:GOF786449 GXY786449:GYB786449 HHU786449:HHX786449 HRQ786449:HRT786449 IBM786449:IBP786449 ILI786449:ILL786449 IVE786449:IVH786449 JFA786449:JFD786449 JOW786449:JOZ786449 JYS786449:JYV786449 KIO786449:KIR786449 KSK786449:KSN786449 LCG786449:LCJ786449 LMC786449:LMF786449 LVY786449:LWB786449 MFU786449:MFX786449 MPQ786449:MPT786449 MZM786449:MZP786449 NJI786449:NJL786449 NTE786449:NTH786449 ODA786449:ODD786449 OMW786449:OMZ786449 OWS786449:OWV786449 PGO786449:PGR786449 PQK786449:PQN786449 QAG786449:QAJ786449 QKC786449:QKF786449 QTY786449:QUB786449 RDU786449:RDX786449 RNQ786449:RNT786449 RXM786449:RXP786449 SHI786449:SHL786449 SRE786449:SRH786449 TBA786449:TBD786449 TKW786449:TKZ786449 TUS786449:TUV786449 UEO786449:UER786449 UOK786449:UON786449 UYG786449:UYJ786449 VIC786449:VIF786449 VRY786449:VSB786449 WBU786449:WBX786449 WLQ786449:WLT786449 WVM786449:WVP786449 E851985:H851985 JA851985:JD851985 SW851985:SZ851985 ACS851985:ACV851985 AMO851985:AMR851985 AWK851985:AWN851985 BGG851985:BGJ851985 BQC851985:BQF851985 BZY851985:CAB851985 CJU851985:CJX851985 CTQ851985:CTT851985 DDM851985:DDP851985 DNI851985:DNL851985 DXE851985:DXH851985 EHA851985:EHD851985 EQW851985:EQZ851985 FAS851985:FAV851985 FKO851985:FKR851985 FUK851985:FUN851985 GEG851985:GEJ851985 GOC851985:GOF851985 GXY851985:GYB851985 HHU851985:HHX851985 HRQ851985:HRT851985 IBM851985:IBP851985 ILI851985:ILL851985 IVE851985:IVH851985 JFA851985:JFD851985 JOW851985:JOZ851985 JYS851985:JYV851985 KIO851985:KIR851985 KSK851985:KSN851985 LCG851985:LCJ851985 LMC851985:LMF851985 LVY851985:LWB851985 MFU851985:MFX851985 MPQ851985:MPT851985 MZM851985:MZP851985 NJI851985:NJL851985 NTE851985:NTH851985 ODA851985:ODD851985 OMW851985:OMZ851985 OWS851985:OWV851985 PGO851985:PGR851985 PQK851985:PQN851985 QAG851985:QAJ851985 QKC851985:QKF851985 QTY851985:QUB851985 RDU851985:RDX851985 RNQ851985:RNT851985 RXM851985:RXP851985 SHI851985:SHL851985 SRE851985:SRH851985 TBA851985:TBD851985 TKW851985:TKZ851985 TUS851985:TUV851985 UEO851985:UER851985 UOK851985:UON851985 UYG851985:UYJ851985 VIC851985:VIF851985 VRY851985:VSB851985 WBU851985:WBX851985 WLQ851985:WLT851985 WVM851985:WVP851985 E917521:H917521 JA917521:JD917521 SW917521:SZ917521 ACS917521:ACV917521 AMO917521:AMR917521 AWK917521:AWN917521 BGG917521:BGJ917521 BQC917521:BQF917521 BZY917521:CAB917521 CJU917521:CJX917521 CTQ917521:CTT917521 DDM917521:DDP917521 DNI917521:DNL917521 DXE917521:DXH917521 EHA917521:EHD917521 EQW917521:EQZ917521 FAS917521:FAV917521 FKO917521:FKR917521 FUK917521:FUN917521 GEG917521:GEJ917521 GOC917521:GOF917521 GXY917521:GYB917521 HHU917521:HHX917521 HRQ917521:HRT917521 IBM917521:IBP917521 ILI917521:ILL917521 IVE917521:IVH917521 JFA917521:JFD917521 JOW917521:JOZ917521 JYS917521:JYV917521 KIO917521:KIR917521 KSK917521:KSN917521 LCG917521:LCJ917521 LMC917521:LMF917521 LVY917521:LWB917521 MFU917521:MFX917521 MPQ917521:MPT917521 MZM917521:MZP917521 NJI917521:NJL917521 NTE917521:NTH917521 ODA917521:ODD917521 OMW917521:OMZ917521 OWS917521:OWV917521 PGO917521:PGR917521 PQK917521:PQN917521 QAG917521:QAJ917521 QKC917521:QKF917521 QTY917521:QUB917521 RDU917521:RDX917521 RNQ917521:RNT917521 RXM917521:RXP917521 SHI917521:SHL917521 SRE917521:SRH917521 TBA917521:TBD917521 TKW917521:TKZ917521 TUS917521:TUV917521 UEO917521:UER917521 UOK917521:UON917521 UYG917521:UYJ917521 VIC917521:VIF917521 VRY917521:VSB917521 WBU917521:WBX917521 WLQ917521:WLT917521 WVM917521:WVP917521 E983057:H983057 JA983057:JD983057 SW983057:SZ983057 ACS983057:ACV983057 AMO983057:AMR983057 AWK983057:AWN983057 BGG983057:BGJ983057 BQC983057:BQF983057 BZY983057:CAB983057 CJU983057:CJX983057 CTQ983057:CTT983057 DDM983057:DDP983057 DNI983057:DNL983057 DXE983057:DXH983057 EHA983057:EHD983057 EQW983057:EQZ983057 FAS983057:FAV983057 FKO983057:FKR983057 FUK983057:FUN983057 GEG983057:GEJ983057 GOC983057:GOF983057 GXY983057:GYB983057 HHU983057:HHX983057 HRQ983057:HRT983057 IBM983057:IBP983057 ILI983057:ILL983057 IVE983057:IVH983057 JFA983057:JFD983057 JOW983057:JOZ983057 JYS983057:JYV983057 KIO983057:KIR983057 KSK983057:KSN983057 LCG983057:LCJ983057 LMC983057:LMF983057 LVY983057:LWB983057 MFU983057:MFX983057 MPQ983057:MPT983057 MZM983057:MZP983057 NJI983057:NJL983057 NTE983057:NTH983057 ODA983057:ODD983057 OMW983057:OMZ983057 OWS983057:OWV983057 PGO983057:PGR983057 PQK983057:PQN983057 QAG983057:QAJ983057 QKC983057:QKF983057 QTY983057:QUB983057 RDU983057:RDX983057 RNQ983057:RNT983057 RXM983057:RXP983057 SHI983057:SHL983057 SRE983057:SRH983057 TBA983057:TBD983057 TKW983057:TKZ983057 TUS983057:TUV983057 UEO983057:UER983057 UOK983057:UON983057 UYG983057:UYJ983057 VIC983057:VIF983057 VRY983057:VSB983057 WBU983057:WBX983057 WLQ983057:WLT983057 WVM983057:WVP983057">
      <formula1>$Z$13:$Z$15</formula1>
    </dataValidation>
    <dataValidation type="list" allowBlank="1" sqref="E18:H18 JA18:JD18 SW18:SZ18 ACS18:ACV18 AMO18:AMR18 AWK18:AWN18 BGG18:BGJ18 BQC18:BQF18 BZY18:CAB18 CJU18:CJX18 CTQ18:CTT18 DDM18:DDP18 DNI18:DNL18 DXE18:DXH18 EHA18:EHD18 EQW18:EQZ18 FAS18:FAV18 FKO18:FKR18 FUK18:FUN18 GEG18:GEJ18 GOC18:GOF18 GXY18:GYB18 HHU18:HHX18 HRQ18:HRT18 IBM18:IBP18 ILI18:ILL18 IVE18:IVH18 JFA18:JFD18 JOW18:JOZ18 JYS18:JYV18 KIO18:KIR18 KSK18:KSN18 LCG18:LCJ18 LMC18:LMF18 LVY18:LWB18 MFU18:MFX18 MPQ18:MPT18 MZM18:MZP18 NJI18:NJL18 NTE18:NTH18 ODA18:ODD18 OMW18:OMZ18 OWS18:OWV18 PGO18:PGR18 PQK18:PQN18 QAG18:QAJ18 QKC18:QKF18 QTY18:QUB18 RDU18:RDX18 RNQ18:RNT18 RXM18:RXP18 SHI18:SHL18 SRE18:SRH18 TBA18:TBD18 TKW18:TKZ18 TUS18:TUV18 UEO18:UER18 UOK18:UON18 UYG18:UYJ18 VIC18:VIF18 VRY18:VSB18 WBU18:WBX18 WLQ18:WLT18 WVM18:WVP18 E65554:H65554 JA65554:JD65554 SW65554:SZ65554 ACS65554:ACV65554 AMO65554:AMR65554 AWK65554:AWN65554 BGG65554:BGJ65554 BQC65554:BQF65554 BZY65554:CAB65554 CJU65554:CJX65554 CTQ65554:CTT65554 DDM65554:DDP65554 DNI65554:DNL65554 DXE65554:DXH65554 EHA65554:EHD65554 EQW65554:EQZ65554 FAS65554:FAV65554 FKO65554:FKR65554 FUK65554:FUN65554 GEG65554:GEJ65554 GOC65554:GOF65554 GXY65554:GYB65554 HHU65554:HHX65554 HRQ65554:HRT65554 IBM65554:IBP65554 ILI65554:ILL65554 IVE65554:IVH65554 JFA65554:JFD65554 JOW65554:JOZ65554 JYS65554:JYV65554 KIO65554:KIR65554 KSK65554:KSN65554 LCG65554:LCJ65554 LMC65554:LMF65554 LVY65554:LWB65554 MFU65554:MFX65554 MPQ65554:MPT65554 MZM65554:MZP65554 NJI65554:NJL65554 NTE65554:NTH65554 ODA65554:ODD65554 OMW65554:OMZ65554 OWS65554:OWV65554 PGO65554:PGR65554 PQK65554:PQN65554 QAG65554:QAJ65554 QKC65554:QKF65554 QTY65554:QUB65554 RDU65554:RDX65554 RNQ65554:RNT65554 RXM65554:RXP65554 SHI65554:SHL65554 SRE65554:SRH65554 TBA65554:TBD65554 TKW65554:TKZ65554 TUS65554:TUV65554 UEO65554:UER65554 UOK65554:UON65554 UYG65554:UYJ65554 VIC65554:VIF65554 VRY65554:VSB65554 WBU65554:WBX65554 WLQ65554:WLT65554 WVM65554:WVP65554 E131090:H131090 JA131090:JD131090 SW131090:SZ131090 ACS131090:ACV131090 AMO131090:AMR131090 AWK131090:AWN131090 BGG131090:BGJ131090 BQC131090:BQF131090 BZY131090:CAB131090 CJU131090:CJX131090 CTQ131090:CTT131090 DDM131090:DDP131090 DNI131090:DNL131090 DXE131090:DXH131090 EHA131090:EHD131090 EQW131090:EQZ131090 FAS131090:FAV131090 FKO131090:FKR131090 FUK131090:FUN131090 GEG131090:GEJ131090 GOC131090:GOF131090 GXY131090:GYB131090 HHU131090:HHX131090 HRQ131090:HRT131090 IBM131090:IBP131090 ILI131090:ILL131090 IVE131090:IVH131090 JFA131090:JFD131090 JOW131090:JOZ131090 JYS131090:JYV131090 KIO131090:KIR131090 KSK131090:KSN131090 LCG131090:LCJ131090 LMC131090:LMF131090 LVY131090:LWB131090 MFU131090:MFX131090 MPQ131090:MPT131090 MZM131090:MZP131090 NJI131090:NJL131090 NTE131090:NTH131090 ODA131090:ODD131090 OMW131090:OMZ131090 OWS131090:OWV131090 PGO131090:PGR131090 PQK131090:PQN131090 QAG131090:QAJ131090 QKC131090:QKF131090 QTY131090:QUB131090 RDU131090:RDX131090 RNQ131090:RNT131090 RXM131090:RXP131090 SHI131090:SHL131090 SRE131090:SRH131090 TBA131090:TBD131090 TKW131090:TKZ131090 TUS131090:TUV131090 UEO131090:UER131090 UOK131090:UON131090 UYG131090:UYJ131090 VIC131090:VIF131090 VRY131090:VSB131090 WBU131090:WBX131090 WLQ131090:WLT131090 WVM131090:WVP131090 E196626:H196626 JA196626:JD196626 SW196626:SZ196626 ACS196626:ACV196626 AMO196626:AMR196626 AWK196626:AWN196626 BGG196626:BGJ196626 BQC196626:BQF196626 BZY196626:CAB196626 CJU196626:CJX196626 CTQ196626:CTT196626 DDM196626:DDP196626 DNI196626:DNL196626 DXE196626:DXH196626 EHA196626:EHD196626 EQW196626:EQZ196626 FAS196626:FAV196626 FKO196626:FKR196626 FUK196626:FUN196626 GEG196626:GEJ196626 GOC196626:GOF196626 GXY196626:GYB196626 HHU196626:HHX196626 HRQ196626:HRT196626 IBM196626:IBP196626 ILI196626:ILL196626 IVE196626:IVH196626 JFA196626:JFD196626 JOW196626:JOZ196626 JYS196626:JYV196626 KIO196626:KIR196626 KSK196626:KSN196626 LCG196626:LCJ196626 LMC196626:LMF196626 LVY196626:LWB196626 MFU196626:MFX196626 MPQ196626:MPT196626 MZM196626:MZP196626 NJI196626:NJL196626 NTE196626:NTH196626 ODA196626:ODD196626 OMW196626:OMZ196626 OWS196626:OWV196626 PGO196626:PGR196626 PQK196626:PQN196626 QAG196626:QAJ196626 QKC196626:QKF196626 QTY196626:QUB196626 RDU196626:RDX196626 RNQ196626:RNT196626 RXM196626:RXP196626 SHI196626:SHL196626 SRE196626:SRH196626 TBA196626:TBD196626 TKW196626:TKZ196626 TUS196626:TUV196626 UEO196626:UER196626 UOK196626:UON196626 UYG196626:UYJ196626 VIC196626:VIF196626 VRY196626:VSB196626 WBU196626:WBX196626 WLQ196626:WLT196626 WVM196626:WVP196626 E262162:H262162 JA262162:JD262162 SW262162:SZ262162 ACS262162:ACV262162 AMO262162:AMR262162 AWK262162:AWN262162 BGG262162:BGJ262162 BQC262162:BQF262162 BZY262162:CAB262162 CJU262162:CJX262162 CTQ262162:CTT262162 DDM262162:DDP262162 DNI262162:DNL262162 DXE262162:DXH262162 EHA262162:EHD262162 EQW262162:EQZ262162 FAS262162:FAV262162 FKO262162:FKR262162 FUK262162:FUN262162 GEG262162:GEJ262162 GOC262162:GOF262162 GXY262162:GYB262162 HHU262162:HHX262162 HRQ262162:HRT262162 IBM262162:IBP262162 ILI262162:ILL262162 IVE262162:IVH262162 JFA262162:JFD262162 JOW262162:JOZ262162 JYS262162:JYV262162 KIO262162:KIR262162 KSK262162:KSN262162 LCG262162:LCJ262162 LMC262162:LMF262162 LVY262162:LWB262162 MFU262162:MFX262162 MPQ262162:MPT262162 MZM262162:MZP262162 NJI262162:NJL262162 NTE262162:NTH262162 ODA262162:ODD262162 OMW262162:OMZ262162 OWS262162:OWV262162 PGO262162:PGR262162 PQK262162:PQN262162 QAG262162:QAJ262162 QKC262162:QKF262162 QTY262162:QUB262162 RDU262162:RDX262162 RNQ262162:RNT262162 RXM262162:RXP262162 SHI262162:SHL262162 SRE262162:SRH262162 TBA262162:TBD262162 TKW262162:TKZ262162 TUS262162:TUV262162 UEO262162:UER262162 UOK262162:UON262162 UYG262162:UYJ262162 VIC262162:VIF262162 VRY262162:VSB262162 WBU262162:WBX262162 WLQ262162:WLT262162 WVM262162:WVP262162 E327698:H327698 JA327698:JD327698 SW327698:SZ327698 ACS327698:ACV327698 AMO327698:AMR327698 AWK327698:AWN327698 BGG327698:BGJ327698 BQC327698:BQF327698 BZY327698:CAB327698 CJU327698:CJX327698 CTQ327698:CTT327698 DDM327698:DDP327698 DNI327698:DNL327698 DXE327698:DXH327698 EHA327698:EHD327698 EQW327698:EQZ327698 FAS327698:FAV327698 FKO327698:FKR327698 FUK327698:FUN327698 GEG327698:GEJ327698 GOC327698:GOF327698 GXY327698:GYB327698 HHU327698:HHX327698 HRQ327698:HRT327698 IBM327698:IBP327698 ILI327698:ILL327698 IVE327698:IVH327698 JFA327698:JFD327698 JOW327698:JOZ327698 JYS327698:JYV327698 KIO327698:KIR327698 KSK327698:KSN327698 LCG327698:LCJ327698 LMC327698:LMF327698 LVY327698:LWB327698 MFU327698:MFX327698 MPQ327698:MPT327698 MZM327698:MZP327698 NJI327698:NJL327698 NTE327698:NTH327698 ODA327698:ODD327698 OMW327698:OMZ327698 OWS327698:OWV327698 PGO327698:PGR327698 PQK327698:PQN327698 QAG327698:QAJ327698 QKC327698:QKF327698 QTY327698:QUB327698 RDU327698:RDX327698 RNQ327698:RNT327698 RXM327698:RXP327698 SHI327698:SHL327698 SRE327698:SRH327698 TBA327698:TBD327698 TKW327698:TKZ327698 TUS327698:TUV327698 UEO327698:UER327698 UOK327698:UON327698 UYG327698:UYJ327698 VIC327698:VIF327698 VRY327698:VSB327698 WBU327698:WBX327698 WLQ327698:WLT327698 WVM327698:WVP327698 E393234:H393234 JA393234:JD393234 SW393234:SZ393234 ACS393234:ACV393234 AMO393234:AMR393234 AWK393234:AWN393234 BGG393234:BGJ393234 BQC393234:BQF393234 BZY393234:CAB393234 CJU393234:CJX393234 CTQ393234:CTT393234 DDM393234:DDP393234 DNI393234:DNL393234 DXE393234:DXH393234 EHA393234:EHD393234 EQW393234:EQZ393234 FAS393234:FAV393234 FKO393234:FKR393234 FUK393234:FUN393234 GEG393234:GEJ393234 GOC393234:GOF393234 GXY393234:GYB393234 HHU393234:HHX393234 HRQ393234:HRT393234 IBM393234:IBP393234 ILI393234:ILL393234 IVE393234:IVH393234 JFA393234:JFD393234 JOW393234:JOZ393234 JYS393234:JYV393234 KIO393234:KIR393234 KSK393234:KSN393234 LCG393234:LCJ393234 LMC393234:LMF393234 LVY393234:LWB393234 MFU393234:MFX393234 MPQ393234:MPT393234 MZM393234:MZP393234 NJI393234:NJL393234 NTE393234:NTH393234 ODA393234:ODD393234 OMW393234:OMZ393234 OWS393234:OWV393234 PGO393234:PGR393234 PQK393234:PQN393234 QAG393234:QAJ393234 QKC393234:QKF393234 QTY393234:QUB393234 RDU393234:RDX393234 RNQ393234:RNT393234 RXM393234:RXP393234 SHI393234:SHL393234 SRE393234:SRH393234 TBA393234:TBD393234 TKW393234:TKZ393234 TUS393234:TUV393234 UEO393234:UER393234 UOK393234:UON393234 UYG393234:UYJ393234 VIC393234:VIF393234 VRY393234:VSB393234 WBU393234:WBX393234 WLQ393234:WLT393234 WVM393234:WVP393234 E458770:H458770 JA458770:JD458770 SW458770:SZ458770 ACS458770:ACV458770 AMO458770:AMR458770 AWK458770:AWN458770 BGG458770:BGJ458770 BQC458770:BQF458770 BZY458770:CAB458770 CJU458770:CJX458770 CTQ458770:CTT458770 DDM458770:DDP458770 DNI458770:DNL458770 DXE458770:DXH458770 EHA458770:EHD458770 EQW458770:EQZ458770 FAS458770:FAV458770 FKO458770:FKR458770 FUK458770:FUN458770 GEG458770:GEJ458770 GOC458770:GOF458770 GXY458770:GYB458770 HHU458770:HHX458770 HRQ458770:HRT458770 IBM458770:IBP458770 ILI458770:ILL458770 IVE458770:IVH458770 JFA458770:JFD458770 JOW458770:JOZ458770 JYS458770:JYV458770 KIO458770:KIR458770 KSK458770:KSN458770 LCG458770:LCJ458770 LMC458770:LMF458770 LVY458770:LWB458770 MFU458770:MFX458770 MPQ458770:MPT458770 MZM458770:MZP458770 NJI458770:NJL458770 NTE458770:NTH458770 ODA458770:ODD458770 OMW458770:OMZ458770 OWS458770:OWV458770 PGO458770:PGR458770 PQK458770:PQN458770 QAG458770:QAJ458770 QKC458770:QKF458770 QTY458770:QUB458770 RDU458770:RDX458770 RNQ458770:RNT458770 RXM458770:RXP458770 SHI458770:SHL458770 SRE458770:SRH458770 TBA458770:TBD458770 TKW458770:TKZ458770 TUS458770:TUV458770 UEO458770:UER458770 UOK458770:UON458770 UYG458770:UYJ458770 VIC458770:VIF458770 VRY458770:VSB458770 WBU458770:WBX458770 WLQ458770:WLT458770 WVM458770:WVP458770 E524306:H524306 JA524306:JD524306 SW524306:SZ524306 ACS524306:ACV524306 AMO524306:AMR524306 AWK524306:AWN524306 BGG524306:BGJ524306 BQC524306:BQF524306 BZY524306:CAB524306 CJU524306:CJX524306 CTQ524306:CTT524306 DDM524306:DDP524306 DNI524306:DNL524306 DXE524306:DXH524306 EHA524306:EHD524306 EQW524306:EQZ524306 FAS524306:FAV524306 FKO524306:FKR524306 FUK524306:FUN524306 GEG524306:GEJ524306 GOC524306:GOF524306 GXY524306:GYB524306 HHU524306:HHX524306 HRQ524306:HRT524306 IBM524306:IBP524306 ILI524306:ILL524306 IVE524306:IVH524306 JFA524306:JFD524306 JOW524306:JOZ524306 JYS524306:JYV524306 KIO524306:KIR524306 KSK524306:KSN524306 LCG524306:LCJ524306 LMC524306:LMF524306 LVY524306:LWB524306 MFU524306:MFX524306 MPQ524306:MPT524306 MZM524306:MZP524306 NJI524306:NJL524306 NTE524306:NTH524306 ODA524306:ODD524306 OMW524306:OMZ524306 OWS524306:OWV524306 PGO524306:PGR524306 PQK524306:PQN524306 QAG524306:QAJ524306 QKC524306:QKF524306 QTY524306:QUB524306 RDU524306:RDX524306 RNQ524306:RNT524306 RXM524306:RXP524306 SHI524306:SHL524306 SRE524306:SRH524306 TBA524306:TBD524306 TKW524306:TKZ524306 TUS524306:TUV524306 UEO524306:UER524306 UOK524306:UON524306 UYG524306:UYJ524306 VIC524306:VIF524306 VRY524306:VSB524306 WBU524306:WBX524306 WLQ524306:WLT524306 WVM524306:WVP524306 E589842:H589842 JA589842:JD589842 SW589842:SZ589842 ACS589842:ACV589842 AMO589842:AMR589842 AWK589842:AWN589842 BGG589842:BGJ589842 BQC589842:BQF589842 BZY589842:CAB589842 CJU589842:CJX589842 CTQ589842:CTT589842 DDM589842:DDP589842 DNI589842:DNL589842 DXE589842:DXH589842 EHA589842:EHD589842 EQW589842:EQZ589842 FAS589842:FAV589842 FKO589842:FKR589842 FUK589842:FUN589842 GEG589842:GEJ589842 GOC589842:GOF589842 GXY589842:GYB589842 HHU589842:HHX589842 HRQ589842:HRT589842 IBM589842:IBP589842 ILI589842:ILL589842 IVE589842:IVH589842 JFA589842:JFD589842 JOW589842:JOZ589842 JYS589842:JYV589842 KIO589842:KIR589842 KSK589842:KSN589842 LCG589842:LCJ589842 LMC589842:LMF589842 LVY589842:LWB589842 MFU589842:MFX589842 MPQ589842:MPT589842 MZM589842:MZP589842 NJI589842:NJL589842 NTE589842:NTH589842 ODA589842:ODD589842 OMW589842:OMZ589842 OWS589842:OWV589842 PGO589842:PGR589842 PQK589842:PQN589842 QAG589842:QAJ589842 QKC589842:QKF589842 QTY589842:QUB589842 RDU589842:RDX589842 RNQ589842:RNT589842 RXM589842:RXP589842 SHI589842:SHL589842 SRE589842:SRH589842 TBA589842:TBD589842 TKW589842:TKZ589842 TUS589842:TUV589842 UEO589842:UER589842 UOK589842:UON589842 UYG589842:UYJ589842 VIC589842:VIF589842 VRY589842:VSB589842 WBU589842:WBX589842 WLQ589842:WLT589842 WVM589842:WVP589842 E655378:H655378 JA655378:JD655378 SW655378:SZ655378 ACS655378:ACV655378 AMO655378:AMR655378 AWK655378:AWN655378 BGG655378:BGJ655378 BQC655378:BQF655378 BZY655378:CAB655378 CJU655378:CJX655378 CTQ655378:CTT655378 DDM655378:DDP655378 DNI655378:DNL655378 DXE655378:DXH655378 EHA655378:EHD655378 EQW655378:EQZ655378 FAS655378:FAV655378 FKO655378:FKR655378 FUK655378:FUN655378 GEG655378:GEJ655378 GOC655378:GOF655378 GXY655378:GYB655378 HHU655378:HHX655378 HRQ655378:HRT655378 IBM655378:IBP655378 ILI655378:ILL655378 IVE655378:IVH655378 JFA655378:JFD655378 JOW655378:JOZ655378 JYS655378:JYV655378 KIO655378:KIR655378 KSK655378:KSN655378 LCG655378:LCJ655378 LMC655378:LMF655378 LVY655378:LWB655378 MFU655378:MFX655378 MPQ655378:MPT655378 MZM655378:MZP655378 NJI655378:NJL655378 NTE655378:NTH655378 ODA655378:ODD655378 OMW655378:OMZ655378 OWS655378:OWV655378 PGO655378:PGR655378 PQK655378:PQN655378 QAG655378:QAJ655378 QKC655378:QKF655378 QTY655378:QUB655378 RDU655378:RDX655378 RNQ655378:RNT655378 RXM655378:RXP655378 SHI655378:SHL655378 SRE655378:SRH655378 TBA655378:TBD655378 TKW655378:TKZ655378 TUS655378:TUV655378 UEO655378:UER655378 UOK655378:UON655378 UYG655378:UYJ655378 VIC655378:VIF655378 VRY655378:VSB655378 WBU655378:WBX655378 WLQ655378:WLT655378 WVM655378:WVP655378 E720914:H720914 JA720914:JD720914 SW720914:SZ720914 ACS720914:ACV720914 AMO720914:AMR720914 AWK720914:AWN720914 BGG720914:BGJ720914 BQC720914:BQF720914 BZY720914:CAB720914 CJU720914:CJX720914 CTQ720914:CTT720914 DDM720914:DDP720914 DNI720914:DNL720914 DXE720914:DXH720914 EHA720914:EHD720914 EQW720914:EQZ720914 FAS720914:FAV720914 FKO720914:FKR720914 FUK720914:FUN720914 GEG720914:GEJ720914 GOC720914:GOF720914 GXY720914:GYB720914 HHU720914:HHX720914 HRQ720914:HRT720914 IBM720914:IBP720914 ILI720914:ILL720914 IVE720914:IVH720914 JFA720914:JFD720914 JOW720914:JOZ720914 JYS720914:JYV720914 KIO720914:KIR720914 KSK720914:KSN720914 LCG720914:LCJ720914 LMC720914:LMF720914 LVY720914:LWB720914 MFU720914:MFX720914 MPQ720914:MPT720914 MZM720914:MZP720914 NJI720914:NJL720914 NTE720914:NTH720914 ODA720914:ODD720914 OMW720914:OMZ720914 OWS720914:OWV720914 PGO720914:PGR720914 PQK720914:PQN720914 QAG720914:QAJ720914 QKC720914:QKF720914 QTY720914:QUB720914 RDU720914:RDX720914 RNQ720914:RNT720914 RXM720914:RXP720914 SHI720914:SHL720914 SRE720914:SRH720914 TBA720914:TBD720914 TKW720914:TKZ720914 TUS720914:TUV720914 UEO720914:UER720914 UOK720914:UON720914 UYG720914:UYJ720914 VIC720914:VIF720914 VRY720914:VSB720914 WBU720914:WBX720914 WLQ720914:WLT720914 WVM720914:WVP720914 E786450:H786450 JA786450:JD786450 SW786450:SZ786450 ACS786450:ACV786450 AMO786450:AMR786450 AWK786450:AWN786450 BGG786450:BGJ786450 BQC786450:BQF786450 BZY786450:CAB786450 CJU786450:CJX786450 CTQ786450:CTT786450 DDM786450:DDP786450 DNI786450:DNL786450 DXE786450:DXH786450 EHA786450:EHD786450 EQW786450:EQZ786450 FAS786450:FAV786450 FKO786450:FKR786450 FUK786450:FUN786450 GEG786450:GEJ786450 GOC786450:GOF786450 GXY786450:GYB786450 HHU786450:HHX786450 HRQ786450:HRT786450 IBM786450:IBP786450 ILI786450:ILL786450 IVE786450:IVH786450 JFA786450:JFD786450 JOW786450:JOZ786450 JYS786450:JYV786450 KIO786450:KIR786450 KSK786450:KSN786450 LCG786450:LCJ786450 LMC786450:LMF786450 LVY786450:LWB786450 MFU786450:MFX786450 MPQ786450:MPT786450 MZM786450:MZP786450 NJI786450:NJL786450 NTE786450:NTH786450 ODA786450:ODD786450 OMW786450:OMZ786450 OWS786450:OWV786450 PGO786450:PGR786450 PQK786450:PQN786450 QAG786450:QAJ786450 QKC786450:QKF786450 QTY786450:QUB786450 RDU786450:RDX786450 RNQ786450:RNT786450 RXM786450:RXP786450 SHI786450:SHL786450 SRE786450:SRH786450 TBA786450:TBD786450 TKW786450:TKZ786450 TUS786450:TUV786450 UEO786450:UER786450 UOK786450:UON786450 UYG786450:UYJ786450 VIC786450:VIF786450 VRY786450:VSB786450 WBU786450:WBX786450 WLQ786450:WLT786450 WVM786450:WVP786450 E851986:H851986 JA851986:JD851986 SW851986:SZ851986 ACS851986:ACV851986 AMO851986:AMR851986 AWK851986:AWN851986 BGG851986:BGJ851986 BQC851986:BQF851986 BZY851986:CAB851986 CJU851986:CJX851986 CTQ851986:CTT851986 DDM851986:DDP851986 DNI851986:DNL851986 DXE851986:DXH851986 EHA851986:EHD851986 EQW851986:EQZ851986 FAS851986:FAV851986 FKO851986:FKR851986 FUK851986:FUN851986 GEG851986:GEJ851986 GOC851986:GOF851986 GXY851986:GYB851986 HHU851986:HHX851986 HRQ851986:HRT851986 IBM851986:IBP851986 ILI851986:ILL851986 IVE851986:IVH851986 JFA851986:JFD851986 JOW851986:JOZ851986 JYS851986:JYV851986 KIO851986:KIR851986 KSK851986:KSN851986 LCG851986:LCJ851986 LMC851986:LMF851986 LVY851986:LWB851986 MFU851986:MFX851986 MPQ851986:MPT851986 MZM851986:MZP851986 NJI851986:NJL851986 NTE851986:NTH851986 ODA851986:ODD851986 OMW851986:OMZ851986 OWS851986:OWV851986 PGO851986:PGR851986 PQK851986:PQN851986 QAG851986:QAJ851986 QKC851986:QKF851986 QTY851986:QUB851986 RDU851986:RDX851986 RNQ851986:RNT851986 RXM851986:RXP851986 SHI851986:SHL851986 SRE851986:SRH851986 TBA851986:TBD851986 TKW851986:TKZ851986 TUS851986:TUV851986 UEO851986:UER851986 UOK851986:UON851986 UYG851986:UYJ851986 VIC851986:VIF851986 VRY851986:VSB851986 WBU851986:WBX851986 WLQ851986:WLT851986 WVM851986:WVP851986 E917522:H917522 JA917522:JD917522 SW917522:SZ917522 ACS917522:ACV917522 AMO917522:AMR917522 AWK917522:AWN917522 BGG917522:BGJ917522 BQC917522:BQF917522 BZY917522:CAB917522 CJU917522:CJX917522 CTQ917522:CTT917522 DDM917522:DDP917522 DNI917522:DNL917522 DXE917522:DXH917522 EHA917522:EHD917522 EQW917522:EQZ917522 FAS917522:FAV917522 FKO917522:FKR917522 FUK917522:FUN917522 GEG917522:GEJ917522 GOC917522:GOF917522 GXY917522:GYB917522 HHU917522:HHX917522 HRQ917522:HRT917522 IBM917522:IBP917522 ILI917522:ILL917522 IVE917522:IVH917522 JFA917522:JFD917522 JOW917522:JOZ917522 JYS917522:JYV917522 KIO917522:KIR917522 KSK917522:KSN917522 LCG917522:LCJ917522 LMC917522:LMF917522 LVY917522:LWB917522 MFU917522:MFX917522 MPQ917522:MPT917522 MZM917522:MZP917522 NJI917522:NJL917522 NTE917522:NTH917522 ODA917522:ODD917522 OMW917522:OMZ917522 OWS917522:OWV917522 PGO917522:PGR917522 PQK917522:PQN917522 QAG917522:QAJ917522 QKC917522:QKF917522 QTY917522:QUB917522 RDU917522:RDX917522 RNQ917522:RNT917522 RXM917522:RXP917522 SHI917522:SHL917522 SRE917522:SRH917522 TBA917522:TBD917522 TKW917522:TKZ917522 TUS917522:TUV917522 UEO917522:UER917522 UOK917522:UON917522 UYG917522:UYJ917522 VIC917522:VIF917522 VRY917522:VSB917522 WBU917522:WBX917522 WLQ917522:WLT917522 WVM917522:WVP917522 E983058:H983058 JA983058:JD983058 SW983058:SZ983058 ACS983058:ACV983058 AMO983058:AMR983058 AWK983058:AWN983058 BGG983058:BGJ983058 BQC983058:BQF983058 BZY983058:CAB983058 CJU983058:CJX983058 CTQ983058:CTT983058 DDM983058:DDP983058 DNI983058:DNL983058 DXE983058:DXH983058 EHA983058:EHD983058 EQW983058:EQZ983058 FAS983058:FAV983058 FKO983058:FKR983058 FUK983058:FUN983058 GEG983058:GEJ983058 GOC983058:GOF983058 GXY983058:GYB983058 HHU983058:HHX983058 HRQ983058:HRT983058 IBM983058:IBP983058 ILI983058:ILL983058 IVE983058:IVH983058 JFA983058:JFD983058 JOW983058:JOZ983058 JYS983058:JYV983058 KIO983058:KIR983058 KSK983058:KSN983058 LCG983058:LCJ983058 LMC983058:LMF983058 LVY983058:LWB983058 MFU983058:MFX983058 MPQ983058:MPT983058 MZM983058:MZP983058 NJI983058:NJL983058 NTE983058:NTH983058 ODA983058:ODD983058 OMW983058:OMZ983058 OWS983058:OWV983058 PGO983058:PGR983058 PQK983058:PQN983058 QAG983058:QAJ983058 QKC983058:QKF983058 QTY983058:QUB983058 RDU983058:RDX983058 RNQ983058:RNT983058 RXM983058:RXP983058 SHI983058:SHL983058 SRE983058:SRH983058 TBA983058:TBD983058 TKW983058:TKZ983058 TUS983058:TUV983058 UEO983058:UER983058 UOK983058:UON983058 UYG983058:UYJ983058 VIC983058:VIF983058 VRY983058:VSB983058 WBU983058:WBX983058 WLQ983058:WLT983058 WVM983058:WVP983058">
      <formula1>$Z$18:$Z$21</formula1>
    </dataValidation>
    <dataValidation type="list" allowBlank="1" sqref="E19:I19 JA19:JE19 SW19:TA19 ACS19:ACW19 AMO19:AMS19 AWK19:AWO19 BGG19:BGK19 BQC19:BQG19 BZY19:CAC19 CJU19:CJY19 CTQ19:CTU19 DDM19:DDQ19 DNI19:DNM19 DXE19:DXI19 EHA19:EHE19 EQW19:ERA19 FAS19:FAW19 FKO19:FKS19 FUK19:FUO19 GEG19:GEK19 GOC19:GOG19 GXY19:GYC19 HHU19:HHY19 HRQ19:HRU19 IBM19:IBQ19 ILI19:ILM19 IVE19:IVI19 JFA19:JFE19 JOW19:JPA19 JYS19:JYW19 KIO19:KIS19 KSK19:KSO19 LCG19:LCK19 LMC19:LMG19 LVY19:LWC19 MFU19:MFY19 MPQ19:MPU19 MZM19:MZQ19 NJI19:NJM19 NTE19:NTI19 ODA19:ODE19 OMW19:ONA19 OWS19:OWW19 PGO19:PGS19 PQK19:PQO19 QAG19:QAK19 QKC19:QKG19 QTY19:QUC19 RDU19:RDY19 RNQ19:RNU19 RXM19:RXQ19 SHI19:SHM19 SRE19:SRI19 TBA19:TBE19 TKW19:TLA19 TUS19:TUW19 UEO19:UES19 UOK19:UOO19 UYG19:UYK19 VIC19:VIG19 VRY19:VSC19 WBU19:WBY19 WLQ19:WLU19 WVM19:WVQ19 E65555:I65555 JA65555:JE65555 SW65555:TA65555 ACS65555:ACW65555 AMO65555:AMS65555 AWK65555:AWO65555 BGG65555:BGK65555 BQC65555:BQG65555 BZY65555:CAC65555 CJU65555:CJY65555 CTQ65555:CTU65555 DDM65555:DDQ65555 DNI65555:DNM65555 DXE65555:DXI65555 EHA65555:EHE65555 EQW65555:ERA65555 FAS65555:FAW65555 FKO65555:FKS65555 FUK65555:FUO65555 GEG65555:GEK65555 GOC65555:GOG65555 GXY65555:GYC65555 HHU65555:HHY65555 HRQ65555:HRU65555 IBM65555:IBQ65555 ILI65555:ILM65555 IVE65555:IVI65555 JFA65555:JFE65555 JOW65555:JPA65555 JYS65555:JYW65555 KIO65555:KIS65555 KSK65555:KSO65555 LCG65555:LCK65555 LMC65555:LMG65555 LVY65555:LWC65555 MFU65555:MFY65555 MPQ65555:MPU65555 MZM65555:MZQ65555 NJI65555:NJM65555 NTE65555:NTI65555 ODA65555:ODE65555 OMW65555:ONA65555 OWS65555:OWW65555 PGO65555:PGS65555 PQK65555:PQO65555 QAG65555:QAK65555 QKC65555:QKG65555 QTY65555:QUC65555 RDU65555:RDY65555 RNQ65555:RNU65555 RXM65555:RXQ65555 SHI65555:SHM65555 SRE65555:SRI65555 TBA65555:TBE65555 TKW65555:TLA65555 TUS65555:TUW65555 UEO65555:UES65555 UOK65555:UOO65555 UYG65555:UYK65555 VIC65555:VIG65555 VRY65555:VSC65555 WBU65555:WBY65555 WLQ65555:WLU65555 WVM65555:WVQ65555 E131091:I131091 JA131091:JE131091 SW131091:TA131091 ACS131091:ACW131091 AMO131091:AMS131091 AWK131091:AWO131091 BGG131091:BGK131091 BQC131091:BQG131091 BZY131091:CAC131091 CJU131091:CJY131091 CTQ131091:CTU131091 DDM131091:DDQ131091 DNI131091:DNM131091 DXE131091:DXI131091 EHA131091:EHE131091 EQW131091:ERA131091 FAS131091:FAW131091 FKO131091:FKS131091 FUK131091:FUO131091 GEG131091:GEK131091 GOC131091:GOG131091 GXY131091:GYC131091 HHU131091:HHY131091 HRQ131091:HRU131091 IBM131091:IBQ131091 ILI131091:ILM131091 IVE131091:IVI131091 JFA131091:JFE131091 JOW131091:JPA131091 JYS131091:JYW131091 KIO131091:KIS131091 KSK131091:KSO131091 LCG131091:LCK131091 LMC131091:LMG131091 LVY131091:LWC131091 MFU131091:MFY131091 MPQ131091:MPU131091 MZM131091:MZQ131091 NJI131091:NJM131091 NTE131091:NTI131091 ODA131091:ODE131091 OMW131091:ONA131091 OWS131091:OWW131091 PGO131091:PGS131091 PQK131091:PQO131091 QAG131091:QAK131091 QKC131091:QKG131091 QTY131091:QUC131091 RDU131091:RDY131091 RNQ131091:RNU131091 RXM131091:RXQ131091 SHI131091:SHM131091 SRE131091:SRI131091 TBA131091:TBE131091 TKW131091:TLA131091 TUS131091:TUW131091 UEO131091:UES131091 UOK131091:UOO131091 UYG131091:UYK131091 VIC131091:VIG131091 VRY131091:VSC131091 WBU131091:WBY131091 WLQ131091:WLU131091 WVM131091:WVQ131091 E196627:I196627 JA196627:JE196627 SW196627:TA196627 ACS196627:ACW196627 AMO196627:AMS196627 AWK196627:AWO196627 BGG196627:BGK196627 BQC196627:BQG196627 BZY196627:CAC196627 CJU196627:CJY196627 CTQ196627:CTU196627 DDM196627:DDQ196627 DNI196627:DNM196627 DXE196627:DXI196627 EHA196627:EHE196627 EQW196627:ERA196627 FAS196627:FAW196627 FKO196627:FKS196627 FUK196627:FUO196627 GEG196627:GEK196627 GOC196627:GOG196627 GXY196627:GYC196627 HHU196627:HHY196627 HRQ196627:HRU196627 IBM196627:IBQ196627 ILI196627:ILM196627 IVE196627:IVI196627 JFA196627:JFE196627 JOW196627:JPA196627 JYS196627:JYW196627 KIO196627:KIS196627 KSK196627:KSO196627 LCG196627:LCK196627 LMC196627:LMG196627 LVY196627:LWC196627 MFU196627:MFY196627 MPQ196627:MPU196627 MZM196627:MZQ196627 NJI196627:NJM196627 NTE196627:NTI196627 ODA196627:ODE196627 OMW196627:ONA196627 OWS196627:OWW196627 PGO196627:PGS196627 PQK196627:PQO196627 QAG196627:QAK196627 QKC196627:QKG196627 QTY196627:QUC196627 RDU196627:RDY196627 RNQ196627:RNU196627 RXM196627:RXQ196627 SHI196627:SHM196627 SRE196627:SRI196627 TBA196627:TBE196627 TKW196627:TLA196627 TUS196627:TUW196627 UEO196627:UES196627 UOK196627:UOO196627 UYG196627:UYK196627 VIC196627:VIG196627 VRY196627:VSC196627 WBU196627:WBY196627 WLQ196627:WLU196627 WVM196627:WVQ196627 E262163:I262163 JA262163:JE262163 SW262163:TA262163 ACS262163:ACW262163 AMO262163:AMS262163 AWK262163:AWO262163 BGG262163:BGK262163 BQC262163:BQG262163 BZY262163:CAC262163 CJU262163:CJY262163 CTQ262163:CTU262163 DDM262163:DDQ262163 DNI262163:DNM262163 DXE262163:DXI262163 EHA262163:EHE262163 EQW262163:ERA262163 FAS262163:FAW262163 FKO262163:FKS262163 FUK262163:FUO262163 GEG262163:GEK262163 GOC262163:GOG262163 GXY262163:GYC262163 HHU262163:HHY262163 HRQ262163:HRU262163 IBM262163:IBQ262163 ILI262163:ILM262163 IVE262163:IVI262163 JFA262163:JFE262163 JOW262163:JPA262163 JYS262163:JYW262163 KIO262163:KIS262163 KSK262163:KSO262163 LCG262163:LCK262163 LMC262163:LMG262163 LVY262163:LWC262163 MFU262163:MFY262163 MPQ262163:MPU262163 MZM262163:MZQ262163 NJI262163:NJM262163 NTE262163:NTI262163 ODA262163:ODE262163 OMW262163:ONA262163 OWS262163:OWW262163 PGO262163:PGS262163 PQK262163:PQO262163 QAG262163:QAK262163 QKC262163:QKG262163 QTY262163:QUC262163 RDU262163:RDY262163 RNQ262163:RNU262163 RXM262163:RXQ262163 SHI262163:SHM262163 SRE262163:SRI262163 TBA262163:TBE262163 TKW262163:TLA262163 TUS262163:TUW262163 UEO262163:UES262163 UOK262163:UOO262163 UYG262163:UYK262163 VIC262163:VIG262163 VRY262163:VSC262163 WBU262163:WBY262163 WLQ262163:WLU262163 WVM262163:WVQ262163 E327699:I327699 JA327699:JE327699 SW327699:TA327699 ACS327699:ACW327699 AMO327699:AMS327699 AWK327699:AWO327699 BGG327699:BGK327699 BQC327699:BQG327699 BZY327699:CAC327699 CJU327699:CJY327699 CTQ327699:CTU327699 DDM327699:DDQ327699 DNI327699:DNM327699 DXE327699:DXI327699 EHA327699:EHE327699 EQW327699:ERA327699 FAS327699:FAW327699 FKO327699:FKS327699 FUK327699:FUO327699 GEG327699:GEK327699 GOC327699:GOG327699 GXY327699:GYC327699 HHU327699:HHY327699 HRQ327699:HRU327699 IBM327699:IBQ327699 ILI327699:ILM327699 IVE327699:IVI327699 JFA327699:JFE327699 JOW327699:JPA327699 JYS327699:JYW327699 KIO327699:KIS327699 KSK327699:KSO327699 LCG327699:LCK327699 LMC327699:LMG327699 LVY327699:LWC327699 MFU327699:MFY327699 MPQ327699:MPU327699 MZM327699:MZQ327699 NJI327699:NJM327699 NTE327699:NTI327699 ODA327699:ODE327699 OMW327699:ONA327699 OWS327699:OWW327699 PGO327699:PGS327699 PQK327699:PQO327699 QAG327699:QAK327699 QKC327699:QKG327699 QTY327699:QUC327699 RDU327699:RDY327699 RNQ327699:RNU327699 RXM327699:RXQ327699 SHI327699:SHM327699 SRE327699:SRI327699 TBA327699:TBE327699 TKW327699:TLA327699 TUS327699:TUW327699 UEO327699:UES327699 UOK327699:UOO327699 UYG327699:UYK327699 VIC327699:VIG327699 VRY327699:VSC327699 WBU327699:WBY327699 WLQ327699:WLU327699 WVM327699:WVQ327699 E393235:I393235 JA393235:JE393235 SW393235:TA393235 ACS393235:ACW393235 AMO393235:AMS393235 AWK393235:AWO393235 BGG393235:BGK393235 BQC393235:BQG393235 BZY393235:CAC393235 CJU393235:CJY393235 CTQ393235:CTU393235 DDM393235:DDQ393235 DNI393235:DNM393235 DXE393235:DXI393235 EHA393235:EHE393235 EQW393235:ERA393235 FAS393235:FAW393235 FKO393235:FKS393235 FUK393235:FUO393235 GEG393235:GEK393235 GOC393235:GOG393235 GXY393235:GYC393235 HHU393235:HHY393235 HRQ393235:HRU393235 IBM393235:IBQ393235 ILI393235:ILM393235 IVE393235:IVI393235 JFA393235:JFE393235 JOW393235:JPA393235 JYS393235:JYW393235 KIO393235:KIS393235 KSK393235:KSO393235 LCG393235:LCK393235 LMC393235:LMG393235 LVY393235:LWC393235 MFU393235:MFY393235 MPQ393235:MPU393235 MZM393235:MZQ393235 NJI393235:NJM393235 NTE393235:NTI393235 ODA393235:ODE393235 OMW393235:ONA393235 OWS393235:OWW393235 PGO393235:PGS393235 PQK393235:PQO393235 QAG393235:QAK393235 QKC393235:QKG393235 QTY393235:QUC393235 RDU393235:RDY393235 RNQ393235:RNU393235 RXM393235:RXQ393235 SHI393235:SHM393235 SRE393235:SRI393235 TBA393235:TBE393235 TKW393235:TLA393235 TUS393235:TUW393235 UEO393235:UES393235 UOK393235:UOO393235 UYG393235:UYK393235 VIC393235:VIG393235 VRY393235:VSC393235 WBU393235:WBY393235 WLQ393235:WLU393235 WVM393235:WVQ393235 E458771:I458771 JA458771:JE458771 SW458771:TA458771 ACS458771:ACW458771 AMO458771:AMS458771 AWK458771:AWO458771 BGG458771:BGK458771 BQC458771:BQG458771 BZY458771:CAC458771 CJU458771:CJY458771 CTQ458771:CTU458771 DDM458771:DDQ458771 DNI458771:DNM458771 DXE458771:DXI458771 EHA458771:EHE458771 EQW458771:ERA458771 FAS458771:FAW458771 FKO458771:FKS458771 FUK458771:FUO458771 GEG458771:GEK458771 GOC458771:GOG458771 GXY458771:GYC458771 HHU458771:HHY458771 HRQ458771:HRU458771 IBM458771:IBQ458771 ILI458771:ILM458771 IVE458771:IVI458771 JFA458771:JFE458771 JOW458771:JPA458771 JYS458771:JYW458771 KIO458771:KIS458771 KSK458771:KSO458771 LCG458771:LCK458771 LMC458771:LMG458771 LVY458771:LWC458771 MFU458771:MFY458771 MPQ458771:MPU458771 MZM458771:MZQ458771 NJI458771:NJM458771 NTE458771:NTI458771 ODA458771:ODE458771 OMW458771:ONA458771 OWS458771:OWW458771 PGO458771:PGS458771 PQK458771:PQO458771 QAG458771:QAK458771 QKC458771:QKG458771 QTY458771:QUC458771 RDU458771:RDY458771 RNQ458771:RNU458771 RXM458771:RXQ458771 SHI458771:SHM458771 SRE458771:SRI458771 TBA458771:TBE458771 TKW458771:TLA458771 TUS458771:TUW458771 UEO458771:UES458771 UOK458771:UOO458771 UYG458771:UYK458771 VIC458771:VIG458771 VRY458771:VSC458771 WBU458771:WBY458771 WLQ458771:WLU458771 WVM458771:WVQ458771 E524307:I524307 JA524307:JE524307 SW524307:TA524307 ACS524307:ACW524307 AMO524307:AMS524307 AWK524307:AWO524307 BGG524307:BGK524307 BQC524307:BQG524307 BZY524307:CAC524307 CJU524307:CJY524307 CTQ524307:CTU524307 DDM524307:DDQ524307 DNI524307:DNM524307 DXE524307:DXI524307 EHA524307:EHE524307 EQW524307:ERA524307 FAS524307:FAW524307 FKO524307:FKS524307 FUK524307:FUO524307 GEG524307:GEK524307 GOC524307:GOG524307 GXY524307:GYC524307 HHU524307:HHY524307 HRQ524307:HRU524307 IBM524307:IBQ524307 ILI524307:ILM524307 IVE524307:IVI524307 JFA524307:JFE524307 JOW524307:JPA524307 JYS524307:JYW524307 KIO524307:KIS524307 KSK524307:KSO524307 LCG524307:LCK524307 LMC524307:LMG524307 LVY524307:LWC524307 MFU524307:MFY524307 MPQ524307:MPU524307 MZM524307:MZQ524307 NJI524307:NJM524307 NTE524307:NTI524307 ODA524307:ODE524307 OMW524307:ONA524307 OWS524307:OWW524307 PGO524307:PGS524307 PQK524307:PQO524307 QAG524307:QAK524307 QKC524307:QKG524307 QTY524307:QUC524307 RDU524307:RDY524307 RNQ524307:RNU524307 RXM524307:RXQ524307 SHI524307:SHM524307 SRE524307:SRI524307 TBA524307:TBE524307 TKW524307:TLA524307 TUS524307:TUW524307 UEO524307:UES524307 UOK524307:UOO524307 UYG524307:UYK524307 VIC524307:VIG524307 VRY524307:VSC524307 WBU524307:WBY524307 WLQ524307:WLU524307 WVM524307:WVQ524307 E589843:I589843 JA589843:JE589843 SW589843:TA589843 ACS589843:ACW589843 AMO589843:AMS589843 AWK589843:AWO589843 BGG589843:BGK589843 BQC589843:BQG589843 BZY589843:CAC589843 CJU589843:CJY589843 CTQ589843:CTU589843 DDM589843:DDQ589843 DNI589843:DNM589843 DXE589843:DXI589843 EHA589843:EHE589843 EQW589843:ERA589843 FAS589843:FAW589843 FKO589843:FKS589843 FUK589843:FUO589843 GEG589843:GEK589843 GOC589843:GOG589843 GXY589843:GYC589843 HHU589843:HHY589843 HRQ589843:HRU589843 IBM589843:IBQ589843 ILI589843:ILM589843 IVE589843:IVI589843 JFA589843:JFE589843 JOW589843:JPA589843 JYS589843:JYW589843 KIO589843:KIS589843 KSK589843:KSO589843 LCG589843:LCK589843 LMC589843:LMG589843 LVY589843:LWC589843 MFU589843:MFY589843 MPQ589843:MPU589843 MZM589843:MZQ589843 NJI589843:NJM589843 NTE589843:NTI589843 ODA589843:ODE589843 OMW589843:ONA589843 OWS589843:OWW589843 PGO589843:PGS589843 PQK589843:PQO589843 QAG589843:QAK589843 QKC589843:QKG589843 QTY589843:QUC589843 RDU589843:RDY589843 RNQ589843:RNU589843 RXM589843:RXQ589843 SHI589843:SHM589843 SRE589843:SRI589843 TBA589843:TBE589843 TKW589843:TLA589843 TUS589843:TUW589843 UEO589843:UES589843 UOK589843:UOO589843 UYG589843:UYK589843 VIC589843:VIG589843 VRY589843:VSC589843 WBU589843:WBY589843 WLQ589843:WLU589843 WVM589843:WVQ589843 E655379:I655379 JA655379:JE655379 SW655379:TA655379 ACS655379:ACW655379 AMO655379:AMS655379 AWK655379:AWO655379 BGG655379:BGK655379 BQC655379:BQG655379 BZY655379:CAC655379 CJU655379:CJY655379 CTQ655379:CTU655379 DDM655379:DDQ655379 DNI655379:DNM655379 DXE655379:DXI655379 EHA655379:EHE655379 EQW655379:ERA655379 FAS655379:FAW655379 FKO655379:FKS655379 FUK655379:FUO655379 GEG655379:GEK655379 GOC655379:GOG655379 GXY655379:GYC655379 HHU655379:HHY655379 HRQ655379:HRU655379 IBM655379:IBQ655379 ILI655379:ILM655379 IVE655379:IVI655379 JFA655379:JFE655379 JOW655379:JPA655379 JYS655379:JYW655379 KIO655379:KIS655379 KSK655379:KSO655379 LCG655379:LCK655379 LMC655379:LMG655379 LVY655379:LWC655379 MFU655379:MFY655379 MPQ655379:MPU655379 MZM655379:MZQ655379 NJI655379:NJM655379 NTE655379:NTI655379 ODA655379:ODE655379 OMW655379:ONA655379 OWS655379:OWW655379 PGO655379:PGS655379 PQK655379:PQO655379 QAG655379:QAK655379 QKC655379:QKG655379 QTY655379:QUC655379 RDU655379:RDY655379 RNQ655379:RNU655379 RXM655379:RXQ655379 SHI655379:SHM655379 SRE655379:SRI655379 TBA655379:TBE655379 TKW655379:TLA655379 TUS655379:TUW655379 UEO655379:UES655379 UOK655379:UOO655379 UYG655379:UYK655379 VIC655379:VIG655379 VRY655379:VSC655379 WBU655379:WBY655379 WLQ655379:WLU655379 WVM655379:WVQ655379 E720915:I720915 JA720915:JE720915 SW720915:TA720915 ACS720915:ACW720915 AMO720915:AMS720915 AWK720915:AWO720915 BGG720915:BGK720915 BQC720915:BQG720915 BZY720915:CAC720915 CJU720915:CJY720915 CTQ720915:CTU720915 DDM720915:DDQ720915 DNI720915:DNM720915 DXE720915:DXI720915 EHA720915:EHE720915 EQW720915:ERA720915 FAS720915:FAW720915 FKO720915:FKS720915 FUK720915:FUO720915 GEG720915:GEK720915 GOC720915:GOG720915 GXY720915:GYC720915 HHU720915:HHY720915 HRQ720915:HRU720915 IBM720915:IBQ720915 ILI720915:ILM720915 IVE720915:IVI720915 JFA720915:JFE720915 JOW720915:JPA720915 JYS720915:JYW720915 KIO720915:KIS720915 KSK720915:KSO720915 LCG720915:LCK720915 LMC720915:LMG720915 LVY720915:LWC720915 MFU720915:MFY720915 MPQ720915:MPU720915 MZM720915:MZQ720915 NJI720915:NJM720915 NTE720915:NTI720915 ODA720915:ODE720915 OMW720915:ONA720915 OWS720915:OWW720915 PGO720915:PGS720915 PQK720915:PQO720915 QAG720915:QAK720915 QKC720915:QKG720915 QTY720915:QUC720915 RDU720915:RDY720915 RNQ720915:RNU720915 RXM720915:RXQ720915 SHI720915:SHM720915 SRE720915:SRI720915 TBA720915:TBE720915 TKW720915:TLA720915 TUS720915:TUW720915 UEO720915:UES720915 UOK720915:UOO720915 UYG720915:UYK720915 VIC720915:VIG720915 VRY720915:VSC720915 WBU720915:WBY720915 WLQ720915:WLU720915 WVM720915:WVQ720915 E786451:I786451 JA786451:JE786451 SW786451:TA786451 ACS786451:ACW786451 AMO786451:AMS786451 AWK786451:AWO786451 BGG786451:BGK786451 BQC786451:BQG786451 BZY786451:CAC786451 CJU786451:CJY786451 CTQ786451:CTU786451 DDM786451:DDQ786451 DNI786451:DNM786451 DXE786451:DXI786451 EHA786451:EHE786451 EQW786451:ERA786451 FAS786451:FAW786451 FKO786451:FKS786451 FUK786451:FUO786451 GEG786451:GEK786451 GOC786451:GOG786451 GXY786451:GYC786451 HHU786451:HHY786451 HRQ786451:HRU786451 IBM786451:IBQ786451 ILI786451:ILM786451 IVE786451:IVI786451 JFA786451:JFE786451 JOW786451:JPA786451 JYS786451:JYW786451 KIO786451:KIS786451 KSK786451:KSO786451 LCG786451:LCK786451 LMC786451:LMG786451 LVY786451:LWC786451 MFU786451:MFY786451 MPQ786451:MPU786451 MZM786451:MZQ786451 NJI786451:NJM786451 NTE786451:NTI786451 ODA786451:ODE786451 OMW786451:ONA786451 OWS786451:OWW786451 PGO786451:PGS786451 PQK786451:PQO786451 QAG786451:QAK786451 QKC786451:QKG786451 QTY786451:QUC786451 RDU786451:RDY786451 RNQ786451:RNU786451 RXM786451:RXQ786451 SHI786451:SHM786451 SRE786451:SRI786451 TBA786451:TBE786451 TKW786451:TLA786451 TUS786451:TUW786451 UEO786451:UES786451 UOK786451:UOO786451 UYG786451:UYK786451 VIC786451:VIG786451 VRY786451:VSC786451 WBU786451:WBY786451 WLQ786451:WLU786451 WVM786451:WVQ786451 E851987:I851987 JA851987:JE851987 SW851987:TA851987 ACS851987:ACW851987 AMO851987:AMS851987 AWK851987:AWO851987 BGG851987:BGK851987 BQC851987:BQG851987 BZY851987:CAC851987 CJU851987:CJY851987 CTQ851987:CTU851987 DDM851987:DDQ851987 DNI851987:DNM851987 DXE851987:DXI851987 EHA851987:EHE851987 EQW851987:ERA851987 FAS851987:FAW851987 FKO851987:FKS851987 FUK851987:FUO851987 GEG851987:GEK851987 GOC851987:GOG851987 GXY851987:GYC851987 HHU851987:HHY851987 HRQ851987:HRU851987 IBM851987:IBQ851987 ILI851987:ILM851987 IVE851987:IVI851987 JFA851987:JFE851987 JOW851987:JPA851987 JYS851987:JYW851987 KIO851987:KIS851987 KSK851987:KSO851987 LCG851987:LCK851987 LMC851987:LMG851987 LVY851987:LWC851987 MFU851987:MFY851987 MPQ851987:MPU851987 MZM851987:MZQ851987 NJI851987:NJM851987 NTE851987:NTI851987 ODA851987:ODE851987 OMW851987:ONA851987 OWS851987:OWW851987 PGO851987:PGS851987 PQK851987:PQO851987 QAG851987:QAK851987 QKC851987:QKG851987 QTY851987:QUC851987 RDU851987:RDY851987 RNQ851987:RNU851987 RXM851987:RXQ851987 SHI851987:SHM851987 SRE851987:SRI851987 TBA851987:TBE851987 TKW851987:TLA851987 TUS851987:TUW851987 UEO851987:UES851987 UOK851987:UOO851987 UYG851987:UYK851987 VIC851987:VIG851987 VRY851987:VSC851987 WBU851987:WBY851987 WLQ851987:WLU851987 WVM851987:WVQ851987 E917523:I917523 JA917523:JE917523 SW917523:TA917523 ACS917523:ACW917523 AMO917523:AMS917523 AWK917523:AWO917523 BGG917523:BGK917523 BQC917523:BQG917523 BZY917523:CAC917523 CJU917523:CJY917523 CTQ917523:CTU917523 DDM917523:DDQ917523 DNI917523:DNM917523 DXE917523:DXI917523 EHA917523:EHE917523 EQW917523:ERA917523 FAS917523:FAW917523 FKO917523:FKS917523 FUK917523:FUO917523 GEG917523:GEK917523 GOC917523:GOG917523 GXY917523:GYC917523 HHU917523:HHY917523 HRQ917523:HRU917523 IBM917523:IBQ917523 ILI917523:ILM917523 IVE917523:IVI917523 JFA917523:JFE917523 JOW917523:JPA917523 JYS917523:JYW917523 KIO917523:KIS917523 KSK917523:KSO917523 LCG917523:LCK917523 LMC917523:LMG917523 LVY917523:LWC917523 MFU917523:MFY917523 MPQ917523:MPU917523 MZM917523:MZQ917523 NJI917523:NJM917523 NTE917523:NTI917523 ODA917523:ODE917523 OMW917523:ONA917523 OWS917523:OWW917523 PGO917523:PGS917523 PQK917523:PQO917523 QAG917523:QAK917523 QKC917523:QKG917523 QTY917523:QUC917523 RDU917523:RDY917523 RNQ917523:RNU917523 RXM917523:RXQ917523 SHI917523:SHM917523 SRE917523:SRI917523 TBA917523:TBE917523 TKW917523:TLA917523 TUS917523:TUW917523 UEO917523:UES917523 UOK917523:UOO917523 UYG917523:UYK917523 VIC917523:VIG917523 VRY917523:VSC917523 WBU917523:WBY917523 WLQ917523:WLU917523 WVM917523:WVQ917523 E983059:I983059 JA983059:JE983059 SW983059:TA983059 ACS983059:ACW983059 AMO983059:AMS983059 AWK983059:AWO983059 BGG983059:BGK983059 BQC983059:BQG983059 BZY983059:CAC983059 CJU983059:CJY983059 CTQ983059:CTU983059 DDM983059:DDQ983059 DNI983059:DNM983059 DXE983059:DXI983059 EHA983059:EHE983059 EQW983059:ERA983059 FAS983059:FAW983059 FKO983059:FKS983059 FUK983059:FUO983059 GEG983059:GEK983059 GOC983059:GOG983059 GXY983059:GYC983059 HHU983059:HHY983059 HRQ983059:HRU983059 IBM983059:IBQ983059 ILI983059:ILM983059 IVE983059:IVI983059 JFA983059:JFE983059 JOW983059:JPA983059 JYS983059:JYW983059 KIO983059:KIS983059 KSK983059:KSO983059 LCG983059:LCK983059 LMC983059:LMG983059 LVY983059:LWC983059 MFU983059:MFY983059 MPQ983059:MPU983059 MZM983059:MZQ983059 NJI983059:NJM983059 NTE983059:NTI983059 ODA983059:ODE983059 OMW983059:ONA983059 OWS983059:OWW983059 PGO983059:PGS983059 PQK983059:PQO983059 QAG983059:QAK983059 QKC983059:QKG983059 QTY983059:QUC983059 RDU983059:RDY983059 RNQ983059:RNU983059 RXM983059:RXQ983059 SHI983059:SHM983059 SRE983059:SRI983059 TBA983059:TBE983059 TKW983059:TLA983059 TUS983059:TUW983059 UEO983059:UES983059 UOK983059:UOO983059 UYG983059:UYK983059 VIC983059:VIG983059 VRY983059:VSC983059 WBU983059:WBY983059 WLQ983059:WLU983059 WVM983059:WVQ983059">
      <formula1>$X$26:$X$28</formula1>
    </dataValidation>
    <dataValidation type="list" allowBlank="1" sqref="H31:I31 JD31:JE31 SZ31:TA31 ACV31:ACW31 AMR31:AMS31 AWN31:AWO31 BGJ31:BGK31 BQF31:BQG31 CAB31:CAC31 CJX31:CJY31 CTT31:CTU31 DDP31:DDQ31 DNL31:DNM31 DXH31:DXI31 EHD31:EHE31 EQZ31:ERA31 FAV31:FAW31 FKR31:FKS31 FUN31:FUO31 GEJ31:GEK31 GOF31:GOG31 GYB31:GYC31 HHX31:HHY31 HRT31:HRU31 IBP31:IBQ31 ILL31:ILM31 IVH31:IVI31 JFD31:JFE31 JOZ31:JPA31 JYV31:JYW31 KIR31:KIS31 KSN31:KSO31 LCJ31:LCK31 LMF31:LMG31 LWB31:LWC31 MFX31:MFY31 MPT31:MPU31 MZP31:MZQ31 NJL31:NJM31 NTH31:NTI31 ODD31:ODE31 OMZ31:ONA31 OWV31:OWW31 PGR31:PGS31 PQN31:PQO31 QAJ31:QAK31 QKF31:QKG31 QUB31:QUC31 RDX31:RDY31 RNT31:RNU31 RXP31:RXQ31 SHL31:SHM31 SRH31:SRI31 TBD31:TBE31 TKZ31:TLA31 TUV31:TUW31 UER31:UES31 UON31:UOO31 UYJ31:UYK31 VIF31:VIG31 VSB31:VSC31 WBX31:WBY31 WLT31:WLU31 WVP31:WVQ31 H65567:I65567 JD65567:JE65567 SZ65567:TA65567 ACV65567:ACW65567 AMR65567:AMS65567 AWN65567:AWO65567 BGJ65567:BGK65567 BQF65567:BQG65567 CAB65567:CAC65567 CJX65567:CJY65567 CTT65567:CTU65567 DDP65567:DDQ65567 DNL65567:DNM65567 DXH65567:DXI65567 EHD65567:EHE65567 EQZ65567:ERA65567 FAV65567:FAW65567 FKR65567:FKS65567 FUN65567:FUO65567 GEJ65567:GEK65567 GOF65567:GOG65567 GYB65567:GYC65567 HHX65567:HHY65567 HRT65567:HRU65567 IBP65567:IBQ65567 ILL65567:ILM65567 IVH65567:IVI65567 JFD65567:JFE65567 JOZ65567:JPA65567 JYV65567:JYW65567 KIR65567:KIS65567 KSN65567:KSO65567 LCJ65567:LCK65567 LMF65567:LMG65567 LWB65567:LWC65567 MFX65567:MFY65567 MPT65567:MPU65567 MZP65567:MZQ65567 NJL65567:NJM65567 NTH65567:NTI65567 ODD65567:ODE65567 OMZ65567:ONA65567 OWV65567:OWW65567 PGR65567:PGS65567 PQN65567:PQO65567 QAJ65567:QAK65567 QKF65567:QKG65567 QUB65567:QUC65567 RDX65567:RDY65567 RNT65567:RNU65567 RXP65567:RXQ65567 SHL65567:SHM65567 SRH65567:SRI65567 TBD65567:TBE65567 TKZ65567:TLA65567 TUV65567:TUW65567 UER65567:UES65567 UON65567:UOO65567 UYJ65567:UYK65567 VIF65567:VIG65567 VSB65567:VSC65567 WBX65567:WBY65567 WLT65567:WLU65567 WVP65567:WVQ65567 H131103:I131103 JD131103:JE131103 SZ131103:TA131103 ACV131103:ACW131103 AMR131103:AMS131103 AWN131103:AWO131103 BGJ131103:BGK131103 BQF131103:BQG131103 CAB131103:CAC131103 CJX131103:CJY131103 CTT131103:CTU131103 DDP131103:DDQ131103 DNL131103:DNM131103 DXH131103:DXI131103 EHD131103:EHE131103 EQZ131103:ERA131103 FAV131103:FAW131103 FKR131103:FKS131103 FUN131103:FUO131103 GEJ131103:GEK131103 GOF131103:GOG131103 GYB131103:GYC131103 HHX131103:HHY131103 HRT131103:HRU131103 IBP131103:IBQ131103 ILL131103:ILM131103 IVH131103:IVI131103 JFD131103:JFE131103 JOZ131103:JPA131103 JYV131103:JYW131103 KIR131103:KIS131103 KSN131103:KSO131103 LCJ131103:LCK131103 LMF131103:LMG131103 LWB131103:LWC131103 MFX131103:MFY131103 MPT131103:MPU131103 MZP131103:MZQ131103 NJL131103:NJM131103 NTH131103:NTI131103 ODD131103:ODE131103 OMZ131103:ONA131103 OWV131103:OWW131103 PGR131103:PGS131103 PQN131103:PQO131103 QAJ131103:QAK131103 QKF131103:QKG131103 QUB131103:QUC131103 RDX131103:RDY131103 RNT131103:RNU131103 RXP131103:RXQ131103 SHL131103:SHM131103 SRH131103:SRI131103 TBD131103:TBE131103 TKZ131103:TLA131103 TUV131103:TUW131103 UER131103:UES131103 UON131103:UOO131103 UYJ131103:UYK131103 VIF131103:VIG131103 VSB131103:VSC131103 WBX131103:WBY131103 WLT131103:WLU131103 WVP131103:WVQ131103 H196639:I196639 JD196639:JE196639 SZ196639:TA196639 ACV196639:ACW196639 AMR196639:AMS196639 AWN196639:AWO196639 BGJ196639:BGK196639 BQF196639:BQG196639 CAB196639:CAC196639 CJX196639:CJY196639 CTT196639:CTU196639 DDP196639:DDQ196639 DNL196639:DNM196639 DXH196639:DXI196639 EHD196639:EHE196639 EQZ196639:ERA196639 FAV196639:FAW196639 FKR196639:FKS196639 FUN196639:FUO196639 GEJ196639:GEK196639 GOF196639:GOG196639 GYB196639:GYC196639 HHX196639:HHY196639 HRT196639:HRU196639 IBP196639:IBQ196639 ILL196639:ILM196639 IVH196639:IVI196639 JFD196639:JFE196639 JOZ196639:JPA196639 JYV196639:JYW196639 KIR196639:KIS196639 KSN196639:KSO196639 LCJ196639:LCK196639 LMF196639:LMG196639 LWB196639:LWC196639 MFX196639:MFY196639 MPT196639:MPU196639 MZP196639:MZQ196639 NJL196639:NJM196639 NTH196639:NTI196639 ODD196639:ODE196639 OMZ196639:ONA196639 OWV196639:OWW196639 PGR196639:PGS196639 PQN196639:PQO196639 QAJ196639:QAK196639 QKF196639:QKG196639 QUB196639:QUC196639 RDX196639:RDY196639 RNT196639:RNU196639 RXP196639:RXQ196639 SHL196639:SHM196639 SRH196639:SRI196639 TBD196639:TBE196639 TKZ196639:TLA196639 TUV196639:TUW196639 UER196639:UES196639 UON196639:UOO196639 UYJ196639:UYK196639 VIF196639:VIG196639 VSB196639:VSC196639 WBX196639:WBY196639 WLT196639:WLU196639 WVP196639:WVQ196639 H262175:I262175 JD262175:JE262175 SZ262175:TA262175 ACV262175:ACW262175 AMR262175:AMS262175 AWN262175:AWO262175 BGJ262175:BGK262175 BQF262175:BQG262175 CAB262175:CAC262175 CJX262175:CJY262175 CTT262175:CTU262175 DDP262175:DDQ262175 DNL262175:DNM262175 DXH262175:DXI262175 EHD262175:EHE262175 EQZ262175:ERA262175 FAV262175:FAW262175 FKR262175:FKS262175 FUN262175:FUO262175 GEJ262175:GEK262175 GOF262175:GOG262175 GYB262175:GYC262175 HHX262175:HHY262175 HRT262175:HRU262175 IBP262175:IBQ262175 ILL262175:ILM262175 IVH262175:IVI262175 JFD262175:JFE262175 JOZ262175:JPA262175 JYV262175:JYW262175 KIR262175:KIS262175 KSN262175:KSO262175 LCJ262175:LCK262175 LMF262175:LMG262175 LWB262175:LWC262175 MFX262175:MFY262175 MPT262175:MPU262175 MZP262175:MZQ262175 NJL262175:NJM262175 NTH262175:NTI262175 ODD262175:ODE262175 OMZ262175:ONA262175 OWV262175:OWW262175 PGR262175:PGS262175 PQN262175:PQO262175 QAJ262175:QAK262175 QKF262175:QKG262175 QUB262175:QUC262175 RDX262175:RDY262175 RNT262175:RNU262175 RXP262175:RXQ262175 SHL262175:SHM262175 SRH262175:SRI262175 TBD262175:TBE262175 TKZ262175:TLA262175 TUV262175:TUW262175 UER262175:UES262175 UON262175:UOO262175 UYJ262175:UYK262175 VIF262175:VIG262175 VSB262175:VSC262175 WBX262175:WBY262175 WLT262175:WLU262175 WVP262175:WVQ262175 H327711:I327711 JD327711:JE327711 SZ327711:TA327711 ACV327711:ACW327711 AMR327711:AMS327711 AWN327711:AWO327711 BGJ327711:BGK327711 BQF327711:BQG327711 CAB327711:CAC327711 CJX327711:CJY327711 CTT327711:CTU327711 DDP327711:DDQ327711 DNL327711:DNM327711 DXH327711:DXI327711 EHD327711:EHE327711 EQZ327711:ERA327711 FAV327711:FAW327711 FKR327711:FKS327711 FUN327711:FUO327711 GEJ327711:GEK327711 GOF327711:GOG327711 GYB327711:GYC327711 HHX327711:HHY327711 HRT327711:HRU327711 IBP327711:IBQ327711 ILL327711:ILM327711 IVH327711:IVI327711 JFD327711:JFE327711 JOZ327711:JPA327711 JYV327711:JYW327711 KIR327711:KIS327711 KSN327711:KSO327711 LCJ327711:LCK327711 LMF327711:LMG327711 LWB327711:LWC327711 MFX327711:MFY327711 MPT327711:MPU327711 MZP327711:MZQ327711 NJL327711:NJM327711 NTH327711:NTI327711 ODD327711:ODE327711 OMZ327711:ONA327711 OWV327711:OWW327711 PGR327711:PGS327711 PQN327711:PQO327711 QAJ327711:QAK327711 QKF327711:QKG327711 QUB327711:QUC327711 RDX327711:RDY327711 RNT327711:RNU327711 RXP327711:RXQ327711 SHL327711:SHM327711 SRH327711:SRI327711 TBD327711:TBE327711 TKZ327711:TLA327711 TUV327711:TUW327711 UER327711:UES327711 UON327711:UOO327711 UYJ327711:UYK327711 VIF327711:VIG327711 VSB327711:VSC327711 WBX327711:WBY327711 WLT327711:WLU327711 WVP327711:WVQ327711 H393247:I393247 JD393247:JE393247 SZ393247:TA393247 ACV393247:ACW393247 AMR393247:AMS393247 AWN393247:AWO393247 BGJ393247:BGK393247 BQF393247:BQG393247 CAB393247:CAC393247 CJX393247:CJY393247 CTT393247:CTU393247 DDP393247:DDQ393247 DNL393247:DNM393247 DXH393247:DXI393247 EHD393247:EHE393247 EQZ393247:ERA393247 FAV393247:FAW393247 FKR393247:FKS393247 FUN393247:FUO393247 GEJ393247:GEK393247 GOF393247:GOG393247 GYB393247:GYC393247 HHX393247:HHY393247 HRT393247:HRU393247 IBP393247:IBQ393247 ILL393247:ILM393247 IVH393247:IVI393247 JFD393247:JFE393247 JOZ393247:JPA393247 JYV393247:JYW393247 KIR393247:KIS393247 KSN393247:KSO393247 LCJ393247:LCK393247 LMF393247:LMG393247 LWB393247:LWC393247 MFX393247:MFY393247 MPT393247:MPU393247 MZP393247:MZQ393247 NJL393247:NJM393247 NTH393247:NTI393247 ODD393247:ODE393247 OMZ393247:ONA393247 OWV393247:OWW393247 PGR393247:PGS393247 PQN393247:PQO393247 QAJ393247:QAK393247 QKF393247:QKG393247 QUB393247:QUC393247 RDX393247:RDY393247 RNT393247:RNU393247 RXP393247:RXQ393247 SHL393247:SHM393247 SRH393247:SRI393247 TBD393247:TBE393247 TKZ393247:TLA393247 TUV393247:TUW393247 UER393247:UES393247 UON393247:UOO393247 UYJ393247:UYK393247 VIF393247:VIG393247 VSB393247:VSC393247 WBX393247:WBY393247 WLT393247:WLU393247 WVP393247:WVQ393247 H458783:I458783 JD458783:JE458783 SZ458783:TA458783 ACV458783:ACW458783 AMR458783:AMS458783 AWN458783:AWO458783 BGJ458783:BGK458783 BQF458783:BQG458783 CAB458783:CAC458783 CJX458783:CJY458783 CTT458783:CTU458783 DDP458783:DDQ458783 DNL458783:DNM458783 DXH458783:DXI458783 EHD458783:EHE458783 EQZ458783:ERA458783 FAV458783:FAW458783 FKR458783:FKS458783 FUN458783:FUO458783 GEJ458783:GEK458783 GOF458783:GOG458783 GYB458783:GYC458783 HHX458783:HHY458783 HRT458783:HRU458783 IBP458783:IBQ458783 ILL458783:ILM458783 IVH458783:IVI458783 JFD458783:JFE458783 JOZ458783:JPA458783 JYV458783:JYW458783 KIR458783:KIS458783 KSN458783:KSO458783 LCJ458783:LCK458783 LMF458783:LMG458783 LWB458783:LWC458783 MFX458783:MFY458783 MPT458783:MPU458783 MZP458783:MZQ458783 NJL458783:NJM458783 NTH458783:NTI458783 ODD458783:ODE458783 OMZ458783:ONA458783 OWV458783:OWW458783 PGR458783:PGS458783 PQN458783:PQO458783 QAJ458783:QAK458783 QKF458783:QKG458783 QUB458783:QUC458783 RDX458783:RDY458783 RNT458783:RNU458783 RXP458783:RXQ458783 SHL458783:SHM458783 SRH458783:SRI458783 TBD458783:TBE458783 TKZ458783:TLA458783 TUV458783:TUW458783 UER458783:UES458783 UON458783:UOO458783 UYJ458783:UYK458783 VIF458783:VIG458783 VSB458783:VSC458783 WBX458783:WBY458783 WLT458783:WLU458783 WVP458783:WVQ458783 H524319:I524319 JD524319:JE524319 SZ524319:TA524319 ACV524319:ACW524319 AMR524319:AMS524319 AWN524319:AWO524319 BGJ524319:BGK524319 BQF524319:BQG524319 CAB524319:CAC524319 CJX524319:CJY524319 CTT524319:CTU524319 DDP524319:DDQ524319 DNL524319:DNM524319 DXH524319:DXI524319 EHD524319:EHE524319 EQZ524319:ERA524319 FAV524319:FAW524319 FKR524319:FKS524319 FUN524319:FUO524319 GEJ524319:GEK524319 GOF524319:GOG524319 GYB524319:GYC524319 HHX524319:HHY524319 HRT524319:HRU524319 IBP524319:IBQ524319 ILL524319:ILM524319 IVH524319:IVI524319 JFD524319:JFE524319 JOZ524319:JPA524319 JYV524319:JYW524319 KIR524319:KIS524319 KSN524319:KSO524319 LCJ524319:LCK524319 LMF524319:LMG524319 LWB524319:LWC524319 MFX524319:MFY524319 MPT524319:MPU524319 MZP524319:MZQ524319 NJL524319:NJM524319 NTH524319:NTI524319 ODD524319:ODE524319 OMZ524319:ONA524319 OWV524319:OWW524319 PGR524319:PGS524319 PQN524319:PQO524319 QAJ524319:QAK524319 QKF524319:QKG524319 QUB524319:QUC524319 RDX524319:RDY524319 RNT524319:RNU524319 RXP524319:RXQ524319 SHL524319:SHM524319 SRH524319:SRI524319 TBD524319:TBE524319 TKZ524319:TLA524319 TUV524319:TUW524319 UER524319:UES524319 UON524319:UOO524319 UYJ524319:UYK524319 VIF524319:VIG524319 VSB524319:VSC524319 WBX524319:WBY524319 WLT524319:WLU524319 WVP524319:WVQ524319 H589855:I589855 JD589855:JE589855 SZ589855:TA589855 ACV589855:ACW589855 AMR589855:AMS589855 AWN589855:AWO589855 BGJ589855:BGK589855 BQF589855:BQG589855 CAB589855:CAC589855 CJX589855:CJY589855 CTT589855:CTU589855 DDP589855:DDQ589855 DNL589855:DNM589855 DXH589855:DXI589855 EHD589855:EHE589855 EQZ589855:ERA589855 FAV589855:FAW589855 FKR589855:FKS589855 FUN589855:FUO589855 GEJ589855:GEK589855 GOF589855:GOG589855 GYB589855:GYC589855 HHX589855:HHY589855 HRT589855:HRU589855 IBP589855:IBQ589855 ILL589855:ILM589855 IVH589855:IVI589855 JFD589855:JFE589855 JOZ589855:JPA589855 JYV589855:JYW589855 KIR589855:KIS589855 KSN589855:KSO589855 LCJ589855:LCK589855 LMF589855:LMG589855 LWB589855:LWC589855 MFX589855:MFY589855 MPT589855:MPU589855 MZP589855:MZQ589855 NJL589855:NJM589855 NTH589855:NTI589855 ODD589855:ODE589855 OMZ589855:ONA589855 OWV589855:OWW589855 PGR589855:PGS589855 PQN589855:PQO589855 QAJ589855:QAK589855 QKF589855:QKG589855 QUB589855:QUC589855 RDX589855:RDY589855 RNT589855:RNU589855 RXP589855:RXQ589855 SHL589855:SHM589855 SRH589855:SRI589855 TBD589855:TBE589855 TKZ589855:TLA589855 TUV589855:TUW589855 UER589855:UES589855 UON589855:UOO589855 UYJ589855:UYK589855 VIF589855:VIG589855 VSB589855:VSC589855 WBX589855:WBY589855 WLT589855:WLU589855 WVP589855:WVQ589855 H655391:I655391 JD655391:JE655391 SZ655391:TA655391 ACV655391:ACW655391 AMR655391:AMS655391 AWN655391:AWO655391 BGJ655391:BGK655391 BQF655391:BQG655391 CAB655391:CAC655391 CJX655391:CJY655391 CTT655391:CTU655391 DDP655391:DDQ655391 DNL655391:DNM655391 DXH655391:DXI655391 EHD655391:EHE655391 EQZ655391:ERA655391 FAV655391:FAW655391 FKR655391:FKS655391 FUN655391:FUO655391 GEJ655391:GEK655391 GOF655391:GOG655391 GYB655391:GYC655391 HHX655391:HHY655391 HRT655391:HRU655391 IBP655391:IBQ655391 ILL655391:ILM655391 IVH655391:IVI655391 JFD655391:JFE655391 JOZ655391:JPA655391 JYV655391:JYW655391 KIR655391:KIS655391 KSN655391:KSO655391 LCJ655391:LCK655391 LMF655391:LMG655391 LWB655391:LWC655391 MFX655391:MFY655391 MPT655391:MPU655391 MZP655391:MZQ655391 NJL655391:NJM655391 NTH655391:NTI655391 ODD655391:ODE655391 OMZ655391:ONA655391 OWV655391:OWW655391 PGR655391:PGS655391 PQN655391:PQO655391 QAJ655391:QAK655391 QKF655391:QKG655391 QUB655391:QUC655391 RDX655391:RDY655391 RNT655391:RNU655391 RXP655391:RXQ655391 SHL655391:SHM655391 SRH655391:SRI655391 TBD655391:TBE655391 TKZ655391:TLA655391 TUV655391:TUW655391 UER655391:UES655391 UON655391:UOO655391 UYJ655391:UYK655391 VIF655391:VIG655391 VSB655391:VSC655391 WBX655391:WBY655391 WLT655391:WLU655391 WVP655391:WVQ655391 H720927:I720927 JD720927:JE720927 SZ720927:TA720927 ACV720927:ACW720927 AMR720927:AMS720927 AWN720927:AWO720927 BGJ720927:BGK720927 BQF720927:BQG720927 CAB720927:CAC720927 CJX720927:CJY720927 CTT720927:CTU720927 DDP720927:DDQ720927 DNL720927:DNM720927 DXH720927:DXI720927 EHD720927:EHE720927 EQZ720927:ERA720927 FAV720927:FAW720927 FKR720927:FKS720927 FUN720927:FUO720927 GEJ720927:GEK720927 GOF720927:GOG720927 GYB720927:GYC720927 HHX720927:HHY720927 HRT720927:HRU720927 IBP720927:IBQ720927 ILL720927:ILM720927 IVH720927:IVI720927 JFD720927:JFE720927 JOZ720927:JPA720927 JYV720927:JYW720927 KIR720927:KIS720927 KSN720927:KSO720927 LCJ720927:LCK720927 LMF720927:LMG720927 LWB720927:LWC720927 MFX720927:MFY720927 MPT720927:MPU720927 MZP720927:MZQ720927 NJL720927:NJM720927 NTH720927:NTI720927 ODD720927:ODE720927 OMZ720927:ONA720927 OWV720927:OWW720927 PGR720927:PGS720927 PQN720927:PQO720927 QAJ720927:QAK720927 QKF720927:QKG720927 QUB720927:QUC720927 RDX720927:RDY720927 RNT720927:RNU720927 RXP720927:RXQ720927 SHL720927:SHM720927 SRH720927:SRI720927 TBD720927:TBE720927 TKZ720927:TLA720927 TUV720927:TUW720927 UER720927:UES720927 UON720927:UOO720927 UYJ720927:UYK720927 VIF720927:VIG720927 VSB720927:VSC720927 WBX720927:WBY720927 WLT720927:WLU720927 WVP720927:WVQ720927 H786463:I786463 JD786463:JE786463 SZ786463:TA786463 ACV786463:ACW786463 AMR786463:AMS786463 AWN786463:AWO786463 BGJ786463:BGK786463 BQF786463:BQG786463 CAB786463:CAC786463 CJX786463:CJY786463 CTT786463:CTU786463 DDP786463:DDQ786463 DNL786463:DNM786463 DXH786463:DXI786463 EHD786463:EHE786463 EQZ786463:ERA786463 FAV786463:FAW786463 FKR786463:FKS786463 FUN786463:FUO786463 GEJ786463:GEK786463 GOF786463:GOG786463 GYB786463:GYC786463 HHX786463:HHY786463 HRT786463:HRU786463 IBP786463:IBQ786463 ILL786463:ILM786463 IVH786463:IVI786463 JFD786463:JFE786463 JOZ786463:JPA786463 JYV786463:JYW786463 KIR786463:KIS786463 KSN786463:KSO786463 LCJ786463:LCK786463 LMF786463:LMG786463 LWB786463:LWC786463 MFX786463:MFY786463 MPT786463:MPU786463 MZP786463:MZQ786463 NJL786463:NJM786463 NTH786463:NTI786463 ODD786463:ODE786463 OMZ786463:ONA786463 OWV786463:OWW786463 PGR786463:PGS786463 PQN786463:PQO786463 QAJ786463:QAK786463 QKF786463:QKG786463 QUB786463:QUC786463 RDX786463:RDY786463 RNT786463:RNU786463 RXP786463:RXQ786463 SHL786463:SHM786463 SRH786463:SRI786463 TBD786463:TBE786463 TKZ786463:TLA786463 TUV786463:TUW786463 UER786463:UES786463 UON786463:UOO786463 UYJ786463:UYK786463 VIF786463:VIG786463 VSB786463:VSC786463 WBX786463:WBY786463 WLT786463:WLU786463 WVP786463:WVQ786463 H851999:I851999 JD851999:JE851999 SZ851999:TA851999 ACV851999:ACW851999 AMR851999:AMS851999 AWN851999:AWO851999 BGJ851999:BGK851999 BQF851999:BQG851999 CAB851999:CAC851999 CJX851999:CJY851999 CTT851999:CTU851999 DDP851999:DDQ851999 DNL851999:DNM851999 DXH851999:DXI851999 EHD851999:EHE851999 EQZ851999:ERA851999 FAV851999:FAW851999 FKR851999:FKS851999 FUN851999:FUO851999 GEJ851999:GEK851999 GOF851999:GOG851999 GYB851999:GYC851999 HHX851999:HHY851999 HRT851999:HRU851999 IBP851999:IBQ851999 ILL851999:ILM851999 IVH851999:IVI851999 JFD851999:JFE851999 JOZ851999:JPA851999 JYV851999:JYW851999 KIR851999:KIS851999 KSN851999:KSO851999 LCJ851999:LCK851999 LMF851999:LMG851999 LWB851999:LWC851999 MFX851999:MFY851999 MPT851999:MPU851999 MZP851999:MZQ851999 NJL851999:NJM851999 NTH851999:NTI851999 ODD851999:ODE851999 OMZ851999:ONA851999 OWV851999:OWW851999 PGR851999:PGS851999 PQN851999:PQO851999 QAJ851999:QAK851999 QKF851999:QKG851999 QUB851999:QUC851999 RDX851999:RDY851999 RNT851999:RNU851999 RXP851999:RXQ851999 SHL851999:SHM851999 SRH851999:SRI851999 TBD851999:TBE851999 TKZ851999:TLA851999 TUV851999:TUW851999 UER851999:UES851999 UON851999:UOO851999 UYJ851999:UYK851999 VIF851999:VIG851999 VSB851999:VSC851999 WBX851999:WBY851999 WLT851999:WLU851999 WVP851999:WVQ851999 H917535:I917535 JD917535:JE917535 SZ917535:TA917535 ACV917535:ACW917535 AMR917535:AMS917535 AWN917535:AWO917535 BGJ917535:BGK917535 BQF917535:BQG917535 CAB917535:CAC917535 CJX917535:CJY917535 CTT917535:CTU917535 DDP917535:DDQ917535 DNL917535:DNM917535 DXH917535:DXI917535 EHD917535:EHE917535 EQZ917535:ERA917535 FAV917535:FAW917535 FKR917535:FKS917535 FUN917535:FUO917535 GEJ917535:GEK917535 GOF917535:GOG917535 GYB917535:GYC917535 HHX917535:HHY917535 HRT917535:HRU917535 IBP917535:IBQ917535 ILL917535:ILM917535 IVH917535:IVI917535 JFD917535:JFE917535 JOZ917535:JPA917535 JYV917535:JYW917535 KIR917535:KIS917535 KSN917535:KSO917535 LCJ917535:LCK917535 LMF917535:LMG917535 LWB917535:LWC917535 MFX917535:MFY917535 MPT917535:MPU917535 MZP917535:MZQ917535 NJL917535:NJM917535 NTH917535:NTI917535 ODD917535:ODE917535 OMZ917535:ONA917535 OWV917535:OWW917535 PGR917535:PGS917535 PQN917535:PQO917535 QAJ917535:QAK917535 QKF917535:QKG917535 QUB917535:QUC917535 RDX917535:RDY917535 RNT917535:RNU917535 RXP917535:RXQ917535 SHL917535:SHM917535 SRH917535:SRI917535 TBD917535:TBE917535 TKZ917535:TLA917535 TUV917535:TUW917535 UER917535:UES917535 UON917535:UOO917535 UYJ917535:UYK917535 VIF917535:VIG917535 VSB917535:VSC917535 WBX917535:WBY917535 WLT917535:WLU917535 WVP917535:WVQ917535 H983071:I983071 JD983071:JE983071 SZ983071:TA983071 ACV983071:ACW983071 AMR983071:AMS983071 AWN983071:AWO983071 BGJ983071:BGK983071 BQF983071:BQG983071 CAB983071:CAC983071 CJX983071:CJY983071 CTT983071:CTU983071 DDP983071:DDQ983071 DNL983071:DNM983071 DXH983071:DXI983071 EHD983071:EHE983071 EQZ983071:ERA983071 FAV983071:FAW983071 FKR983071:FKS983071 FUN983071:FUO983071 GEJ983071:GEK983071 GOF983071:GOG983071 GYB983071:GYC983071 HHX983071:HHY983071 HRT983071:HRU983071 IBP983071:IBQ983071 ILL983071:ILM983071 IVH983071:IVI983071 JFD983071:JFE983071 JOZ983071:JPA983071 JYV983071:JYW983071 KIR983071:KIS983071 KSN983071:KSO983071 LCJ983071:LCK983071 LMF983071:LMG983071 LWB983071:LWC983071 MFX983071:MFY983071 MPT983071:MPU983071 MZP983071:MZQ983071 NJL983071:NJM983071 NTH983071:NTI983071 ODD983071:ODE983071 OMZ983071:ONA983071 OWV983071:OWW983071 PGR983071:PGS983071 PQN983071:PQO983071 QAJ983071:QAK983071 QKF983071:QKG983071 QUB983071:QUC983071 RDX983071:RDY983071 RNT983071:RNU983071 RXP983071:RXQ983071 SHL983071:SHM983071 SRH983071:SRI983071 TBD983071:TBE983071 TKZ983071:TLA983071 TUV983071:TUW983071 UER983071:UES983071 UON983071:UOO983071 UYJ983071:UYK983071 VIF983071:VIG983071 VSB983071:VSC983071 WBX983071:WBY983071 WLT983071:WLU983071 WVP983071:WVQ983071">
      <formula1>$X$31:$X$34</formula1>
    </dataValidation>
    <dataValidation type="list" allowBlank="1" sqref="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formula1>$X$37:$X$41</formula1>
    </dataValidation>
    <dataValidation type="list" allowBlank="1" sqref="Q31:T31 JM31:JP31 TI31:TL31 ADE31:ADH31 ANA31:AND31 AWW31:AWZ31 BGS31:BGV31 BQO31:BQR31 CAK31:CAN31 CKG31:CKJ31 CUC31:CUF31 DDY31:DEB31 DNU31:DNX31 DXQ31:DXT31 EHM31:EHP31 ERI31:ERL31 FBE31:FBH31 FLA31:FLD31 FUW31:FUZ31 GES31:GEV31 GOO31:GOR31 GYK31:GYN31 HIG31:HIJ31 HSC31:HSF31 IBY31:ICB31 ILU31:ILX31 IVQ31:IVT31 JFM31:JFP31 JPI31:JPL31 JZE31:JZH31 KJA31:KJD31 KSW31:KSZ31 LCS31:LCV31 LMO31:LMR31 LWK31:LWN31 MGG31:MGJ31 MQC31:MQF31 MZY31:NAB31 NJU31:NJX31 NTQ31:NTT31 ODM31:ODP31 ONI31:ONL31 OXE31:OXH31 PHA31:PHD31 PQW31:PQZ31 QAS31:QAV31 QKO31:QKR31 QUK31:QUN31 REG31:REJ31 ROC31:ROF31 RXY31:RYB31 SHU31:SHX31 SRQ31:SRT31 TBM31:TBP31 TLI31:TLL31 TVE31:TVH31 UFA31:UFD31 UOW31:UOZ31 UYS31:UYV31 VIO31:VIR31 VSK31:VSN31 WCG31:WCJ31 WMC31:WMF31 WVY31:WWB31 Q65567:T65567 JM65567:JP65567 TI65567:TL65567 ADE65567:ADH65567 ANA65567:AND65567 AWW65567:AWZ65567 BGS65567:BGV65567 BQO65567:BQR65567 CAK65567:CAN65567 CKG65567:CKJ65567 CUC65567:CUF65567 DDY65567:DEB65567 DNU65567:DNX65567 DXQ65567:DXT65567 EHM65567:EHP65567 ERI65567:ERL65567 FBE65567:FBH65567 FLA65567:FLD65567 FUW65567:FUZ65567 GES65567:GEV65567 GOO65567:GOR65567 GYK65567:GYN65567 HIG65567:HIJ65567 HSC65567:HSF65567 IBY65567:ICB65567 ILU65567:ILX65567 IVQ65567:IVT65567 JFM65567:JFP65567 JPI65567:JPL65567 JZE65567:JZH65567 KJA65567:KJD65567 KSW65567:KSZ65567 LCS65567:LCV65567 LMO65567:LMR65567 LWK65567:LWN65567 MGG65567:MGJ65567 MQC65567:MQF65567 MZY65567:NAB65567 NJU65567:NJX65567 NTQ65567:NTT65567 ODM65567:ODP65567 ONI65567:ONL65567 OXE65567:OXH65567 PHA65567:PHD65567 PQW65567:PQZ65567 QAS65567:QAV65567 QKO65567:QKR65567 QUK65567:QUN65567 REG65567:REJ65567 ROC65567:ROF65567 RXY65567:RYB65567 SHU65567:SHX65567 SRQ65567:SRT65567 TBM65567:TBP65567 TLI65567:TLL65567 TVE65567:TVH65567 UFA65567:UFD65567 UOW65567:UOZ65567 UYS65567:UYV65567 VIO65567:VIR65567 VSK65567:VSN65567 WCG65567:WCJ65567 WMC65567:WMF65567 WVY65567:WWB65567 Q131103:T131103 JM131103:JP131103 TI131103:TL131103 ADE131103:ADH131103 ANA131103:AND131103 AWW131103:AWZ131103 BGS131103:BGV131103 BQO131103:BQR131103 CAK131103:CAN131103 CKG131103:CKJ131103 CUC131103:CUF131103 DDY131103:DEB131103 DNU131103:DNX131103 DXQ131103:DXT131103 EHM131103:EHP131103 ERI131103:ERL131103 FBE131103:FBH131103 FLA131103:FLD131103 FUW131103:FUZ131103 GES131103:GEV131103 GOO131103:GOR131103 GYK131103:GYN131103 HIG131103:HIJ131103 HSC131103:HSF131103 IBY131103:ICB131103 ILU131103:ILX131103 IVQ131103:IVT131103 JFM131103:JFP131103 JPI131103:JPL131103 JZE131103:JZH131103 KJA131103:KJD131103 KSW131103:KSZ131103 LCS131103:LCV131103 LMO131103:LMR131103 LWK131103:LWN131103 MGG131103:MGJ131103 MQC131103:MQF131103 MZY131103:NAB131103 NJU131103:NJX131103 NTQ131103:NTT131103 ODM131103:ODP131103 ONI131103:ONL131103 OXE131103:OXH131103 PHA131103:PHD131103 PQW131103:PQZ131103 QAS131103:QAV131103 QKO131103:QKR131103 QUK131103:QUN131103 REG131103:REJ131103 ROC131103:ROF131103 RXY131103:RYB131103 SHU131103:SHX131103 SRQ131103:SRT131103 TBM131103:TBP131103 TLI131103:TLL131103 TVE131103:TVH131103 UFA131103:UFD131103 UOW131103:UOZ131103 UYS131103:UYV131103 VIO131103:VIR131103 VSK131103:VSN131103 WCG131103:WCJ131103 WMC131103:WMF131103 WVY131103:WWB131103 Q196639:T196639 JM196639:JP196639 TI196639:TL196639 ADE196639:ADH196639 ANA196639:AND196639 AWW196639:AWZ196639 BGS196639:BGV196639 BQO196639:BQR196639 CAK196639:CAN196639 CKG196639:CKJ196639 CUC196639:CUF196639 DDY196639:DEB196639 DNU196639:DNX196639 DXQ196639:DXT196639 EHM196639:EHP196639 ERI196639:ERL196639 FBE196639:FBH196639 FLA196639:FLD196639 FUW196639:FUZ196639 GES196639:GEV196639 GOO196639:GOR196639 GYK196639:GYN196639 HIG196639:HIJ196639 HSC196639:HSF196639 IBY196639:ICB196639 ILU196639:ILX196639 IVQ196639:IVT196639 JFM196639:JFP196639 JPI196639:JPL196639 JZE196639:JZH196639 KJA196639:KJD196639 KSW196639:KSZ196639 LCS196639:LCV196639 LMO196639:LMR196639 LWK196639:LWN196639 MGG196639:MGJ196639 MQC196639:MQF196639 MZY196639:NAB196639 NJU196639:NJX196639 NTQ196639:NTT196639 ODM196639:ODP196639 ONI196639:ONL196639 OXE196639:OXH196639 PHA196639:PHD196639 PQW196639:PQZ196639 QAS196639:QAV196639 QKO196639:QKR196639 QUK196639:QUN196639 REG196639:REJ196639 ROC196639:ROF196639 RXY196639:RYB196639 SHU196639:SHX196639 SRQ196639:SRT196639 TBM196639:TBP196639 TLI196639:TLL196639 TVE196639:TVH196639 UFA196639:UFD196639 UOW196639:UOZ196639 UYS196639:UYV196639 VIO196639:VIR196639 VSK196639:VSN196639 WCG196639:WCJ196639 WMC196639:WMF196639 WVY196639:WWB196639 Q262175:T262175 JM262175:JP262175 TI262175:TL262175 ADE262175:ADH262175 ANA262175:AND262175 AWW262175:AWZ262175 BGS262175:BGV262175 BQO262175:BQR262175 CAK262175:CAN262175 CKG262175:CKJ262175 CUC262175:CUF262175 DDY262175:DEB262175 DNU262175:DNX262175 DXQ262175:DXT262175 EHM262175:EHP262175 ERI262175:ERL262175 FBE262175:FBH262175 FLA262175:FLD262175 FUW262175:FUZ262175 GES262175:GEV262175 GOO262175:GOR262175 GYK262175:GYN262175 HIG262175:HIJ262175 HSC262175:HSF262175 IBY262175:ICB262175 ILU262175:ILX262175 IVQ262175:IVT262175 JFM262175:JFP262175 JPI262175:JPL262175 JZE262175:JZH262175 KJA262175:KJD262175 KSW262175:KSZ262175 LCS262175:LCV262175 LMO262175:LMR262175 LWK262175:LWN262175 MGG262175:MGJ262175 MQC262175:MQF262175 MZY262175:NAB262175 NJU262175:NJX262175 NTQ262175:NTT262175 ODM262175:ODP262175 ONI262175:ONL262175 OXE262175:OXH262175 PHA262175:PHD262175 PQW262175:PQZ262175 QAS262175:QAV262175 QKO262175:QKR262175 QUK262175:QUN262175 REG262175:REJ262175 ROC262175:ROF262175 RXY262175:RYB262175 SHU262175:SHX262175 SRQ262175:SRT262175 TBM262175:TBP262175 TLI262175:TLL262175 TVE262175:TVH262175 UFA262175:UFD262175 UOW262175:UOZ262175 UYS262175:UYV262175 VIO262175:VIR262175 VSK262175:VSN262175 WCG262175:WCJ262175 WMC262175:WMF262175 WVY262175:WWB262175 Q327711:T327711 JM327711:JP327711 TI327711:TL327711 ADE327711:ADH327711 ANA327711:AND327711 AWW327711:AWZ327711 BGS327711:BGV327711 BQO327711:BQR327711 CAK327711:CAN327711 CKG327711:CKJ327711 CUC327711:CUF327711 DDY327711:DEB327711 DNU327711:DNX327711 DXQ327711:DXT327711 EHM327711:EHP327711 ERI327711:ERL327711 FBE327711:FBH327711 FLA327711:FLD327711 FUW327711:FUZ327711 GES327711:GEV327711 GOO327711:GOR327711 GYK327711:GYN327711 HIG327711:HIJ327711 HSC327711:HSF327711 IBY327711:ICB327711 ILU327711:ILX327711 IVQ327711:IVT327711 JFM327711:JFP327711 JPI327711:JPL327711 JZE327711:JZH327711 KJA327711:KJD327711 KSW327711:KSZ327711 LCS327711:LCV327711 LMO327711:LMR327711 LWK327711:LWN327711 MGG327711:MGJ327711 MQC327711:MQF327711 MZY327711:NAB327711 NJU327711:NJX327711 NTQ327711:NTT327711 ODM327711:ODP327711 ONI327711:ONL327711 OXE327711:OXH327711 PHA327711:PHD327711 PQW327711:PQZ327711 QAS327711:QAV327711 QKO327711:QKR327711 QUK327711:QUN327711 REG327711:REJ327711 ROC327711:ROF327711 RXY327711:RYB327711 SHU327711:SHX327711 SRQ327711:SRT327711 TBM327711:TBP327711 TLI327711:TLL327711 TVE327711:TVH327711 UFA327711:UFD327711 UOW327711:UOZ327711 UYS327711:UYV327711 VIO327711:VIR327711 VSK327711:VSN327711 WCG327711:WCJ327711 WMC327711:WMF327711 WVY327711:WWB327711 Q393247:T393247 JM393247:JP393247 TI393247:TL393247 ADE393247:ADH393247 ANA393247:AND393247 AWW393247:AWZ393247 BGS393247:BGV393247 BQO393247:BQR393247 CAK393247:CAN393247 CKG393247:CKJ393247 CUC393247:CUF393247 DDY393247:DEB393247 DNU393247:DNX393247 DXQ393247:DXT393247 EHM393247:EHP393247 ERI393247:ERL393247 FBE393247:FBH393247 FLA393247:FLD393247 FUW393247:FUZ393247 GES393247:GEV393247 GOO393247:GOR393247 GYK393247:GYN393247 HIG393247:HIJ393247 HSC393247:HSF393247 IBY393247:ICB393247 ILU393247:ILX393247 IVQ393247:IVT393247 JFM393247:JFP393247 JPI393247:JPL393247 JZE393247:JZH393247 KJA393247:KJD393247 KSW393247:KSZ393247 LCS393247:LCV393247 LMO393247:LMR393247 LWK393247:LWN393247 MGG393247:MGJ393247 MQC393247:MQF393247 MZY393247:NAB393247 NJU393247:NJX393247 NTQ393247:NTT393247 ODM393247:ODP393247 ONI393247:ONL393247 OXE393247:OXH393247 PHA393247:PHD393247 PQW393247:PQZ393247 QAS393247:QAV393247 QKO393247:QKR393247 QUK393247:QUN393247 REG393247:REJ393247 ROC393247:ROF393247 RXY393247:RYB393247 SHU393247:SHX393247 SRQ393247:SRT393247 TBM393247:TBP393247 TLI393247:TLL393247 TVE393247:TVH393247 UFA393247:UFD393247 UOW393247:UOZ393247 UYS393247:UYV393247 VIO393247:VIR393247 VSK393247:VSN393247 WCG393247:WCJ393247 WMC393247:WMF393247 WVY393247:WWB393247 Q458783:T458783 JM458783:JP458783 TI458783:TL458783 ADE458783:ADH458783 ANA458783:AND458783 AWW458783:AWZ458783 BGS458783:BGV458783 BQO458783:BQR458783 CAK458783:CAN458783 CKG458783:CKJ458783 CUC458783:CUF458783 DDY458783:DEB458783 DNU458783:DNX458783 DXQ458783:DXT458783 EHM458783:EHP458783 ERI458783:ERL458783 FBE458783:FBH458783 FLA458783:FLD458783 FUW458783:FUZ458783 GES458783:GEV458783 GOO458783:GOR458783 GYK458783:GYN458783 HIG458783:HIJ458783 HSC458783:HSF458783 IBY458783:ICB458783 ILU458783:ILX458783 IVQ458783:IVT458783 JFM458783:JFP458783 JPI458783:JPL458783 JZE458783:JZH458783 KJA458783:KJD458783 KSW458783:KSZ458783 LCS458783:LCV458783 LMO458783:LMR458783 LWK458783:LWN458783 MGG458783:MGJ458783 MQC458783:MQF458783 MZY458783:NAB458783 NJU458783:NJX458783 NTQ458783:NTT458783 ODM458783:ODP458783 ONI458783:ONL458783 OXE458783:OXH458783 PHA458783:PHD458783 PQW458783:PQZ458783 QAS458783:QAV458783 QKO458783:QKR458783 QUK458783:QUN458783 REG458783:REJ458783 ROC458783:ROF458783 RXY458783:RYB458783 SHU458783:SHX458783 SRQ458783:SRT458783 TBM458783:TBP458783 TLI458783:TLL458783 TVE458783:TVH458783 UFA458783:UFD458783 UOW458783:UOZ458783 UYS458783:UYV458783 VIO458783:VIR458783 VSK458783:VSN458783 WCG458783:WCJ458783 WMC458783:WMF458783 WVY458783:WWB458783 Q524319:T524319 JM524319:JP524319 TI524319:TL524319 ADE524319:ADH524319 ANA524319:AND524319 AWW524319:AWZ524319 BGS524319:BGV524319 BQO524319:BQR524319 CAK524319:CAN524319 CKG524319:CKJ524319 CUC524319:CUF524319 DDY524319:DEB524319 DNU524319:DNX524319 DXQ524319:DXT524319 EHM524319:EHP524319 ERI524319:ERL524319 FBE524319:FBH524319 FLA524319:FLD524319 FUW524319:FUZ524319 GES524319:GEV524319 GOO524319:GOR524319 GYK524319:GYN524319 HIG524319:HIJ524319 HSC524319:HSF524319 IBY524319:ICB524319 ILU524319:ILX524319 IVQ524319:IVT524319 JFM524319:JFP524319 JPI524319:JPL524319 JZE524319:JZH524319 KJA524319:KJD524319 KSW524319:KSZ524319 LCS524319:LCV524319 LMO524319:LMR524319 LWK524319:LWN524319 MGG524319:MGJ524319 MQC524319:MQF524319 MZY524319:NAB524319 NJU524319:NJX524319 NTQ524319:NTT524319 ODM524319:ODP524319 ONI524319:ONL524319 OXE524319:OXH524319 PHA524319:PHD524319 PQW524319:PQZ524319 QAS524319:QAV524319 QKO524319:QKR524319 QUK524319:QUN524319 REG524319:REJ524319 ROC524319:ROF524319 RXY524319:RYB524319 SHU524319:SHX524319 SRQ524319:SRT524319 TBM524319:TBP524319 TLI524319:TLL524319 TVE524319:TVH524319 UFA524319:UFD524319 UOW524319:UOZ524319 UYS524319:UYV524319 VIO524319:VIR524319 VSK524319:VSN524319 WCG524319:WCJ524319 WMC524319:WMF524319 WVY524319:WWB524319 Q589855:T589855 JM589855:JP589855 TI589855:TL589855 ADE589855:ADH589855 ANA589855:AND589855 AWW589855:AWZ589855 BGS589855:BGV589855 BQO589855:BQR589855 CAK589855:CAN589855 CKG589855:CKJ589855 CUC589855:CUF589855 DDY589855:DEB589855 DNU589855:DNX589855 DXQ589855:DXT589855 EHM589855:EHP589855 ERI589855:ERL589855 FBE589855:FBH589855 FLA589855:FLD589855 FUW589855:FUZ589855 GES589855:GEV589855 GOO589855:GOR589855 GYK589855:GYN589855 HIG589855:HIJ589855 HSC589855:HSF589855 IBY589855:ICB589855 ILU589855:ILX589855 IVQ589855:IVT589855 JFM589855:JFP589855 JPI589855:JPL589855 JZE589855:JZH589855 KJA589855:KJD589855 KSW589855:KSZ589855 LCS589855:LCV589855 LMO589855:LMR589855 LWK589855:LWN589855 MGG589855:MGJ589855 MQC589855:MQF589855 MZY589855:NAB589855 NJU589855:NJX589855 NTQ589855:NTT589855 ODM589855:ODP589855 ONI589855:ONL589855 OXE589855:OXH589855 PHA589855:PHD589855 PQW589855:PQZ589855 QAS589855:QAV589855 QKO589855:QKR589855 QUK589855:QUN589855 REG589855:REJ589855 ROC589855:ROF589855 RXY589855:RYB589855 SHU589855:SHX589855 SRQ589855:SRT589855 TBM589855:TBP589855 TLI589855:TLL589855 TVE589855:TVH589855 UFA589855:UFD589855 UOW589855:UOZ589855 UYS589855:UYV589855 VIO589855:VIR589855 VSK589855:VSN589855 WCG589855:WCJ589855 WMC589855:WMF589855 WVY589855:WWB589855 Q655391:T655391 JM655391:JP655391 TI655391:TL655391 ADE655391:ADH655391 ANA655391:AND655391 AWW655391:AWZ655391 BGS655391:BGV655391 BQO655391:BQR655391 CAK655391:CAN655391 CKG655391:CKJ655391 CUC655391:CUF655391 DDY655391:DEB655391 DNU655391:DNX655391 DXQ655391:DXT655391 EHM655391:EHP655391 ERI655391:ERL655391 FBE655391:FBH655391 FLA655391:FLD655391 FUW655391:FUZ655391 GES655391:GEV655391 GOO655391:GOR655391 GYK655391:GYN655391 HIG655391:HIJ655391 HSC655391:HSF655391 IBY655391:ICB655391 ILU655391:ILX655391 IVQ655391:IVT655391 JFM655391:JFP655391 JPI655391:JPL655391 JZE655391:JZH655391 KJA655391:KJD655391 KSW655391:KSZ655391 LCS655391:LCV655391 LMO655391:LMR655391 LWK655391:LWN655391 MGG655391:MGJ655391 MQC655391:MQF655391 MZY655391:NAB655391 NJU655391:NJX655391 NTQ655391:NTT655391 ODM655391:ODP655391 ONI655391:ONL655391 OXE655391:OXH655391 PHA655391:PHD655391 PQW655391:PQZ655391 QAS655391:QAV655391 QKO655391:QKR655391 QUK655391:QUN655391 REG655391:REJ655391 ROC655391:ROF655391 RXY655391:RYB655391 SHU655391:SHX655391 SRQ655391:SRT655391 TBM655391:TBP655391 TLI655391:TLL655391 TVE655391:TVH655391 UFA655391:UFD655391 UOW655391:UOZ655391 UYS655391:UYV655391 VIO655391:VIR655391 VSK655391:VSN655391 WCG655391:WCJ655391 WMC655391:WMF655391 WVY655391:WWB655391 Q720927:T720927 JM720927:JP720927 TI720927:TL720927 ADE720927:ADH720927 ANA720927:AND720927 AWW720927:AWZ720927 BGS720927:BGV720927 BQO720927:BQR720927 CAK720927:CAN720927 CKG720927:CKJ720927 CUC720927:CUF720927 DDY720927:DEB720927 DNU720927:DNX720927 DXQ720927:DXT720927 EHM720927:EHP720927 ERI720927:ERL720927 FBE720927:FBH720927 FLA720927:FLD720927 FUW720927:FUZ720927 GES720927:GEV720927 GOO720927:GOR720927 GYK720927:GYN720927 HIG720927:HIJ720927 HSC720927:HSF720927 IBY720927:ICB720927 ILU720927:ILX720927 IVQ720927:IVT720927 JFM720927:JFP720927 JPI720927:JPL720927 JZE720927:JZH720927 KJA720927:KJD720927 KSW720927:KSZ720927 LCS720927:LCV720927 LMO720927:LMR720927 LWK720927:LWN720927 MGG720927:MGJ720927 MQC720927:MQF720927 MZY720927:NAB720927 NJU720927:NJX720927 NTQ720927:NTT720927 ODM720927:ODP720927 ONI720927:ONL720927 OXE720927:OXH720927 PHA720927:PHD720927 PQW720927:PQZ720927 QAS720927:QAV720927 QKO720927:QKR720927 QUK720927:QUN720927 REG720927:REJ720927 ROC720927:ROF720927 RXY720927:RYB720927 SHU720927:SHX720927 SRQ720927:SRT720927 TBM720927:TBP720927 TLI720927:TLL720927 TVE720927:TVH720927 UFA720927:UFD720927 UOW720927:UOZ720927 UYS720927:UYV720927 VIO720927:VIR720927 VSK720927:VSN720927 WCG720927:WCJ720927 WMC720927:WMF720927 WVY720927:WWB720927 Q786463:T786463 JM786463:JP786463 TI786463:TL786463 ADE786463:ADH786463 ANA786463:AND786463 AWW786463:AWZ786463 BGS786463:BGV786463 BQO786463:BQR786463 CAK786463:CAN786463 CKG786463:CKJ786463 CUC786463:CUF786463 DDY786463:DEB786463 DNU786463:DNX786463 DXQ786463:DXT786463 EHM786463:EHP786463 ERI786463:ERL786463 FBE786463:FBH786463 FLA786463:FLD786463 FUW786463:FUZ786463 GES786463:GEV786463 GOO786463:GOR786463 GYK786463:GYN786463 HIG786463:HIJ786463 HSC786463:HSF786463 IBY786463:ICB786463 ILU786463:ILX786463 IVQ786463:IVT786463 JFM786463:JFP786463 JPI786463:JPL786463 JZE786463:JZH786463 KJA786463:KJD786463 KSW786463:KSZ786463 LCS786463:LCV786463 LMO786463:LMR786463 LWK786463:LWN786463 MGG786463:MGJ786463 MQC786463:MQF786463 MZY786463:NAB786463 NJU786463:NJX786463 NTQ786463:NTT786463 ODM786463:ODP786463 ONI786463:ONL786463 OXE786463:OXH786463 PHA786463:PHD786463 PQW786463:PQZ786463 QAS786463:QAV786463 QKO786463:QKR786463 QUK786463:QUN786463 REG786463:REJ786463 ROC786463:ROF786463 RXY786463:RYB786463 SHU786463:SHX786463 SRQ786463:SRT786463 TBM786463:TBP786463 TLI786463:TLL786463 TVE786463:TVH786463 UFA786463:UFD786463 UOW786463:UOZ786463 UYS786463:UYV786463 VIO786463:VIR786463 VSK786463:VSN786463 WCG786463:WCJ786463 WMC786463:WMF786463 WVY786463:WWB786463 Q851999:T851999 JM851999:JP851999 TI851999:TL851999 ADE851999:ADH851999 ANA851999:AND851999 AWW851999:AWZ851999 BGS851999:BGV851999 BQO851999:BQR851999 CAK851999:CAN851999 CKG851999:CKJ851999 CUC851999:CUF851999 DDY851999:DEB851999 DNU851999:DNX851999 DXQ851999:DXT851999 EHM851999:EHP851999 ERI851999:ERL851999 FBE851999:FBH851999 FLA851999:FLD851999 FUW851999:FUZ851999 GES851999:GEV851999 GOO851999:GOR851999 GYK851999:GYN851999 HIG851999:HIJ851999 HSC851999:HSF851999 IBY851999:ICB851999 ILU851999:ILX851999 IVQ851999:IVT851999 JFM851999:JFP851999 JPI851999:JPL851999 JZE851999:JZH851999 KJA851999:KJD851999 KSW851999:KSZ851999 LCS851999:LCV851999 LMO851999:LMR851999 LWK851999:LWN851999 MGG851999:MGJ851999 MQC851999:MQF851999 MZY851999:NAB851999 NJU851999:NJX851999 NTQ851999:NTT851999 ODM851999:ODP851999 ONI851999:ONL851999 OXE851999:OXH851999 PHA851999:PHD851999 PQW851999:PQZ851999 QAS851999:QAV851999 QKO851999:QKR851999 QUK851999:QUN851999 REG851999:REJ851999 ROC851999:ROF851999 RXY851999:RYB851999 SHU851999:SHX851999 SRQ851999:SRT851999 TBM851999:TBP851999 TLI851999:TLL851999 TVE851999:TVH851999 UFA851999:UFD851999 UOW851999:UOZ851999 UYS851999:UYV851999 VIO851999:VIR851999 VSK851999:VSN851999 WCG851999:WCJ851999 WMC851999:WMF851999 WVY851999:WWB851999 Q917535:T917535 JM917535:JP917535 TI917535:TL917535 ADE917535:ADH917535 ANA917535:AND917535 AWW917535:AWZ917535 BGS917535:BGV917535 BQO917535:BQR917535 CAK917535:CAN917535 CKG917535:CKJ917535 CUC917535:CUF917535 DDY917535:DEB917535 DNU917535:DNX917535 DXQ917535:DXT917535 EHM917535:EHP917535 ERI917535:ERL917535 FBE917535:FBH917535 FLA917535:FLD917535 FUW917535:FUZ917535 GES917535:GEV917535 GOO917535:GOR917535 GYK917535:GYN917535 HIG917535:HIJ917535 HSC917535:HSF917535 IBY917535:ICB917535 ILU917535:ILX917535 IVQ917535:IVT917535 JFM917535:JFP917535 JPI917535:JPL917535 JZE917535:JZH917535 KJA917535:KJD917535 KSW917535:KSZ917535 LCS917535:LCV917535 LMO917535:LMR917535 LWK917535:LWN917535 MGG917535:MGJ917535 MQC917535:MQF917535 MZY917535:NAB917535 NJU917535:NJX917535 NTQ917535:NTT917535 ODM917535:ODP917535 ONI917535:ONL917535 OXE917535:OXH917535 PHA917535:PHD917535 PQW917535:PQZ917535 QAS917535:QAV917535 QKO917535:QKR917535 QUK917535:QUN917535 REG917535:REJ917535 ROC917535:ROF917535 RXY917535:RYB917535 SHU917535:SHX917535 SRQ917535:SRT917535 TBM917535:TBP917535 TLI917535:TLL917535 TVE917535:TVH917535 UFA917535:UFD917535 UOW917535:UOZ917535 UYS917535:UYV917535 VIO917535:VIR917535 VSK917535:VSN917535 WCG917535:WCJ917535 WMC917535:WMF917535 WVY917535:WWB917535 Q983071:T983071 JM983071:JP983071 TI983071:TL983071 ADE983071:ADH983071 ANA983071:AND983071 AWW983071:AWZ983071 BGS983071:BGV983071 BQO983071:BQR983071 CAK983071:CAN983071 CKG983071:CKJ983071 CUC983071:CUF983071 DDY983071:DEB983071 DNU983071:DNX983071 DXQ983071:DXT983071 EHM983071:EHP983071 ERI983071:ERL983071 FBE983071:FBH983071 FLA983071:FLD983071 FUW983071:FUZ983071 GES983071:GEV983071 GOO983071:GOR983071 GYK983071:GYN983071 HIG983071:HIJ983071 HSC983071:HSF983071 IBY983071:ICB983071 ILU983071:ILX983071 IVQ983071:IVT983071 JFM983071:JFP983071 JPI983071:JPL983071 JZE983071:JZH983071 KJA983071:KJD983071 KSW983071:KSZ983071 LCS983071:LCV983071 LMO983071:LMR983071 LWK983071:LWN983071 MGG983071:MGJ983071 MQC983071:MQF983071 MZY983071:NAB983071 NJU983071:NJX983071 NTQ983071:NTT983071 ODM983071:ODP983071 ONI983071:ONL983071 OXE983071:OXH983071 PHA983071:PHD983071 PQW983071:PQZ983071 QAS983071:QAV983071 QKO983071:QKR983071 QUK983071:QUN983071 REG983071:REJ983071 ROC983071:ROF983071 RXY983071:RYB983071 SHU983071:SHX983071 SRQ983071:SRT983071 TBM983071:TBP983071 TLI983071:TLL983071 TVE983071:TVH983071 UFA983071:UFD983071 UOW983071:UOZ983071 UYS983071:UYV983071 VIO983071:VIR983071 VSK983071:VSN983071 WCG983071:WCJ983071 WMC983071:WMF983071 WVY983071:WWB983071">
      <formula1>$Z$26:$Z$28</formula1>
    </dataValidation>
    <dataValidation type="list" allowBlank="1" sqref="Q32:T32 JM32:JP32 TI32:TL32 ADE32:ADH32 ANA32:AND32 AWW32:AWZ32 BGS32:BGV32 BQO32:BQR32 CAK32:CAN32 CKG32:CKJ32 CUC32:CUF32 DDY32:DEB32 DNU32:DNX32 DXQ32:DXT32 EHM32:EHP32 ERI32:ERL32 FBE32:FBH32 FLA32:FLD32 FUW32:FUZ32 GES32:GEV32 GOO32:GOR32 GYK32:GYN32 HIG32:HIJ32 HSC32:HSF32 IBY32:ICB32 ILU32:ILX32 IVQ32:IVT32 JFM32:JFP32 JPI32:JPL32 JZE32:JZH32 KJA32:KJD32 KSW32:KSZ32 LCS32:LCV32 LMO32:LMR32 LWK32:LWN32 MGG32:MGJ32 MQC32:MQF32 MZY32:NAB32 NJU32:NJX32 NTQ32:NTT32 ODM32:ODP32 ONI32:ONL32 OXE32:OXH32 PHA32:PHD32 PQW32:PQZ32 QAS32:QAV32 QKO32:QKR32 QUK32:QUN32 REG32:REJ32 ROC32:ROF32 RXY32:RYB32 SHU32:SHX32 SRQ32:SRT32 TBM32:TBP32 TLI32:TLL32 TVE32:TVH32 UFA32:UFD32 UOW32:UOZ32 UYS32:UYV32 VIO32:VIR32 VSK32:VSN32 WCG32:WCJ32 WMC32:WMF32 WVY32:WWB32 Q65568:T65568 JM65568:JP65568 TI65568:TL65568 ADE65568:ADH65568 ANA65568:AND65568 AWW65568:AWZ65568 BGS65568:BGV65568 BQO65568:BQR65568 CAK65568:CAN65568 CKG65568:CKJ65568 CUC65568:CUF65568 DDY65568:DEB65568 DNU65568:DNX65568 DXQ65568:DXT65568 EHM65568:EHP65568 ERI65568:ERL65568 FBE65568:FBH65568 FLA65568:FLD65568 FUW65568:FUZ65568 GES65568:GEV65568 GOO65568:GOR65568 GYK65568:GYN65568 HIG65568:HIJ65568 HSC65568:HSF65568 IBY65568:ICB65568 ILU65568:ILX65568 IVQ65568:IVT65568 JFM65568:JFP65568 JPI65568:JPL65568 JZE65568:JZH65568 KJA65568:KJD65568 KSW65568:KSZ65568 LCS65568:LCV65568 LMO65568:LMR65568 LWK65568:LWN65568 MGG65568:MGJ65568 MQC65568:MQF65568 MZY65568:NAB65568 NJU65568:NJX65568 NTQ65568:NTT65568 ODM65568:ODP65568 ONI65568:ONL65568 OXE65568:OXH65568 PHA65568:PHD65568 PQW65568:PQZ65568 QAS65568:QAV65568 QKO65568:QKR65568 QUK65568:QUN65568 REG65568:REJ65568 ROC65568:ROF65568 RXY65568:RYB65568 SHU65568:SHX65568 SRQ65568:SRT65568 TBM65568:TBP65568 TLI65568:TLL65568 TVE65568:TVH65568 UFA65568:UFD65568 UOW65568:UOZ65568 UYS65568:UYV65568 VIO65568:VIR65568 VSK65568:VSN65568 WCG65568:WCJ65568 WMC65568:WMF65568 WVY65568:WWB65568 Q131104:T131104 JM131104:JP131104 TI131104:TL131104 ADE131104:ADH131104 ANA131104:AND131104 AWW131104:AWZ131104 BGS131104:BGV131104 BQO131104:BQR131104 CAK131104:CAN131104 CKG131104:CKJ131104 CUC131104:CUF131104 DDY131104:DEB131104 DNU131104:DNX131104 DXQ131104:DXT131104 EHM131104:EHP131104 ERI131104:ERL131104 FBE131104:FBH131104 FLA131104:FLD131104 FUW131104:FUZ131104 GES131104:GEV131104 GOO131104:GOR131104 GYK131104:GYN131104 HIG131104:HIJ131104 HSC131104:HSF131104 IBY131104:ICB131104 ILU131104:ILX131104 IVQ131104:IVT131104 JFM131104:JFP131104 JPI131104:JPL131104 JZE131104:JZH131104 KJA131104:KJD131104 KSW131104:KSZ131104 LCS131104:LCV131104 LMO131104:LMR131104 LWK131104:LWN131104 MGG131104:MGJ131104 MQC131104:MQF131104 MZY131104:NAB131104 NJU131104:NJX131104 NTQ131104:NTT131104 ODM131104:ODP131104 ONI131104:ONL131104 OXE131104:OXH131104 PHA131104:PHD131104 PQW131104:PQZ131104 QAS131104:QAV131104 QKO131104:QKR131104 QUK131104:QUN131104 REG131104:REJ131104 ROC131104:ROF131104 RXY131104:RYB131104 SHU131104:SHX131104 SRQ131104:SRT131104 TBM131104:TBP131104 TLI131104:TLL131104 TVE131104:TVH131104 UFA131104:UFD131104 UOW131104:UOZ131104 UYS131104:UYV131104 VIO131104:VIR131104 VSK131104:VSN131104 WCG131104:WCJ131104 WMC131104:WMF131104 WVY131104:WWB131104 Q196640:T196640 JM196640:JP196640 TI196640:TL196640 ADE196640:ADH196640 ANA196640:AND196640 AWW196640:AWZ196640 BGS196640:BGV196640 BQO196640:BQR196640 CAK196640:CAN196640 CKG196640:CKJ196640 CUC196640:CUF196640 DDY196640:DEB196640 DNU196640:DNX196640 DXQ196640:DXT196640 EHM196640:EHP196640 ERI196640:ERL196640 FBE196640:FBH196640 FLA196640:FLD196640 FUW196640:FUZ196640 GES196640:GEV196640 GOO196640:GOR196640 GYK196640:GYN196640 HIG196640:HIJ196640 HSC196640:HSF196640 IBY196640:ICB196640 ILU196640:ILX196640 IVQ196640:IVT196640 JFM196640:JFP196640 JPI196640:JPL196640 JZE196640:JZH196640 KJA196640:KJD196640 KSW196640:KSZ196640 LCS196640:LCV196640 LMO196640:LMR196640 LWK196640:LWN196640 MGG196640:MGJ196640 MQC196640:MQF196640 MZY196640:NAB196640 NJU196640:NJX196640 NTQ196640:NTT196640 ODM196640:ODP196640 ONI196640:ONL196640 OXE196640:OXH196640 PHA196640:PHD196640 PQW196640:PQZ196640 QAS196640:QAV196640 QKO196640:QKR196640 QUK196640:QUN196640 REG196640:REJ196640 ROC196640:ROF196640 RXY196640:RYB196640 SHU196640:SHX196640 SRQ196640:SRT196640 TBM196640:TBP196640 TLI196640:TLL196640 TVE196640:TVH196640 UFA196640:UFD196640 UOW196640:UOZ196640 UYS196640:UYV196640 VIO196640:VIR196640 VSK196640:VSN196640 WCG196640:WCJ196640 WMC196640:WMF196640 WVY196640:WWB196640 Q262176:T262176 JM262176:JP262176 TI262176:TL262176 ADE262176:ADH262176 ANA262176:AND262176 AWW262176:AWZ262176 BGS262176:BGV262176 BQO262176:BQR262176 CAK262176:CAN262176 CKG262176:CKJ262176 CUC262176:CUF262176 DDY262176:DEB262176 DNU262176:DNX262176 DXQ262176:DXT262176 EHM262176:EHP262176 ERI262176:ERL262176 FBE262176:FBH262176 FLA262176:FLD262176 FUW262176:FUZ262176 GES262176:GEV262176 GOO262176:GOR262176 GYK262176:GYN262176 HIG262176:HIJ262176 HSC262176:HSF262176 IBY262176:ICB262176 ILU262176:ILX262176 IVQ262176:IVT262176 JFM262176:JFP262176 JPI262176:JPL262176 JZE262176:JZH262176 KJA262176:KJD262176 KSW262176:KSZ262176 LCS262176:LCV262176 LMO262176:LMR262176 LWK262176:LWN262176 MGG262176:MGJ262176 MQC262176:MQF262176 MZY262176:NAB262176 NJU262176:NJX262176 NTQ262176:NTT262176 ODM262176:ODP262176 ONI262176:ONL262176 OXE262176:OXH262176 PHA262176:PHD262176 PQW262176:PQZ262176 QAS262176:QAV262176 QKO262176:QKR262176 QUK262176:QUN262176 REG262176:REJ262176 ROC262176:ROF262176 RXY262176:RYB262176 SHU262176:SHX262176 SRQ262176:SRT262176 TBM262176:TBP262176 TLI262176:TLL262176 TVE262176:TVH262176 UFA262176:UFD262176 UOW262176:UOZ262176 UYS262176:UYV262176 VIO262176:VIR262176 VSK262176:VSN262176 WCG262176:WCJ262176 WMC262176:WMF262176 WVY262176:WWB262176 Q327712:T327712 JM327712:JP327712 TI327712:TL327712 ADE327712:ADH327712 ANA327712:AND327712 AWW327712:AWZ327712 BGS327712:BGV327712 BQO327712:BQR327712 CAK327712:CAN327712 CKG327712:CKJ327712 CUC327712:CUF327712 DDY327712:DEB327712 DNU327712:DNX327712 DXQ327712:DXT327712 EHM327712:EHP327712 ERI327712:ERL327712 FBE327712:FBH327712 FLA327712:FLD327712 FUW327712:FUZ327712 GES327712:GEV327712 GOO327712:GOR327712 GYK327712:GYN327712 HIG327712:HIJ327712 HSC327712:HSF327712 IBY327712:ICB327712 ILU327712:ILX327712 IVQ327712:IVT327712 JFM327712:JFP327712 JPI327712:JPL327712 JZE327712:JZH327712 KJA327712:KJD327712 KSW327712:KSZ327712 LCS327712:LCV327712 LMO327712:LMR327712 LWK327712:LWN327712 MGG327712:MGJ327712 MQC327712:MQF327712 MZY327712:NAB327712 NJU327712:NJX327712 NTQ327712:NTT327712 ODM327712:ODP327712 ONI327712:ONL327712 OXE327712:OXH327712 PHA327712:PHD327712 PQW327712:PQZ327712 QAS327712:QAV327712 QKO327712:QKR327712 QUK327712:QUN327712 REG327712:REJ327712 ROC327712:ROF327712 RXY327712:RYB327712 SHU327712:SHX327712 SRQ327712:SRT327712 TBM327712:TBP327712 TLI327712:TLL327712 TVE327712:TVH327712 UFA327712:UFD327712 UOW327712:UOZ327712 UYS327712:UYV327712 VIO327712:VIR327712 VSK327712:VSN327712 WCG327712:WCJ327712 WMC327712:WMF327712 WVY327712:WWB327712 Q393248:T393248 JM393248:JP393248 TI393248:TL393248 ADE393248:ADH393248 ANA393248:AND393248 AWW393248:AWZ393248 BGS393248:BGV393248 BQO393248:BQR393248 CAK393248:CAN393248 CKG393248:CKJ393248 CUC393248:CUF393248 DDY393248:DEB393248 DNU393248:DNX393248 DXQ393248:DXT393248 EHM393248:EHP393248 ERI393248:ERL393248 FBE393248:FBH393248 FLA393248:FLD393248 FUW393248:FUZ393248 GES393248:GEV393248 GOO393248:GOR393248 GYK393248:GYN393248 HIG393248:HIJ393248 HSC393248:HSF393248 IBY393248:ICB393248 ILU393248:ILX393248 IVQ393248:IVT393248 JFM393248:JFP393248 JPI393248:JPL393248 JZE393248:JZH393248 KJA393248:KJD393248 KSW393248:KSZ393248 LCS393248:LCV393248 LMO393248:LMR393248 LWK393248:LWN393248 MGG393248:MGJ393248 MQC393248:MQF393248 MZY393248:NAB393248 NJU393248:NJX393248 NTQ393248:NTT393248 ODM393248:ODP393248 ONI393248:ONL393248 OXE393248:OXH393248 PHA393248:PHD393248 PQW393248:PQZ393248 QAS393248:QAV393248 QKO393248:QKR393248 QUK393248:QUN393248 REG393248:REJ393248 ROC393248:ROF393248 RXY393248:RYB393248 SHU393248:SHX393248 SRQ393248:SRT393248 TBM393248:TBP393248 TLI393248:TLL393248 TVE393248:TVH393248 UFA393248:UFD393248 UOW393248:UOZ393248 UYS393248:UYV393248 VIO393248:VIR393248 VSK393248:VSN393248 WCG393248:WCJ393248 WMC393248:WMF393248 WVY393248:WWB393248 Q458784:T458784 JM458784:JP458784 TI458784:TL458784 ADE458784:ADH458784 ANA458784:AND458784 AWW458784:AWZ458784 BGS458784:BGV458784 BQO458784:BQR458784 CAK458784:CAN458784 CKG458784:CKJ458784 CUC458784:CUF458784 DDY458784:DEB458784 DNU458784:DNX458784 DXQ458784:DXT458784 EHM458784:EHP458784 ERI458784:ERL458784 FBE458784:FBH458784 FLA458784:FLD458784 FUW458784:FUZ458784 GES458784:GEV458784 GOO458784:GOR458784 GYK458784:GYN458784 HIG458784:HIJ458784 HSC458784:HSF458784 IBY458784:ICB458784 ILU458784:ILX458784 IVQ458784:IVT458784 JFM458784:JFP458784 JPI458784:JPL458784 JZE458784:JZH458784 KJA458784:KJD458784 KSW458784:KSZ458784 LCS458784:LCV458784 LMO458784:LMR458784 LWK458784:LWN458784 MGG458784:MGJ458784 MQC458784:MQF458784 MZY458784:NAB458784 NJU458784:NJX458784 NTQ458784:NTT458784 ODM458784:ODP458784 ONI458784:ONL458784 OXE458784:OXH458784 PHA458784:PHD458784 PQW458784:PQZ458784 QAS458784:QAV458784 QKO458784:QKR458784 QUK458784:QUN458784 REG458784:REJ458784 ROC458784:ROF458784 RXY458784:RYB458784 SHU458784:SHX458784 SRQ458784:SRT458784 TBM458784:TBP458784 TLI458784:TLL458784 TVE458784:TVH458784 UFA458784:UFD458784 UOW458784:UOZ458784 UYS458784:UYV458784 VIO458784:VIR458784 VSK458784:VSN458784 WCG458784:WCJ458784 WMC458784:WMF458784 WVY458784:WWB458784 Q524320:T524320 JM524320:JP524320 TI524320:TL524320 ADE524320:ADH524320 ANA524320:AND524320 AWW524320:AWZ524320 BGS524320:BGV524320 BQO524320:BQR524320 CAK524320:CAN524320 CKG524320:CKJ524320 CUC524320:CUF524320 DDY524320:DEB524320 DNU524320:DNX524320 DXQ524320:DXT524320 EHM524320:EHP524320 ERI524320:ERL524320 FBE524320:FBH524320 FLA524320:FLD524320 FUW524320:FUZ524320 GES524320:GEV524320 GOO524320:GOR524320 GYK524320:GYN524320 HIG524320:HIJ524320 HSC524320:HSF524320 IBY524320:ICB524320 ILU524320:ILX524320 IVQ524320:IVT524320 JFM524320:JFP524320 JPI524320:JPL524320 JZE524320:JZH524320 KJA524320:KJD524320 KSW524320:KSZ524320 LCS524320:LCV524320 LMO524320:LMR524320 LWK524320:LWN524320 MGG524320:MGJ524320 MQC524320:MQF524320 MZY524320:NAB524320 NJU524320:NJX524320 NTQ524320:NTT524320 ODM524320:ODP524320 ONI524320:ONL524320 OXE524320:OXH524320 PHA524320:PHD524320 PQW524320:PQZ524320 QAS524320:QAV524320 QKO524320:QKR524320 QUK524320:QUN524320 REG524320:REJ524320 ROC524320:ROF524320 RXY524320:RYB524320 SHU524320:SHX524320 SRQ524320:SRT524320 TBM524320:TBP524320 TLI524320:TLL524320 TVE524320:TVH524320 UFA524320:UFD524320 UOW524320:UOZ524320 UYS524320:UYV524320 VIO524320:VIR524320 VSK524320:VSN524320 WCG524320:WCJ524320 WMC524320:WMF524320 WVY524320:WWB524320 Q589856:T589856 JM589856:JP589856 TI589856:TL589856 ADE589856:ADH589856 ANA589856:AND589856 AWW589856:AWZ589856 BGS589856:BGV589856 BQO589856:BQR589856 CAK589856:CAN589856 CKG589856:CKJ589856 CUC589856:CUF589856 DDY589856:DEB589856 DNU589856:DNX589856 DXQ589856:DXT589856 EHM589856:EHP589856 ERI589856:ERL589856 FBE589856:FBH589856 FLA589856:FLD589856 FUW589856:FUZ589856 GES589856:GEV589856 GOO589856:GOR589856 GYK589856:GYN589856 HIG589856:HIJ589856 HSC589856:HSF589856 IBY589856:ICB589856 ILU589856:ILX589856 IVQ589856:IVT589856 JFM589856:JFP589856 JPI589856:JPL589856 JZE589856:JZH589856 KJA589856:KJD589856 KSW589856:KSZ589856 LCS589856:LCV589856 LMO589856:LMR589856 LWK589856:LWN589856 MGG589856:MGJ589856 MQC589856:MQF589856 MZY589856:NAB589856 NJU589856:NJX589856 NTQ589856:NTT589856 ODM589856:ODP589856 ONI589856:ONL589856 OXE589856:OXH589856 PHA589856:PHD589856 PQW589856:PQZ589856 QAS589856:QAV589856 QKO589856:QKR589856 QUK589856:QUN589856 REG589856:REJ589856 ROC589856:ROF589856 RXY589856:RYB589856 SHU589856:SHX589856 SRQ589856:SRT589856 TBM589856:TBP589856 TLI589856:TLL589856 TVE589856:TVH589856 UFA589856:UFD589856 UOW589856:UOZ589856 UYS589856:UYV589856 VIO589856:VIR589856 VSK589856:VSN589856 WCG589856:WCJ589856 WMC589856:WMF589856 WVY589856:WWB589856 Q655392:T655392 JM655392:JP655392 TI655392:TL655392 ADE655392:ADH655392 ANA655392:AND655392 AWW655392:AWZ655392 BGS655392:BGV655392 BQO655392:BQR655392 CAK655392:CAN655392 CKG655392:CKJ655392 CUC655392:CUF655392 DDY655392:DEB655392 DNU655392:DNX655392 DXQ655392:DXT655392 EHM655392:EHP655392 ERI655392:ERL655392 FBE655392:FBH655392 FLA655392:FLD655392 FUW655392:FUZ655392 GES655392:GEV655392 GOO655392:GOR655392 GYK655392:GYN655392 HIG655392:HIJ655392 HSC655392:HSF655392 IBY655392:ICB655392 ILU655392:ILX655392 IVQ655392:IVT655392 JFM655392:JFP655392 JPI655392:JPL655392 JZE655392:JZH655392 KJA655392:KJD655392 KSW655392:KSZ655392 LCS655392:LCV655392 LMO655392:LMR655392 LWK655392:LWN655392 MGG655392:MGJ655392 MQC655392:MQF655392 MZY655392:NAB655392 NJU655392:NJX655392 NTQ655392:NTT655392 ODM655392:ODP655392 ONI655392:ONL655392 OXE655392:OXH655392 PHA655392:PHD655392 PQW655392:PQZ655392 QAS655392:QAV655392 QKO655392:QKR655392 QUK655392:QUN655392 REG655392:REJ655392 ROC655392:ROF655392 RXY655392:RYB655392 SHU655392:SHX655392 SRQ655392:SRT655392 TBM655392:TBP655392 TLI655392:TLL655392 TVE655392:TVH655392 UFA655392:UFD655392 UOW655392:UOZ655392 UYS655392:UYV655392 VIO655392:VIR655392 VSK655392:VSN655392 WCG655392:WCJ655392 WMC655392:WMF655392 WVY655392:WWB655392 Q720928:T720928 JM720928:JP720928 TI720928:TL720928 ADE720928:ADH720928 ANA720928:AND720928 AWW720928:AWZ720928 BGS720928:BGV720928 BQO720928:BQR720928 CAK720928:CAN720928 CKG720928:CKJ720928 CUC720928:CUF720928 DDY720928:DEB720928 DNU720928:DNX720928 DXQ720928:DXT720928 EHM720928:EHP720928 ERI720928:ERL720928 FBE720928:FBH720928 FLA720928:FLD720928 FUW720928:FUZ720928 GES720928:GEV720928 GOO720928:GOR720928 GYK720928:GYN720928 HIG720928:HIJ720928 HSC720928:HSF720928 IBY720928:ICB720928 ILU720928:ILX720928 IVQ720928:IVT720928 JFM720928:JFP720928 JPI720928:JPL720928 JZE720928:JZH720928 KJA720928:KJD720928 KSW720928:KSZ720928 LCS720928:LCV720928 LMO720928:LMR720928 LWK720928:LWN720928 MGG720928:MGJ720928 MQC720928:MQF720928 MZY720928:NAB720928 NJU720928:NJX720928 NTQ720928:NTT720928 ODM720928:ODP720928 ONI720928:ONL720928 OXE720928:OXH720928 PHA720928:PHD720928 PQW720928:PQZ720928 QAS720928:QAV720928 QKO720928:QKR720928 QUK720928:QUN720928 REG720928:REJ720928 ROC720928:ROF720928 RXY720928:RYB720928 SHU720928:SHX720928 SRQ720928:SRT720928 TBM720928:TBP720928 TLI720928:TLL720928 TVE720928:TVH720928 UFA720928:UFD720928 UOW720928:UOZ720928 UYS720928:UYV720928 VIO720928:VIR720928 VSK720928:VSN720928 WCG720928:WCJ720928 WMC720928:WMF720928 WVY720928:WWB720928 Q786464:T786464 JM786464:JP786464 TI786464:TL786464 ADE786464:ADH786464 ANA786464:AND786464 AWW786464:AWZ786464 BGS786464:BGV786464 BQO786464:BQR786464 CAK786464:CAN786464 CKG786464:CKJ786464 CUC786464:CUF786464 DDY786464:DEB786464 DNU786464:DNX786464 DXQ786464:DXT786464 EHM786464:EHP786464 ERI786464:ERL786464 FBE786464:FBH786464 FLA786464:FLD786464 FUW786464:FUZ786464 GES786464:GEV786464 GOO786464:GOR786464 GYK786464:GYN786464 HIG786464:HIJ786464 HSC786464:HSF786464 IBY786464:ICB786464 ILU786464:ILX786464 IVQ786464:IVT786464 JFM786464:JFP786464 JPI786464:JPL786464 JZE786464:JZH786464 KJA786464:KJD786464 KSW786464:KSZ786464 LCS786464:LCV786464 LMO786464:LMR786464 LWK786464:LWN786464 MGG786464:MGJ786464 MQC786464:MQF786464 MZY786464:NAB786464 NJU786464:NJX786464 NTQ786464:NTT786464 ODM786464:ODP786464 ONI786464:ONL786464 OXE786464:OXH786464 PHA786464:PHD786464 PQW786464:PQZ786464 QAS786464:QAV786464 QKO786464:QKR786464 QUK786464:QUN786464 REG786464:REJ786464 ROC786464:ROF786464 RXY786464:RYB786464 SHU786464:SHX786464 SRQ786464:SRT786464 TBM786464:TBP786464 TLI786464:TLL786464 TVE786464:TVH786464 UFA786464:UFD786464 UOW786464:UOZ786464 UYS786464:UYV786464 VIO786464:VIR786464 VSK786464:VSN786464 WCG786464:WCJ786464 WMC786464:WMF786464 WVY786464:WWB786464 Q852000:T852000 JM852000:JP852000 TI852000:TL852000 ADE852000:ADH852000 ANA852000:AND852000 AWW852000:AWZ852000 BGS852000:BGV852000 BQO852000:BQR852000 CAK852000:CAN852000 CKG852000:CKJ852000 CUC852000:CUF852000 DDY852000:DEB852000 DNU852000:DNX852000 DXQ852000:DXT852000 EHM852000:EHP852000 ERI852000:ERL852000 FBE852000:FBH852000 FLA852000:FLD852000 FUW852000:FUZ852000 GES852000:GEV852000 GOO852000:GOR852000 GYK852000:GYN852000 HIG852000:HIJ852000 HSC852000:HSF852000 IBY852000:ICB852000 ILU852000:ILX852000 IVQ852000:IVT852000 JFM852000:JFP852000 JPI852000:JPL852000 JZE852000:JZH852000 KJA852000:KJD852000 KSW852000:KSZ852000 LCS852000:LCV852000 LMO852000:LMR852000 LWK852000:LWN852000 MGG852000:MGJ852000 MQC852000:MQF852000 MZY852000:NAB852000 NJU852000:NJX852000 NTQ852000:NTT852000 ODM852000:ODP852000 ONI852000:ONL852000 OXE852000:OXH852000 PHA852000:PHD852000 PQW852000:PQZ852000 QAS852000:QAV852000 QKO852000:QKR852000 QUK852000:QUN852000 REG852000:REJ852000 ROC852000:ROF852000 RXY852000:RYB852000 SHU852000:SHX852000 SRQ852000:SRT852000 TBM852000:TBP852000 TLI852000:TLL852000 TVE852000:TVH852000 UFA852000:UFD852000 UOW852000:UOZ852000 UYS852000:UYV852000 VIO852000:VIR852000 VSK852000:VSN852000 WCG852000:WCJ852000 WMC852000:WMF852000 WVY852000:WWB852000 Q917536:T917536 JM917536:JP917536 TI917536:TL917536 ADE917536:ADH917536 ANA917536:AND917536 AWW917536:AWZ917536 BGS917536:BGV917536 BQO917536:BQR917536 CAK917536:CAN917536 CKG917536:CKJ917536 CUC917536:CUF917536 DDY917536:DEB917536 DNU917536:DNX917536 DXQ917536:DXT917536 EHM917536:EHP917536 ERI917536:ERL917536 FBE917536:FBH917536 FLA917536:FLD917536 FUW917536:FUZ917536 GES917536:GEV917536 GOO917536:GOR917536 GYK917536:GYN917536 HIG917536:HIJ917536 HSC917536:HSF917536 IBY917536:ICB917536 ILU917536:ILX917536 IVQ917536:IVT917536 JFM917536:JFP917536 JPI917536:JPL917536 JZE917536:JZH917536 KJA917536:KJD917536 KSW917536:KSZ917536 LCS917536:LCV917536 LMO917536:LMR917536 LWK917536:LWN917536 MGG917536:MGJ917536 MQC917536:MQF917536 MZY917536:NAB917536 NJU917536:NJX917536 NTQ917536:NTT917536 ODM917536:ODP917536 ONI917536:ONL917536 OXE917536:OXH917536 PHA917536:PHD917536 PQW917536:PQZ917536 QAS917536:QAV917536 QKO917536:QKR917536 QUK917536:QUN917536 REG917536:REJ917536 ROC917536:ROF917536 RXY917536:RYB917536 SHU917536:SHX917536 SRQ917536:SRT917536 TBM917536:TBP917536 TLI917536:TLL917536 TVE917536:TVH917536 UFA917536:UFD917536 UOW917536:UOZ917536 UYS917536:UYV917536 VIO917536:VIR917536 VSK917536:VSN917536 WCG917536:WCJ917536 WMC917536:WMF917536 WVY917536:WWB917536 Q983072:T983072 JM983072:JP983072 TI983072:TL983072 ADE983072:ADH983072 ANA983072:AND983072 AWW983072:AWZ983072 BGS983072:BGV983072 BQO983072:BQR983072 CAK983072:CAN983072 CKG983072:CKJ983072 CUC983072:CUF983072 DDY983072:DEB983072 DNU983072:DNX983072 DXQ983072:DXT983072 EHM983072:EHP983072 ERI983072:ERL983072 FBE983072:FBH983072 FLA983072:FLD983072 FUW983072:FUZ983072 GES983072:GEV983072 GOO983072:GOR983072 GYK983072:GYN983072 HIG983072:HIJ983072 HSC983072:HSF983072 IBY983072:ICB983072 ILU983072:ILX983072 IVQ983072:IVT983072 JFM983072:JFP983072 JPI983072:JPL983072 JZE983072:JZH983072 KJA983072:KJD983072 KSW983072:KSZ983072 LCS983072:LCV983072 LMO983072:LMR983072 LWK983072:LWN983072 MGG983072:MGJ983072 MQC983072:MQF983072 MZY983072:NAB983072 NJU983072:NJX983072 NTQ983072:NTT983072 ODM983072:ODP983072 ONI983072:ONL983072 OXE983072:OXH983072 PHA983072:PHD983072 PQW983072:PQZ983072 QAS983072:QAV983072 QKO983072:QKR983072 QUK983072:QUN983072 REG983072:REJ983072 ROC983072:ROF983072 RXY983072:RYB983072 SHU983072:SHX983072 SRQ983072:SRT983072 TBM983072:TBP983072 TLI983072:TLL983072 TVE983072:TVH983072 UFA983072:UFD983072 UOW983072:UOZ983072 UYS983072:UYV983072 VIO983072:VIR983072 VSK983072:VSN983072 WCG983072:WCJ983072 WMC983072:WMF983072 WVY983072:WWB983072">
      <formula1>$Z$31:$Z$34</formula1>
    </dataValidation>
    <dataValidation type="list" allowBlank="1" sqref="S35:T35 JO35:JP35 TK35:TL35 ADG35:ADH35 ANC35:AND35 AWY35:AWZ35 BGU35:BGV35 BQQ35:BQR35 CAM35:CAN35 CKI35:CKJ35 CUE35:CUF35 DEA35:DEB35 DNW35:DNX35 DXS35:DXT35 EHO35:EHP35 ERK35:ERL35 FBG35:FBH35 FLC35:FLD35 FUY35:FUZ35 GEU35:GEV35 GOQ35:GOR35 GYM35:GYN35 HII35:HIJ35 HSE35:HSF35 ICA35:ICB35 ILW35:ILX35 IVS35:IVT35 JFO35:JFP35 JPK35:JPL35 JZG35:JZH35 KJC35:KJD35 KSY35:KSZ35 LCU35:LCV35 LMQ35:LMR35 LWM35:LWN35 MGI35:MGJ35 MQE35:MQF35 NAA35:NAB35 NJW35:NJX35 NTS35:NTT35 ODO35:ODP35 ONK35:ONL35 OXG35:OXH35 PHC35:PHD35 PQY35:PQZ35 QAU35:QAV35 QKQ35:QKR35 QUM35:QUN35 REI35:REJ35 ROE35:ROF35 RYA35:RYB35 SHW35:SHX35 SRS35:SRT35 TBO35:TBP35 TLK35:TLL35 TVG35:TVH35 UFC35:UFD35 UOY35:UOZ35 UYU35:UYV35 VIQ35:VIR35 VSM35:VSN35 WCI35:WCJ35 WME35:WMF35 WWA35:WWB35 S65571:T65571 JO65571:JP65571 TK65571:TL65571 ADG65571:ADH65571 ANC65571:AND65571 AWY65571:AWZ65571 BGU65571:BGV65571 BQQ65571:BQR65571 CAM65571:CAN65571 CKI65571:CKJ65571 CUE65571:CUF65571 DEA65571:DEB65571 DNW65571:DNX65571 DXS65571:DXT65571 EHO65571:EHP65571 ERK65571:ERL65571 FBG65571:FBH65571 FLC65571:FLD65571 FUY65571:FUZ65571 GEU65571:GEV65571 GOQ65571:GOR65571 GYM65571:GYN65571 HII65571:HIJ65571 HSE65571:HSF65571 ICA65571:ICB65571 ILW65571:ILX65571 IVS65571:IVT65571 JFO65571:JFP65571 JPK65571:JPL65571 JZG65571:JZH65571 KJC65571:KJD65571 KSY65571:KSZ65571 LCU65571:LCV65571 LMQ65571:LMR65571 LWM65571:LWN65571 MGI65571:MGJ65571 MQE65571:MQF65571 NAA65571:NAB65571 NJW65571:NJX65571 NTS65571:NTT65571 ODO65571:ODP65571 ONK65571:ONL65571 OXG65571:OXH65571 PHC65571:PHD65571 PQY65571:PQZ65571 QAU65571:QAV65571 QKQ65571:QKR65571 QUM65571:QUN65571 REI65571:REJ65571 ROE65571:ROF65571 RYA65571:RYB65571 SHW65571:SHX65571 SRS65571:SRT65571 TBO65571:TBP65571 TLK65571:TLL65571 TVG65571:TVH65571 UFC65571:UFD65571 UOY65571:UOZ65571 UYU65571:UYV65571 VIQ65571:VIR65571 VSM65571:VSN65571 WCI65571:WCJ65571 WME65571:WMF65571 WWA65571:WWB65571 S131107:T131107 JO131107:JP131107 TK131107:TL131107 ADG131107:ADH131107 ANC131107:AND131107 AWY131107:AWZ131107 BGU131107:BGV131107 BQQ131107:BQR131107 CAM131107:CAN131107 CKI131107:CKJ131107 CUE131107:CUF131107 DEA131107:DEB131107 DNW131107:DNX131107 DXS131107:DXT131107 EHO131107:EHP131107 ERK131107:ERL131107 FBG131107:FBH131107 FLC131107:FLD131107 FUY131107:FUZ131107 GEU131107:GEV131107 GOQ131107:GOR131107 GYM131107:GYN131107 HII131107:HIJ131107 HSE131107:HSF131107 ICA131107:ICB131107 ILW131107:ILX131107 IVS131107:IVT131107 JFO131107:JFP131107 JPK131107:JPL131107 JZG131107:JZH131107 KJC131107:KJD131107 KSY131107:KSZ131107 LCU131107:LCV131107 LMQ131107:LMR131107 LWM131107:LWN131107 MGI131107:MGJ131107 MQE131107:MQF131107 NAA131107:NAB131107 NJW131107:NJX131107 NTS131107:NTT131107 ODO131107:ODP131107 ONK131107:ONL131107 OXG131107:OXH131107 PHC131107:PHD131107 PQY131107:PQZ131107 QAU131107:QAV131107 QKQ131107:QKR131107 QUM131107:QUN131107 REI131107:REJ131107 ROE131107:ROF131107 RYA131107:RYB131107 SHW131107:SHX131107 SRS131107:SRT131107 TBO131107:TBP131107 TLK131107:TLL131107 TVG131107:TVH131107 UFC131107:UFD131107 UOY131107:UOZ131107 UYU131107:UYV131107 VIQ131107:VIR131107 VSM131107:VSN131107 WCI131107:WCJ131107 WME131107:WMF131107 WWA131107:WWB131107 S196643:T196643 JO196643:JP196643 TK196643:TL196643 ADG196643:ADH196643 ANC196643:AND196643 AWY196643:AWZ196643 BGU196643:BGV196643 BQQ196643:BQR196643 CAM196643:CAN196643 CKI196643:CKJ196643 CUE196643:CUF196643 DEA196643:DEB196643 DNW196643:DNX196643 DXS196643:DXT196643 EHO196643:EHP196643 ERK196643:ERL196643 FBG196643:FBH196643 FLC196643:FLD196643 FUY196643:FUZ196643 GEU196643:GEV196643 GOQ196643:GOR196643 GYM196643:GYN196643 HII196643:HIJ196643 HSE196643:HSF196643 ICA196643:ICB196643 ILW196643:ILX196643 IVS196643:IVT196643 JFO196643:JFP196643 JPK196643:JPL196643 JZG196643:JZH196643 KJC196643:KJD196643 KSY196643:KSZ196643 LCU196643:LCV196643 LMQ196643:LMR196643 LWM196643:LWN196643 MGI196643:MGJ196643 MQE196643:MQF196643 NAA196643:NAB196643 NJW196643:NJX196643 NTS196643:NTT196643 ODO196643:ODP196643 ONK196643:ONL196643 OXG196643:OXH196643 PHC196643:PHD196643 PQY196643:PQZ196643 QAU196643:QAV196643 QKQ196643:QKR196643 QUM196643:QUN196643 REI196643:REJ196643 ROE196643:ROF196643 RYA196643:RYB196643 SHW196643:SHX196643 SRS196643:SRT196643 TBO196643:TBP196643 TLK196643:TLL196643 TVG196643:TVH196643 UFC196643:UFD196643 UOY196643:UOZ196643 UYU196643:UYV196643 VIQ196643:VIR196643 VSM196643:VSN196643 WCI196643:WCJ196643 WME196643:WMF196643 WWA196643:WWB196643 S262179:T262179 JO262179:JP262179 TK262179:TL262179 ADG262179:ADH262179 ANC262179:AND262179 AWY262179:AWZ262179 BGU262179:BGV262179 BQQ262179:BQR262179 CAM262179:CAN262179 CKI262179:CKJ262179 CUE262179:CUF262179 DEA262179:DEB262179 DNW262179:DNX262179 DXS262179:DXT262179 EHO262179:EHP262179 ERK262179:ERL262179 FBG262179:FBH262179 FLC262179:FLD262179 FUY262179:FUZ262179 GEU262179:GEV262179 GOQ262179:GOR262179 GYM262179:GYN262179 HII262179:HIJ262179 HSE262179:HSF262179 ICA262179:ICB262179 ILW262179:ILX262179 IVS262179:IVT262179 JFO262179:JFP262179 JPK262179:JPL262179 JZG262179:JZH262179 KJC262179:KJD262179 KSY262179:KSZ262179 LCU262179:LCV262179 LMQ262179:LMR262179 LWM262179:LWN262179 MGI262179:MGJ262179 MQE262179:MQF262179 NAA262179:NAB262179 NJW262179:NJX262179 NTS262179:NTT262179 ODO262179:ODP262179 ONK262179:ONL262179 OXG262179:OXH262179 PHC262179:PHD262179 PQY262179:PQZ262179 QAU262179:QAV262179 QKQ262179:QKR262179 QUM262179:QUN262179 REI262179:REJ262179 ROE262179:ROF262179 RYA262179:RYB262179 SHW262179:SHX262179 SRS262179:SRT262179 TBO262179:TBP262179 TLK262179:TLL262179 TVG262179:TVH262179 UFC262179:UFD262179 UOY262179:UOZ262179 UYU262179:UYV262179 VIQ262179:VIR262179 VSM262179:VSN262179 WCI262179:WCJ262179 WME262179:WMF262179 WWA262179:WWB262179 S327715:T327715 JO327715:JP327715 TK327715:TL327715 ADG327715:ADH327715 ANC327715:AND327715 AWY327715:AWZ327715 BGU327715:BGV327715 BQQ327715:BQR327715 CAM327715:CAN327715 CKI327715:CKJ327715 CUE327715:CUF327715 DEA327715:DEB327715 DNW327715:DNX327715 DXS327715:DXT327715 EHO327715:EHP327715 ERK327715:ERL327715 FBG327715:FBH327715 FLC327715:FLD327715 FUY327715:FUZ327715 GEU327715:GEV327715 GOQ327715:GOR327715 GYM327715:GYN327715 HII327715:HIJ327715 HSE327715:HSF327715 ICA327715:ICB327715 ILW327715:ILX327715 IVS327715:IVT327715 JFO327715:JFP327715 JPK327715:JPL327715 JZG327715:JZH327715 KJC327715:KJD327715 KSY327715:KSZ327715 LCU327715:LCV327715 LMQ327715:LMR327715 LWM327715:LWN327715 MGI327715:MGJ327715 MQE327715:MQF327715 NAA327715:NAB327715 NJW327715:NJX327715 NTS327715:NTT327715 ODO327715:ODP327715 ONK327715:ONL327715 OXG327715:OXH327715 PHC327715:PHD327715 PQY327715:PQZ327715 QAU327715:QAV327715 QKQ327715:QKR327715 QUM327715:QUN327715 REI327715:REJ327715 ROE327715:ROF327715 RYA327715:RYB327715 SHW327715:SHX327715 SRS327715:SRT327715 TBO327715:TBP327715 TLK327715:TLL327715 TVG327715:TVH327715 UFC327715:UFD327715 UOY327715:UOZ327715 UYU327715:UYV327715 VIQ327715:VIR327715 VSM327715:VSN327715 WCI327715:WCJ327715 WME327715:WMF327715 WWA327715:WWB327715 S393251:T393251 JO393251:JP393251 TK393251:TL393251 ADG393251:ADH393251 ANC393251:AND393251 AWY393251:AWZ393251 BGU393251:BGV393251 BQQ393251:BQR393251 CAM393251:CAN393251 CKI393251:CKJ393251 CUE393251:CUF393251 DEA393251:DEB393251 DNW393251:DNX393251 DXS393251:DXT393251 EHO393251:EHP393251 ERK393251:ERL393251 FBG393251:FBH393251 FLC393251:FLD393251 FUY393251:FUZ393251 GEU393251:GEV393251 GOQ393251:GOR393251 GYM393251:GYN393251 HII393251:HIJ393251 HSE393251:HSF393251 ICA393251:ICB393251 ILW393251:ILX393251 IVS393251:IVT393251 JFO393251:JFP393251 JPK393251:JPL393251 JZG393251:JZH393251 KJC393251:KJD393251 KSY393251:KSZ393251 LCU393251:LCV393251 LMQ393251:LMR393251 LWM393251:LWN393251 MGI393251:MGJ393251 MQE393251:MQF393251 NAA393251:NAB393251 NJW393251:NJX393251 NTS393251:NTT393251 ODO393251:ODP393251 ONK393251:ONL393251 OXG393251:OXH393251 PHC393251:PHD393251 PQY393251:PQZ393251 QAU393251:QAV393251 QKQ393251:QKR393251 QUM393251:QUN393251 REI393251:REJ393251 ROE393251:ROF393251 RYA393251:RYB393251 SHW393251:SHX393251 SRS393251:SRT393251 TBO393251:TBP393251 TLK393251:TLL393251 TVG393251:TVH393251 UFC393251:UFD393251 UOY393251:UOZ393251 UYU393251:UYV393251 VIQ393251:VIR393251 VSM393251:VSN393251 WCI393251:WCJ393251 WME393251:WMF393251 WWA393251:WWB393251 S458787:T458787 JO458787:JP458787 TK458787:TL458787 ADG458787:ADH458787 ANC458787:AND458787 AWY458787:AWZ458787 BGU458787:BGV458787 BQQ458787:BQR458787 CAM458787:CAN458787 CKI458787:CKJ458787 CUE458787:CUF458787 DEA458787:DEB458787 DNW458787:DNX458787 DXS458787:DXT458787 EHO458787:EHP458787 ERK458787:ERL458787 FBG458787:FBH458787 FLC458787:FLD458787 FUY458787:FUZ458787 GEU458787:GEV458787 GOQ458787:GOR458787 GYM458787:GYN458787 HII458787:HIJ458787 HSE458787:HSF458787 ICA458787:ICB458787 ILW458787:ILX458787 IVS458787:IVT458787 JFO458787:JFP458787 JPK458787:JPL458787 JZG458787:JZH458787 KJC458787:KJD458787 KSY458787:KSZ458787 LCU458787:LCV458787 LMQ458787:LMR458787 LWM458787:LWN458787 MGI458787:MGJ458787 MQE458787:MQF458787 NAA458787:NAB458787 NJW458787:NJX458787 NTS458787:NTT458787 ODO458787:ODP458787 ONK458787:ONL458787 OXG458787:OXH458787 PHC458787:PHD458787 PQY458787:PQZ458787 QAU458787:QAV458787 QKQ458787:QKR458787 QUM458787:QUN458787 REI458787:REJ458787 ROE458787:ROF458787 RYA458787:RYB458787 SHW458787:SHX458787 SRS458787:SRT458787 TBO458787:TBP458787 TLK458787:TLL458787 TVG458787:TVH458787 UFC458787:UFD458787 UOY458787:UOZ458787 UYU458787:UYV458787 VIQ458787:VIR458787 VSM458787:VSN458787 WCI458787:WCJ458787 WME458787:WMF458787 WWA458787:WWB458787 S524323:T524323 JO524323:JP524323 TK524323:TL524323 ADG524323:ADH524323 ANC524323:AND524323 AWY524323:AWZ524323 BGU524323:BGV524323 BQQ524323:BQR524323 CAM524323:CAN524323 CKI524323:CKJ524323 CUE524323:CUF524323 DEA524323:DEB524323 DNW524323:DNX524323 DXS524323:DXT524323 EHO524323:EHP524323 ERK524323:ERL524323 FBG524323:FBH524323 FLC524323:FLD524323 FUY524323:FUZ524323 GEU524323:GEV524323 GOQ524323:GOR524323 GYM524323:GYN524323 HII524323:HIJ524323 HSE524323:HSF524323 ICA524323:ICB524323 ILW524323:ILX524323 IVS524323:IVT524323 JFO524323:JFP524323 JPK524323:JPL524323 JZG524323:JZH524323 KJC524323:KJD524323 KSY524323:KSZ524323 LCU524323:LCV524323 LMQ524323:LMR524323 LWM524323:LWN524323 MGI524323:MGJ524323 MQE524323:MQF524323 NAA524323:NAB524323 NJW524323:NJX524323 NTS524323:NTT524323 ODO524323:ODP524323 ONK524323:ONL524323 OXG524323:OXH524323 PHC524323:PHD524323 PQY524323:PQZ524323 QAU524323:QAV524323 QKQ524323:QKR524323 QUM524323:QUN524323 REI524323:REJ524323 ROE524323:ROF524323 RYA524323:RYB524323 SHW524323:SHX524323 SRS524323:SRT524323 TBO524323:TBP524323 TLK524323:TLL524323 TVG524323:TVH524323 UFC524323:UFD524323 UOY524323:UOZ524323 UYU524323:UYV524323 VIQ524323:VIR524323 VSM524323:VSN524323 WCI524323:WCJ524323 WME524323:WMF524323 WWA524323:WWB524323 S589859:T589859 JO589859:JP589859 TK589859:TL589859 ADG589859:ADH589859 ANC589859:AND589859 AWY589859:AWZ589859 BGU589859:BGV589859 BQQ589859:BQR589859 CAM589859:CAN589859 CKI589859:CKJ589859 CUE589859:CUF589859 DEA589859:DEB589859 DNW589859:DNX589859 DXS589859:DXT589859 EHO589859:EHP589859 ERK589859:ERL589859 FBG589859:FBH589859 FLC589859:FLD589859 FUY589859:FUZ589859 GEU589859:GEV589859 GOQ589859:GOR589859 GYM589859:GYN589859 HII589859:HIJ589859 HSE589859:HSF589859 ICA589859:ICB589859 ILW589859:ILX589859 IVS589859:IVT589859 JFO589859:JFP589859 JPK589859:JPL589859 JZG589859:JZH589859 KJC589859:KJD589859 KSY589859:KSZ589859 LCU589859:LCV589859 LMQ589859:LMR589859 LWM589859:LWN589859 MGI589859:MGJ589859 MQE589859:MQF589859 NAA589859:NAB589859 NJW589859:NJX589859 NTS589859:NTT589859 ODO589859:ODP589859 ONK589859:ONL589859 OXG589859:OXH589859 PHC589859:PHD589859 PQY589859:PQZ589859 QAU589859:QAV589859 QKQ589859:QKR589859 QUM589859:QUN589859 REI589859:REJ589859 ROE589859:ROF589859 RYA589859:RYB589859 SHW589859:SHX589859 SRS589859:SRT589859 TBO589859:TBP589859 TLK589859:TLL589859 TVG589859:TVH589859 UFC589859:UFD589859 UOY589859:UOZ589859 UYU589859:UYV589859 VIQ589859:VIR589859 VSM589859:VSN589859 WCI589859:WCJ589859 WME589859:WMF589859 WWA589859:WWB589859 S655395:T655395 JO655395:JP655395 TK655395:TL655395 ADG655395:ADH655395 ANC655395:AND655395 AWY655395:AWZ655395 BGU655395:BGV655395 BQQ655395:BQR655395 CAM655395:CAN655395 CKI655395:CKJ655395 CUE655395:CUF655395 DEA655395:DEB655395 DNW655395:DNX655395 DXS655395:DXT655395 EHO655395:EHP655395 ERK655395:ERL655395 FBG655395:FBH655395 FLC655395:FLD655395 FUY655395:FUZ655395 GEU655395:GEV655395 GOQ655395:GOR655395 GYM655395:GYN655395 HII655395:HIJ655395 HSE655395:HSF655395 ICA655395:ICB655395 ILW655395:ILX655395 IVS655395:IVT655395 JFO655395:JFP655395 JPK655395:JPL655395 JZG655395:JZH655395 KJC655395:KJD655395 KSY655395:KSZ655395 LCU655395:LCV655395 LMQ655395:LMR655395 LWM655395:LWN655395 MGI655395:MGJ655395 MQE655395:MQF655395 NAA655395:NAB655395 NJW655395:NJX655395 NTS655395:NTT655395 ODO655395:ODP655395 ONK655395:ONL655395 OXG655395:OXH655395 PHC655395:PHD655395 PQY655395:PQZ655395 QAU655395:QAV655395 QKQ655395:QKR655395 QUM655395:QUN655395 REI655395:REJ655395 ROE655395:ROF655395 RYA655395:RYB655395 SHW655395:SHX655395 SRS655395:SRT655395 TBO655395:TBP655395 TLK655395:TLL655395 TVG655395:TVH655395 UFC655395:UFD655395 UOY655395:UOZ655395 UYU655395:UYV655395 VIQ655395:VIR655395 VSM655395:VSN655395 WCI655395:WCJ655395 WME655395:WMF655395 WWA655395:WWB655395 S720931:T720931 JO720931:JP720931 TK720931:TL720931 ADG720931:ADH720931 ANC720931:AND720931 AWY720931:AWZ720931 BGU720931:BGV720931 BQQ720931:BQR720931 CAM720931:CAN720931 CKI720931:CKJ720931 CUE720931:CUF720931 DEA720931:DEB720931 DNW720931:DNX720931 DXS720931:DXT720931 EHO720931:EHP720931 ERK720931:ERL720931 FBG720931:FBH720931 FLC720931:FLD720931 FUY720931:FUZ720931 GEU720931:GEV720931 GOQ720931:GOR720931 GYM720931:GYN720931 HII720931:HIJ720931 HSE720931:HSF720931 ICA720931:ICB720931 ILW720931:ILX720931 IVS720931:IVT720931 JFO720931:JFP720931 JPK720931:JPL720931 JZG720931:JZH720931 KJC720931:KJD720931 KSY720931:KSZ720931 LCU720931:LCV720931 LMQ720931:LMR720931 LWM720931:LWN720931 MGI720931:MGJ720931 MQE720931:MQF720931 NAA720931:NAB720931 NJW720931:NJX720931 NTS720931:NTT720931 ODO720931:ODP720931 ONK720931:ONL720931 OXG720931:OXH720931 PHC720931:PHD720931 PQY720931:PQZ720931 QAU720931:QAV720931 QKQ720931:QKR720931 QUM720931:QUN720931 REI720931:REJ720931 ROE720931:ROF720931 RYA720931:RYB720931 SHW720931:SHX720931 SRS720931:SRT720931 TBO720931:TBP720931 TLK720931:TLL720931 TVG720931:TVH720931 UFC720931:UFD720931 UOY720931:UOZ720931 UYU720931:UYV720931 VIQ720931:VIR720931 VSM720931:VSN720931 WCI720931:WCJ720931 WME720931:WMF720931 WWA720931:WWB720931 S786467:T786467 JO786467:JP786467 TK786467:TL786467 ADG786467:ADH786467 ANC786467:AND786467 AWY786467:AWZ786467 BGU786467:BGV786467 BQQ786467:BQR786467 CAM786467:CAN786467 CKI786467:CKJ786467 CUE786467:CUF786467 DEA786467:DEB786467 DNW786467:DNX786467 DXS786467:DXT786467 EHO786467:EHP786467 ERK786467:ERL786467 FBG786467:FBH786467 FLC786467:FLD786467 FUY786467:FUZ786467 GEU786467:GEV786467 GOQ786467:GOR786467 GYM786467:GYN786467 HII786467:HIJ786467 HSE786467:HSF786467 ICA786467:ICB786467 ILW786467:ILX786467 IVS786467:IVT786467 JFO786467:JFP786467 JPK786467:JPL786467 JZG786467:JZH786467 KJC786467:KJD786467 KSY786467:KSZ786467 LCU786467:LCV786467 LMQ786467:LMR786467 LWM786467:LWN786467 MGI786467:MGJ786467 MQE786467:MQF786467 NAA786467:NAB786467 NJW786467:NJX786467 NTS786467:NTT786467 ODO786467:ODP786467 ONK786467:ONL786467 OXG786467:OXH786467 PHC786467:PHD786467 PQY786467:PQZ786467 QAU786467:QAV786467 QKQ786467:QKR786467 QUM786467:QUN786467 REI786467:REJ786467 ROE786467:ROF786467 RYA786467:RYB786467 SHW786467:SHX786467 SRS786467:SRT786467 TBO786467:TBP786467 TLK786467:TLL786467 TVG786467:TVH786467 UFC786467:UFD786467 UOY786467:UOZ786467 UYU786467:UYV786467 VIQ786467:VIR786467 VSM786467:VSN786467 WCI786467:WCJ786467 WME786467:WMF786467 WWA786467:WWB786467 S852003:T852003 JO852003:JP852003 TK852003:TL852003 ADG852003:ADH852003 ANC852003:AND852003 AWY852003:AWZ852003 BGU852003:BGV852003 BQQ852003:BQR852003 CAM852003:CAN852003 CKI852003:CKJ852003 CUE852003:CUF852003 DEA852003:DEB852003 DNW852003:DNX852003 DXS852003:DXT852003 EHO852003:EHP852003 ERK852003:ERL852003 FBG852003:FBH852003 FLC852003:FLD852003 FUY852003:FUZ852003 GEU852003:GEV852003 GOQ852003:GOR852003 GYM852003:GYN852003 HII852003:HIJ852003 HSE852003:HSF852003 ICA852003:ICB852003 ILW852003:ILX852003 IVS852003:IVT852003 JFO852003:JFP852003 JPK852003:JPL852003 JZG852003:JZH852003 KJC852003:KJD852003 KSY852003:KSZ852003 LCU852003:LCV852003 LMQ852003:LMR852003 LWM852003:LWN852003 MGI852003:MGJ852003 MQE852003:MQF852003 NAA852003:NAB852003 NJW852003:NJX852003 NTS852003:NTT852003 ODO852003:ODP852003 ONK852003:ONL852003 OXG852003:OXH852003 PHC852003:PHD852003 PQY852003:PQZ852003 QAU852003:QAV852003 QKQ852003:QKR852003 QUM852003:QUN852003 REI852003:REJ852003 ROE852003:ROF852003 RYA852003:RYB852003 SHW852003:SHX852003 SRS852003:SRT852003 TBO852003:TBP852003 TLK852003:TLL852003 TVG852003:TVH852003 UFC852003:UFD852003 UOY852003:UOZ852003 UYU852003:UYV852003 VIQ852003:VIR852003 VSM852003:VSN852003 WCI852003:WCJ852003 WME852003:WMF852003 WWA852003:WWB852003 S917539:T917539 JO917539:JP917539 TK917539:TL917539 ADG917539:ADH917539 ANC917539:AND917539 AWY917539:AWZ917539 BGU917539:BGV917539 BQQ917539:BQR917539 CAM917539:CAN917539 CKI917539:CKJ917539 CUE917539:CUF917539 DEA917539:DEB917539 DNW917539:DNX917539 DXS917539:DXT917539 EHO917539:EHP917539 ERK917539:ERL917539 FBG917539:FBH917539 FLC917539:FLD917539 FUY917539:FUZ917539 GEU917539:GEV917539 GOQ917539:GOR917539 GYM917539:GYN917539 HII917539:HIJ917539 HSE917539:HSF917539 ICA917539:ICB917539 ILW917539:ILX917539 IVS917539:IVT917539 JFO917539:JFP917539 JPK917539:JPL917539 JZG917539:JZH917539 KJC917539:KJD917539 KSY917539:KSZ917539 LCU917539:LCV917539 LMQ917539:LMR917539 LWM917539:LWN917539 MGI917539:MGJ917539 MQE917539:MQF917539 NAA917539:NAB917539 NJW917539:NJX917539 NTS917539:NTT917539 ODO917539:ODP917539 ONK917539:ONL917539 OXG917539:OXH917539 PHC917539:PHD917539 PQY917539:PQZ917539 QAU917539:QAV917539 QKQ917539:QKR917539 QUM917539:QUN917539 REI917539:REJ917539 ROE917539:ROF917539 RYA917539:RYB917539 SHW917539:SHX917539 SRS917539:SRT917539 TBO917539:TBP917539 TLK917539:TLL917539 TVG917539:TVH917539 UFC917539:UFD917539 UOY917539:UOZ917539 UYU917539:UYV917539 VIQ917539:VIR917539 VSM917539:VSN917539 WCI917539:WCJ917539 WME917539:WMF917539 WWA917539:WWB917539 S983075:T983075 JO983075:JP983075 TK983075:TL983075 ADG983075:ADH983075 ANC983075:AND983075 AWY983075:AWZ983075 BGU983075:BGV983075 BQQ983075:BQR983075 CAM983075:CAN983075 CKI983075:CKJ983075 CUE983075:CUF983075 DEA983075:DEB983075 DNW983075:DNX983075 DXS983075:DXT983075 EHO983075:EHP983075 ERK983075:ERL983075 FBG983075:FBH983075 FLC983075:FLD983075 FUY983075:FUZ983075 GEU983075:GEV983075 GOQ983075:GOR983075 GYM983075:GYN983075 HII983075:HIJ983075 HSE983075:HSF983075 ICA983075:ICB983075 ILW983075:ILX983075 IVS983075:IVT983075 JFO983075:JFP983075 JPK983075:JPL983075 JZG983075:JZH983075 KJC983075:KJD983075 KSY983075:KSZ983075 LCU983075:LCV983075 LMQ983075:LMR983075 LWM983075:LWN983075 MGI983075:MGJ983075 MQE983075:MQF983075 NAA983075:NAB983075 NJW983075:NJX983075 NTS983075:NTT983075 ODO983075:ODP983075 ONK983075:ONL983075 OXG983075:OXH983075 PHC983075:PHD983075 PQY983075:PQZ983075 QAU983075:QAV983075 QKQ983075:QKR983075 QUM983075:QUN983075 REI983075:REJ983075 ROE983075:ROF983075 RYA983075:RYB983075 SHW983075:SHX983075 SRS983075:SRT983075 TBO983075:TBP983075 TLK983075:TLL983075 TVG983075:TVH983075 UFC983075:UFD983075 UOY983075:UOZ983075 UYU983075:UYV983075 VIQ983075:VIR983075 VSM983075:VSN983075 WCI983075:WCJ983075 WME983075:WMF983075 WWA983075:WWB983075">
      <formula1>$Z$37:$Z$39</formula1>
    </dataValidation>
    <dataValidation type="list" allowBlank="1" sqref="S39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formula1>$Z$42:$Z$44</formula1>
    </dataValidation>
    <dataValidation type="list" allowBlank="1" sqref="O47:T47 JK47:JP47 TG47:TL47 ADC47:ADH47 AMY47:AND47 AWU47:AWZ47 BGQ47:BGV47 BQM47:BQR47 CAI47:CAN47 CKE47:CKJ47 CUA47:CUF47 DDW47:DEB47 DNS47:DNX47 DXO47:DXT47 EHK47:EHP47 ERG47:ERL47 FBC47:FBH47 FKY47:FLD47 FUU47:FUZ47 GEQ47:GEV47 GOM47:GOR47 GYI47:GYN47 HIE47:HIJ47 HSA47:HSF47 IBW47:ICB47 ILS47:ILX47 IVO47:IVT47 JFK47:JFP47 JPG47:JPL47 JZC47:JZH47 KIY47:KJD47 KSU47:KSZ47 LCQ47:LCV47 LMM47:LMR47 LWI47:LWN47 MGE47:MGJ47 MQA47:MQF47 MZW47:NAB47 NJS47:NJX47 NTO47:NTT47 ODK47:ODP47 ONG47:ONL47 OXC47:OXH47 PGY47:PHD47 PQU47:PQZ47 QAQ47:QAV47 QKM47:QKR47 QUI47:QUN47 REE47:REJ47 ROA47:ROF47 RXW47:RYB47 SHS47:SHX47 SRO47:SRT47 TBK47:TBP47 TLG47:TLL47 TVC47:TVH47 UEY47:UFD47 UOU47:UOZ47 UYQ47:UYV47 VIM47:VIR47 VSI47:VSN47 WCE47:WCJ47 WMA47:WMF47 WVW47:WWB47 O65583:T65583 JK65583:JP65583 TG65583:TL65583 ADC65583:ADH65583 AMY65583:AND65583 AWU65583:AWZ65583 BGQ65583:BGV65583 BQM65583:BQR65583 CAI65583:CAN65583 CKE65583:CKJ65583 CUA65583:CUF65583 DDW65583:DEB65583 DNS65583:DNX65583 DXO65583:DXT65583 EHK65583:EHP65583 ERG65583:ERL65583 FBC65583:FBH65583 FKY65583:FLD65583 FUU65583:FUZ65583 GEQ65583:GEV65583 GOM65583:GOR65583 GYI65583:GYN65583 HIE65583:HIJ65583 HSA65583:HSF65583 IBW65583:ICB65583 ILS65583:ILX65583 IVO65583:IVT65583 JFK65583:JFP65583 JPG65583:JPL65583 JZC65583:JZH65583 KIY65583:KJD65583 KSU65583:KSZ65583 LCQ65583:LCV65583 LMM65583:LMR65583 LWI65583:LWN65583 MGE65583:MGJ65583 MQA65583:MQF65583 MZW65583:NAB65583 NJS65583:NJX65583 NTO65583:NTT65583 ODK65583:ODP65583 ONG65583:ONL65583 OXC65583:OXH65583 PGY65583:PHD65583 PQU65583:PQZ65583 QAQ65583:QAV65583 QKM65583:QKR65583 QUI65583:QUN65583 REE65583:REJ65583 ROA65583:ROF65583 RXW65583:RYB65583 SHS65583:SHX65583 SRO65583:SRT65583 TBK65583:TBP65583 TLG65583:TLL65583 TVC65583:TVH65583 UEY65583:UFD65583 UOU65583:UOZ65583 UYQ65583:UYV65583 VIM65583:VIR65583 VSI65583:VSN65583 WCE65583:WCJ65583 WMA65583:WMF65583 WVW65583:WWB65583 O131119:T131119 JK131119:JP131119 TG131119:TL131119 ADC131119:ADH131119 AMY131119:AND131119 AWU131119:AWZ131119 BGQ131119:BGV131119 BQM131119:BQR131119 CAI131119:CAN131119 CKE131119:CKJ131119 CUA131119:CUF131119 DDW131119:DEB131119 DNS131119:DNX131119 DXO131119:DXT131119 EHK131119:EHP131119 ERG131119:ERL131119 FBC131119:FBH131119 FKY131119:FLD131119 FUU131119:FUZ131119 GEQ131119:GEV131119 GOM131119:GOR131119 GYI131119:GYN131119 HIE131119:HIJ131119 HSA131119:HSF131119 IBW131119:ICB131119 ILS131119:ILX131119 IVO131119:IVT131119 JFK131119:JFP131119 JPG131119:JPL131119 JZC131119:JZH131119 KIY131119:KJD131119 KSU131119:KSZ131119 LCQ131119:LCV131119 LMM131119:LMR131119 LWI131119:LWN131119 MGE131119:MGJ131119 MQA131119:MQF131119 MZW131119:NAB131119 NJS131119:NJX131119 NTO131119:NTT131119 ODK131119:ODP131119 ONG131119:ONL131119 OXC131119:OXH131119 PGY131119:PHD131119 PQU131119:PQZ131119 QAQ131119:QAV131119 QKM131119:QKR131119 QUI131119:QUN131119 REE131119:REJ131119 ROA131119:ROF131119 RXW131119:RYB131119 SHS131119:SHX131119 SRO131119:SRT131119 TBK131119:TBP131119 TLG131119:TLL131119 TVC131119:TVH131119 UEY131119:UFD131119 UOU131119:UOZ131119 UYQ131119:UYV131119 VIM131119:VIR131119 VSI131119:VSN131119 WCE131119:WCJ131119 WMA131119:WMF131119 WVW131119:WWB131119 O196655:T196655 JK196655:JP196655 TG196655:TL196655 ADC196655:ADH196655 AMY196655:AND196655 AWU196655:AWZ196655 BGQ196655:BGV196655 BQM196655:BQR196655 CAI196655:CAN196655 CKE196655:CKJ196655 CUA196655:CUF196655 DDW196655:DEB196655 DNS196655:DNX196655 DXO196655:DXT196655 EHK196655:EHP196655 ERG196655:ERL196655 FBC196655:FBH196655 FKY196655:FLD196655 FUU196655:FUZ196655 GEQ196655:GEV196655 GOM196655:GOR196655 GYI196655:GYN196655 HIE196655:HIJ196655 HSA196655:HSF196655 IBW196655:ICB196655 ILS196655:ILX196655 IVO196655:IVT196655 JFK196655:JFP196655 JPG196655:JPL196655 JZC196655:JZH196655 KIY196655:KJD196655 KSU196655:KSZ196655 LCQ196655:LCV196655 LMM196655:LMR196655 LWI196655:LWN196655 MGE196655:MGJ196655 MQA196655:MQF196655 MZW196655:NAB196655 NJS196655:NJX196655 NTO196655:NTT196655 ODK196655:ODP196655 ONG196655:ONL196655 OXC196655:OXH196655 PGY196655:PHD196655 PQU196655:PQZ196655 QAQ196655:QAV196655 QKM196655:QKR196655 QUI196655:QUN196655 REE196655:REJ196655 ROA196655:ROF196655 RXW196655:RYB196655 SHS196655:SHX196655 SRO196655:SRT196655 TBK196655:TBP196655 TLG196655:TLL196655 TVC196655:TVH196655 UEY196655:UFD196655 UOU196655:UOZ196655 UYQ196655:UYV196655 VIM196655:VIR196655 VSI196655:VSN196655 WCE196655:WCJ196655 WMA196655:WMF196655 WVW196655:WWB196655 O262191:T262191 JK262191:JP262191 TG262191:TL262191 ADC262191:ADH262191 AMY262191:AND262191 AWU262191:AWZ262191 BGQ262191:BGV262191 BQM262191:BQR262191 CAI262191:CAN262191 CKE262191:CKJ262191 CUA262191:CUF262191 DDW262191:DEB262191 DNS262191:DNX262191 DXO262191:DXT262191 EHK262191:EHP262191 ERG262191:ERL262191 FBC262191:FBH262191 FKY262191:FLD262191 FUU262191:FUZ262191 GEQ262191:GEV262191 GOM262191:GOR262191 GYI262191:GYN262191 HIE262191:HIJ262191 HSA262191:HSF262191 IBW262191:ICB262191 ILS262191:ILX262191 IVO262191:IVT262191 JFK262191:JFP262191 JPG262191:JPL262191 JZC262191:JZH262191 KIY262191:KJD262191 KSU262191:KSZ262191 LCQ262191:LCV262191 LMM262191:LMR262191 LWI262191:LWN262191 MGE262191:MGJ262191 MQA262191:MQF262191 MZW262191:NAB262191 NJS262191:NJX262191 NTO262191:NTT262191 ODK262191:ODP262191 ONG262191:ONL262191 OXC262191:OXH262191 PGY262191:PHD262191 PQU262191:PQZ262191 QAQ262191:QAV262191 QKM262191:QKR262191 QUI262191:QUN262191 REE262191:REJ262191 ROA262191:ROF262191 RXW262191:RYB262191 SHS262191:SHX262191 SRO262191:SRT262191 TBK262191:TBP262191 TLG262191:TLL262191 TVC262191:TVH262191 UEY262191:UFD262191 UOU262191:UOZ262191 UYQ262191:UYV262191 VIM262191:VIR262191 VSI262191:VSN262191 WCE262191:WCJ262191 WMA262191:WMF262191 WVW262191:WWB262191 O327727:T327727 JK327727:JP327727 TG327727:TL327727 ADC327727:ADH327727 AMY327727:AND327727 AWU327727:AWZ327727 BGQ327727:BGV327727 BQM327727:BQR327727 CAI327727:CAN327727 CKE327727:CKJ327727 CUA327727:CUF327727 DDW327727:DEB327727 DNS327727:DNX327727 DXO327727:DXT327727 EHK327727:EHP327727 ERG327727:ERL327727 FBC327727:FBH327727 FKY327727:FLD327727 FUU327727:FUZ327727 GEQ327727:GEV327727 GOM327727:GOR327727 GYI327727:GYN327727 HIE327727:HIJ327727 HSA327727:HSF327727 IBW327727:ICB327727 ILS327727:ILX327727 IVO327727:IVT327727 JFK327727:JFP327727 JPG327727:JPL327727 JZC327727:JZH327727 KIY327727:KJD327727 KSU327727:KSZ327727 LCQ327727:LCV327727 LMM327727:LMR327727 LWI327727:LWN327727 MGE327727:MGJ327727 MQA327727:MQF327727 MZW327727:NAB327727 NJS327727:NJX327727 NTO327727:NTT327727 ODK327727:ODP327727 ONG327727:ONL327727 OXC327727:OXH327727 PGY327727:PHD327727 PQU327727:PQZ327727 QAQ327727:QAV327727 QKM327727:QKR327727 QUI327727:QUN327727 REE327727:REJ327727 ROA327727:ROF327727 RXW327727:RYB327727 SHS327727:SHX327727 SRO327727:SRT327727 TBK327727:TBP327727 TLG327727:TLL327727 TVC327727:TVH327727 UEY327727:UFD327727 UOU327727:UOZ327727 UYQ327727:UYV327727 VIM327727:VIR327727 VSI327727:VSN327727 WCE327727:WCJ327727 WMA327727:WMF327727 WVW327727:WWB327727 O393263:T393263 JK393263:JP393263 TG393263:TL393263 ADC393263:ADH393263 AMY393263:AND393263 AWU393263:AWZ393263 BGQ393263:BGV393263 BQM393263:BQR393263 CAI393263:CAN393263 CKE393263:CKJ393263 CUA393263:CUF393263 DDW393263:DEB393263 DNS393263:DNX393263 DXO393263:DXT393263 EHK393263:EHP393263 ERG393263:ERL393263 FBC393263:FBH393263 FKY393263:FLD393263 FUU393263:FUZ393263 GEQ393263:GEV393263 GOM393263:GOR393263 GYI393263:GYN393263 HIE393263:HIJ393263 HSA393263:HSF393263 IBW393263:ICB393263 ILS393263:ILX393263 IVO393263:IVT393263 JFK393263:JFP393263 JPG393263:JPL393263 JZC393263:JZH393263 KIY393263:KJD393263 KSU393263:KSZ393263 LCQ393263:LCV393263 LMM393263:LMR393263 LWI393263:LWN393263 MGE393263:MGJ393263 MQA393263:MQF393263 MZW393263:NAB393263 NJS393263:NJX393263 NTO393263:NTT393263 ODK393263:ODP393263 ONG393263:ONL393263 OXC393263:OXH393263 PGY393263:PHD393263 PQU393263:PQZ393263 QAQ393263:QAV393263 QKM393263:QKR393263 QUI393263:QUN393263 REE393263:REJ393263 ROA393263:ROF393263 RXW393263:RYB393263 SHS393263:SHX393263 SRO393263:SRT393263 TBK393263:TBP393263 TLG393263:TLL393263 TVC393263:TVH393263 UEY393263:UFD393263 UOU393263:UOZ393263 UYQ393263:UYV393263 VIM393263:VIR393263 VSI393263:VSN393263 WCE393263:WCJ393263 WMA393263:WMF393263 WVW393263:WWB393263 O458799:T458799 JK458799:JP458799 TG458799:TL458799 ADC458799:ADH458799 AMY458799:AND458799 AWU458799:AWZ458799 BGQ458799:BGV458799 BQM458799:BQR458799 CAI458799:CAN458799 CKE458799:CKJ458799 CUA458799:CUF458799 DDW458799:DEB458799 DNS458799:DNX458799 DXO458799:DXT458799 EHK458799:EHP458799 ERG458799:ERL458799 FBC458799:FBH458799 FKY458799:FLD458799 FUU458799:FUZ458799 GEQ458799:GEV458799 GOM458799:GOR458799 GYI458799:GYN458799 HIE458799:HIJ458799 HSA458799:HSF458799 IBW458799:ICB458799 ILS458799:ILX458799 IVO458799:IVT458799 JFK458799:JFP458799 JPG458799:JPL458799 JZC458799:JZH458799 KIY458799:KJD458799 KSU458799:KSZ458799 LCQ458799:LCV458799 LMM458799:LMR458799 LWI458799:LWN458799 MGE458799:MGJ458799 MQA458799:MQF458799 MZW458799:NAB458799 NJS458799:NJX458799 NTO458799:NTT458799 ODK458799:ODP458799 ONG458799:ONL458799 OXC458799:OXH458799 PGY458799:PHD458799 PQU458799:PQZ458799 QAQ458799:QAV458799 QKM458799:QKR458799 QUI458799:QUN458799 REE458799:REJ458799 ROA458799:ROF458799 RXW458799:RYB458799 SHS458799:SHX458799 SRO458799:SRT458799 TBK458799:TBP458799 TLG458799:TLL458799 TVC458799:TVH458799 UEY458799:UFD458799 UOU458799:UOZ458799 UYQ458799:UYV458799 VIM458799:VIR458799 VSI458799:VSN458799 WCE458799:WCJ458799 WMA458799:WMF458799 WVW458799:WWB458799 O524335:T524335 JK524335:JP524335 TG524335:TL524335 ADC524335:ADH524335 AMY524335:AND524335 AWU524335:AWZ524335 BGQ524335:BGV524335 BQM524335:BQR524335 CAI524335:CAN524335 CKE524335:CKJ524335 CUA524335:CUF524335 DDW524335:DEB524335 DNS524335:DNX524335 DXO524335:DXT524335 EHK524335:EHP524335 ERG524335:ERL524335 FBC524335:FBH524335 FKY524335:FLD524335 FUU524335:FUZ524335 GEQ524335:GEV524335 GOM524335:GOR524335 GYI524335:GYN524335 HIE524335:HIJ524335 HSA524335:HSF524335 IBW524335:ICB524335 ILS524335:ILX524335 IVO524335:IVT524335 JFK524335:JFP524335 JPG524335:JPL524335 JZC524335:JZH524335 KIY524335:KJD524335 KSU524335:KSZ524335 LCQ524335:LCV524335 LMM524335:LMR524335 LWI524335:LWN524335 MGE524335:MGJ524335 MQA524335:MQF524335 MZW524335:NAB524335 NJS524335:NJX524335 NTO524335:NTT524335 ODK524335:ODP524335 ONG524335:ONL524335 OXC524335:OXH524335 PGY524335:PHD524335 PQU524335:PQZ524335 QAQ524335:QAV524335 QKM524335:QKR524335 QUI524335:QUN524335 REE524335:REJ524335 ROA524335:ROF524335 RXW524335:RYB524335 SHS524335:SHX524335 SRO524335:SRT524335 TBK524335:TBP524335 TLG524335:TLL524335 TVC524335:TVH524335 UEY524335:UFD524335 UOU524335:UOZ524335 UYQ524335:UYV524335 VIM524335:VIR524335 VSI524335:VSN524335 WCE524335:WCJ524335 WMA524335:WMF524335 WVW524335:WWB524335 O589871:T589871 JK589871:JP589871 TG589871:TL589871 ADC589871:ADH589871 AMY589871:AND589871 AWU589871:AWZ589871 BGQ589871:BGV589871 BQM589871:BQR589871 CAI589871:CAN589871 CKE589871:CKJ589871 CUA589871:CUF589871 DDW589871:DEB589871 DNS589871:DNX589871 DXO589871:DXT589871 EHK589871:EHP589871 ERG589871:ERL589871 FBC589871:FBH589871 FKY589871:FLD589871 FUU589871:FUZ589871 GEQ589871:GEV589871 GOM589871:GOR589871 GYI589871:GYN589871 HIE589871:HIJ589871 HSA589871:HSF589871 IBW589871:ICB589871 ILS589871:ILX589871 IVO589871:IVT589871 JFK589871:JFP589871 JPG589871:JPL589871 JZC589871:JZH589871 KIY589871:KJD589871 KSU589871:KSZ589871 LCQ589871:LCV589871 LMM589871:LMR589871 LWI589871:LWN589871 MGE589871:MGJ589871 MQA589871:MQF589871 MZW589871:NAB589871 NJS589871:NJX589871 NTO589871:NTT589871 ODK589871:ODP589871 ONG589871:ONL589871 OXC589871:OXH589871 PGY589871:PHD589871 PQU589871:PQZ589871 QAQ589871:QAV589871 QKM589871:QKR589871 QUI589871:QUN589871 REE589871:REJ589871 ROA589871:ROF589871 RXW589871:RYB589871 SHS589871:SHX589871 SRO589871:SRT589871 TBK589871:TBP589871 TLG589871:TLL589871 TVC589871:TVH589871 UEY589871:UFD589871 UOU589871:UOZ589871 UYQ589871:UYV589871 VIM589871:VIR589871 VSI589871:VSN589871 WCE589871:WCJ589871 WMA589871:WMF589871 WVW589871:WWB589871 O655407:T655407 JK655407:JP655407 TG655407:TL655407 ADC655407:ADH655407 AMY655407:AND655407 AWU655407:AWZ655407 BGQ655407:BGV655407 BQM655407:BQR655407 CAI655407:CAN655407 CKE655407:CKJ655407 CUA655407:CUF655407 DDW655407:DEB655407 DNS655407:DNX655407 DXO655407:DXT655407 EHK655407:EHP655407 ERG655407:ERL655407 FBC655407:FBH655407 FKY655407:FLD655407 FUU655407:FUZ655407 GEQ655407:GEV655407 GOM655407:GOR655407 GYI655407:GYN655407 HIE655407:HIJ655407 HSA655407:HSF655407 IBW655407:ICB655407 ILS655407:ILX655407 IVO655407:IVT655407 JFK655407:JFP655407 JPG655407:JPL655407 JZC655407:JZH655407 KIY655407:KJD655407 KSU655407:KSZ655407 LCQ655407:LCV655407 LMM655407:LMR655407 LWI655407:LWN655407 MGE655407:MGJ655407 MQA655407:MQF655407 MZW655407:NAB655407 NJS655407:NJX655407 NTO655407:NTT655407 ODK655407:ODP655407 ONG655407:ONL655407 OXC655407:OXH655407 PGY655407:PHD655407 PQU655407:PQZ655407 QAQ655407:QAV655407 QKM655407:QKR655407 QUI655407:QUN655407 REE655407:REJ655407 ROA655407:ROF655407 RXW655407:RYB655407 SHS655407:SHX655407 SRO655407:SRT655407 TBK655407:TBP655407 TLG655407:TLL655407 TVC655407:TVH655407 UEY655407:UFD655407 UOU655407:UOZ655407 UYQ655407:UYV655407 VIM655407:VIR655407 VSI655407:VSN655407 WCE655407:WCJ655407 WMA655407:WMF655407 WVW655407:WWB655407 O720943:T720943 JK720943:JP720943 TG720943:TL720943 ADC720943:ADH720943 AMY720943:AND720943 AWU720943:AWZ720943 BGQ720943:BGV720943 BQM720943:BQR720943 CAI720943:CAN720943 CKE720943:CKJ720943 CUA720943:CUF720943 DDW720943:DEB720943 DNS720943:DNX720943 DXO720943:DXT720943 EHK720943:EHP720943 ERG720943:ERL720943 FBC720943:FBH720943 FKY720943:FLD720943 FUU720943:FUZ720943 GEQ720943:GEV720943 GOM720943:GOR720943 GYI720943:GYN720943 HIE720943:HIJ720943 HSA720943:HSF720943 IBW720943:ICB720943 ILS720943:ILX720943 IVO720943:IVT720943 JFK720943:JFP720943 JPG720943:JPL720943 JZC720943:JZH720943 KIY720943:KJD720943 KSU720943:KSZ720943 LCQ720943:LCV720943 LMM720943:LMR720943 LWI720943:LWN720943 MGE720943:MGJ720943 MQA720943:MQF720943 MZW720943:NAB720943 NJS720943:NJX720943 NTO720943:NTT720943 ODK720943:ODP720943 ONG720943:ONL720943 OXC720943:OXH720943 PGY720943:PHD720943 PQU720943:PQZ720943 QAQ720943:QAV720943 QKM720943:QKR720943 QUI720943:QUN720943 REE720943:REJ720943 ROA720943:ROF720943 RXW720943:RYB720943 SHS720943:SHX720943 SRO720943:SRT720943 TBK720943:TBP720943 TLG720943:TLL720943 TVC720943:TVH720943 UEY720943:UFD720943 UOU720943:UOZ720943 UYQ720943:UYV720943 VIM720943:VIR720943 VSI720943:VSN720943 WCE720943:WCJ720943 WMA720943:WMF720943 WVW720943:WWB720943 O786479:T786479 JK786479:JP786479 TG786479:TL786479 ADC786479:ADH786479 AMY786479:AND786479 AWU786479:AWZ786479 BGQ786479:BGV786479 BQM786479:BQR786479 CAI786479:CAN786479 CKE786479:CKJ786479 CUA786479:CUF786479 DDW786479:DEB786479 DNS786479:DNX786479 DXO786479:DXT786479 EHK786479:EHP786479 ERG786479:ERL786479 FBC786479:FBH786479 FKY786479:FLD786479 FUU786479:FUZ786479 GEQ786479:GEV786479 GOM786479:GOR786479 GYI786479:GYN786479 HIE786479:HIJ786479 HSA786479:HSF786479 IBW786479:ICB786479 ILS786479:ILX786479 IVO786479:IVT786479 JFK786479:JFP786479 JPG786479:JPL786479 JZC786479:JZH786479 KIY786479:KJD786479 KSU786479:KSZ786479 LCQ786479:LCV786479 LMM786479:LMR786479 LWI786479:LWN786479 MGE786479:MGJ786479 MQA786479:MQF786479 MZW786479:NAB786479 NJS786479:NJX786479 NTO786479:NTT786479 ODK786479:ODP786479 ONG786479:ONL786479 OXC786479:OXH786479 PGY786479:PHD786479 PQU786479:PQZ786479 QAQ786479:QAV786479 QKM786479:QKR786479 QUI786479:QUN786479 REE786479:REJ786479 ROA786479:ROF786479 RXW786479:RYB786479 SHS786479:SHX786479 SRO786479:SRT786479 TBK786479:TBP786479 TLG786479:TLL786479 TVC786479:TVH786479 UEY786479:UFD786479 UOU786479:UOZ786479 UYQ786479:UYV786479 VIM786479:VIR786479 VSI786479:VSN786479 WCE786479:WCJ786479 WMA786479:WMF786479 WVW786479:WWB786479 O852015:T852015 JK852015:JP852015 TG852015:TL852015 ADC852015:ADH852015 AMY852015:AND852015 AWU852015:AWZ852015 BGQ852015:BGV852015 BQM852015:BQR852015 CAI852015:CAN852015 CKE852015:CKJ852015 CUA852015:CUF852015 DDW852015:DEB852015 DNS852015:DNX852015 DXO852015:DXT852015 EHK852015:EHP852015 ERG852015:ERL852015 FBC852015:FBH852015 FKY852015:FLD852015 FUU852015:FUZ852015 GEQ852015:GEV852015 GOM852015:GOR852015 GYI852015:GYN852015 HIE852015:HIJ852015 HSA852015:HSF852015 IBW852015:ICB852015 ILS852015:ILX852015 IVO852015:IVT852015 JFK852015:JFP852015 JPG852015:JPL852015 JZC852015:JZH852015 KIY852015:KJD852015 KSU852015:KSZ852015 LCQ852015:LCV852015 LMM852015:LMR852015 LWI852015:LWN852015 MGE852015:MGJ852015 MQA852015:MQF852015 MZW852015:NAB852015 NJS852015:NJX852015 NTO852015:NTT852015 ODK852015:ODP852015 ONG852015:ONL852015 OXC852015:OXH852015 PGY852015:PHD852015 PQU852015:PQZ852015 QAQ852015:QAV852015 QKM852015:QKR852015 QUI852015:QUN852015 REE852015:REJ852015 ROA852015:ROF852015 RXW852015:RYB852015 SHS852015:SHX852015 SRO852015:SRT852015 TBK852015:TBP852015 TLG852015:TLL852015 TVC852015:TVH852015 UEY852015:UFD852015 UOU852015:UOZ852015 UYQ852015:UYV852015 VIM852015:VIR852015 VSI852015:VSN852015 WCE852015:WCJ852015 WMA852015:WMF852015 WVW852015:WWB852015 O917551:T917551 JK917551:JP917551 TG917551:TL917551 ADC917551:ADH917551 AMY917551:AND917551 AWU917551:AWZ917551 BGQ917551:BGV917551 BQM917551:BQR917551 CAI917551:CAN917551 CKE917551:CKJ917551 CUA917551:CUF917551 DDW917551:DEB917551 DNS917551:DNX917551 DXO917551:DXT917551 EHK917551:EHP917551 ERG917551:ERL917551 FBC917551:FBH917551 FKY917551:FLD917551 FUU917551:FUZ917551 GEQ917551:GEV917551 GOM917551:GOR917551 GYI917551:GYN917551 HIE917551:HIJ917551 HSA917551:HSF917551 IBW917551:ICB917551 ILS917551:ILX917551 IVO917551:IVT917551 JFK917551:JFP917551 JPG917551:JPL917551 JZC917551:JZH917551 KIY917551:KJD917551 KSU917551:KSZ917551 LCQ917551:LCV917551 LMM917551:LMR917551 LWI917551:LWN917551 MGE917551:MGJ917551 MQA917551:MQF917551 MZW917551:NAB917551 NJS917551:NJX917551 NTO917551:NTT917551 ODK917551:ODP917551 ONG917551:ONL917551 OXC917551:OXH917551 PGY917551:PHD917551 PQU917551:PQZ917551 QAQ917551:QAV917551 QKM917551:QKR917551 QUI917551:QUN917551 REE917551:REJ917551 ROA917551:ROF917551 RXW917551:RYB917551 SHS917551:SHX917551 SRO917551:SRT917551 TBK917551:TBP917551 TLG917551:TLL917551 TVC917551:TVH917551 UEY917551:UFD917551 UOU917551:UOZ917551 UYQ917551:UYV917551 VIM917551:VIR917551 VSI917551:VSN917551 WCE917551:WCJ917551 WMA917551:WMF917551 WVW917551:WWB917551 O983087:T983087 JK983087:JP983087 TG983087:TL983087 ADC983087:ADH983087 AMY983087:AND983087 AWU983087:AWZ983087 BGQ983087:BGV983087 BQM983087:BQR983087 CAI983087:CAN983087 CKE983087:CKJ983087 CUA983087:CUF983087 DDW983087:DEB983087 DNS983087:DNX983087 DXO983087:DXT983087 EHK983087:EHP983087 ERG983087:ERL983087 FBC983087:FBH983087 FKY983087:FLD983087 FUU983087:FUZ983087 GEQ983087:GEV983087 GOM983087:GOR983087 GYI983087:GYN983087 HIE983087:HIJ983087 HSA983087:HSF983087 IBW983087:ICB983087 ILS983087:ILX983087 IVO983087:IVT983087 JFK983087:JFP983087 JPG983087:JPL983087 JZC983087:JZH983087 KIY983087:KJD983087 KSU983087:KSZ983087 LCQ983087:LCV983087 LMM983087:LMR983087 LWI983087:LWN983087 MGE983087:MGJ983087 MQA983087:MQF983087 MZW983087:NAB983087 NJS983087:NJX983087 NTO983087:NTT983087 ODK983087:ODP983087 ONG983087:ONL983087 OXC983087:OXH983087 PGY983087:PHD983087 PQU983087:PQZ983087 QAQ983087:QAV983087 QKM983087:QKR983087 QUI983087:QUN983087 REE983087:REJ983087 ROA983087:ROF983087 RXW983087:RYB983087 SHS983087:SHX983087 SRO983087:SRT983087 TBK983087:TBP983087 TLG983087:TLL983087 TVC983087:TVH983087 UEY983087:UFD983087 UOU983087:UOZ983087 UYQ983087:UYV983087 VIM983087:VIR983087 VSI983087:VSN983087 WCE983087:WCJ983087 WMA983087:WMF983087 WVW983087:WWB983087">
      <formula1>$X$44:$X$50</formula1>
    </dataValidation>
    <dataValidation type="list" allowBlank="1" sqref="E11:F11 JA11:JB11 SW11:SX11 ACS11:ACT11 AMO11:AMP11 AWK11:AWL11 BGG11:BGH11 BQC11:BQD11 BZY11:BZZ11 CJU11:CJV11 CTQ11:CTR11 DDM11:DDN11 DNI11:DNJ11 DXE11:DXF11 EHA11:EHB11 EQW11:EQX11 FAS11:FAT11 FKO11:FKP11 FUK11:FUL11 GEG11:GEH11 GOC11:GOD11 GXY11:GXZ11 HHU11:HHV11 HRQ11:HRR11 IBM11:IBN11 ILI11:ILJ11 IVE11:IVF11 JFA11:JFB11 JOW11:JOX11 JYS11:JYT11 KIO11:KIP11 KSK11:KSL11 LCG11:LCH11 LMC11:LMD11 LVY11:LVZ11 MFU11:MFV11 MPQ11:MPR11 MZM11:MZN11 NJI11:NJJ11 NTE11:NTF11 ODA11:ODB11 OMW11:OMX11 OWS11:OWT11 PGO11:PGP11 PQK11:PQL11 QAG11:QAH11 QKC11:QKD11 QTY11:QTZ11 RDU11:RDV11 RNQ11:RNR11 RXM11:RXN11 SHI11:SHJ11 SRE11:SRF11 TBA11:TBB11 TKW11:TKX11 TUS11:TUT11 UEO11:UEP11 UOK11:UOL11 UYG11:UYH11 VIC11:VID11 VRY11:VRZ11 WBU11:WBV11 WLQ11:WLR11 WVM11:WVN11 E65547:F65547 JA65547:JB65547 SW65547:SX65547 ACS65547:ACT65547 AMO65547:AMP65547 AWK65547:AWL65547 BGG65547:BGH65547 BQC65547:BQD65547 BZY65547:BZZ65547 CJU65547:CJV65547 CTQ65547:CTR65547 DDM65547:DDN65547 DNI65547:DNJ65547 DXE65547:DXF65547 EHA65547:EHB65547 EQW65547:EQX65547 FAS65547:FAT65547 FKO65547:FKP65547 FUK65547:FUL65547 GEG65547:GEH65547 GOC65547:GOD65547 GXY65547:GXZ65547 HHU65547:HHV65547 HRQ65547:HRR65547 IBM65547:IBN65547 ILI65547:ILJ65547 IVE65547:IVF65547 JFA65547:JFB65547 JOW65547:JOX65547 JYS65547:JYT65547 KIO65547:KIP65547 KSK65547:KSL65547 LCG65547:LCH65547 LMC65547:LMD65547 LVY65547:LVZ65547 MFU65547:MFV65547 MPQ65547:MPR65547 MZM65547:MZN65547 NJI65547:NJJ65547 NTE65547:NTF65547 ODA65547:ODB65547 OMW65547:OMX65547 OWS65547:OWT65547 PGO65547:PGP65547 PQK65547:PQL65547 QAG65547:QAH65547 QKC65547:QKD65547 QTY65547:QTZ65547 RDU65547:RDV65547 RNQ65547:RNR65547 RXM65547:RXN65547 SHI65547:SHJ65547 SRE65547:SRF65547 TBA65547:TBB65547 TKW65547:TKX65547 TUS65547:TUT65547 UEO65547:UEP65547 UOK65547:UOL65547 UYG65547:UYH65547 VIC65547:VID65547 VRY65547:VRZ65547 WBU65547:WBV65547 WLQ65547:WLR65547 WVM65547:WVN65547 E131083:F131083 JA131083:JB131083 SW131083:SX131083 ACS131083:ACT131083 AMO131083:AMP131083 AWK131083:AWL131083 BGG131083:BGH131083 BQC131083:BQD131083 BZY131083:BZZ131083 CJU131083:CJV131083 CTQ131083:CTR131083 DDM131083:DDN131083 DNI131083:DNJ131083 DXE131083:DXF131083 EHA131083:EHB131083 EQW131083:EQX131083 FAS131083:FAT131083 FKO131083:FKP131083 FUK131083:FUL131083 GEG131083:GEH131083 GOC131083:GOD131083 GXY131083:GXZ131083 HHU131083:HHV131083 HRQ131083:HRR131083 IBM131083:IBN131083 ILI131083:ILJ131083 IVE131083:IVF131083 JFA131083:JFB131083 JOW131083:JOX131083 JYS131083:JYT131083 KIO131083:KIP131083 KSK131083:KSL131083 LCG131083:LCH131083 LMC131083:LMD131083 LVY131083:LVZ131083 MFU131083:MFV131083 MPQ131083:MPR131083 MZM131083:MZN131083 NJI131083:NJJ131083 NTE131083:NTF131083 ODA131083:ODB131083 OMW131083:OMX131083 OWS131083:OWT131083 PGO131083:PGP131083 PQK131083:PQL131083 QAG131083:QAH131083 QKC131083:QKD131083 QTY131083:QTZ131083 RDU131083:RDV131083 RNQ131083:RNR131083 RXM131083:RXN131083 SHI131083:SHJ131083 SRE131083:SRF131083 TBA131083:TBB131083 TKW131083:TKX131083 TUS131083:TUT131083 UEO131083:UEP131083 UOK131083:UOL131083 UYG131083:UYH131083 VIC131083:VID131083 VRY131083:VRZ131083 WBU131083:WBV131083 WLQ131083:WLR131083 WVM131083:WVN131083 E196619:F196619 JA196619:JB196619 SW196619:SX196619 ACS196619:ACT196619 AMO196619:AMP196619 AWK196619:AWL196619 BGG196619:BGH196619 BQC196619:BQD196619 BZY196619:BZZ196619 CJU196619:CJV196619 CTQ196619:CTR196619 DDM196619:DDN196619 DNI196619:DNJ196619 DXE196619:DXF196619 EHA196619:EHB196619 EQW196619:EQX196619 FAS196619:FAT196619 FKO196619:FKP196619 FUK196619:FUL196619 GEG196619:GEH196619 GOC196619:GOD196619 GXY196619:GXZ196619 HHU196619:HHV196619 HRQ196619:HRR196619 IBM196619:IBN196619 ILI196619:ILJ196619 IVE196619:IVF196619 JFA196619:JFB196619 JOW196619:JOX196619 JYS196619:JYT196619 KIO196619:KIP196619 KSK196619:KSL196619 LCG196619:LCH196619 LMC196619:LMD196619 LVY196619:LVZ196619 MFU196619:MFV196619 MPQ196619:MPR196619 MZM196619:MZN196619 NJI196619:NJJ196619 NTE196619:NTF196619 ODA196619:ODB196619 OMW196619:OMX196619 OWS196619:OWT196619 PGO196619:PGP196619 PQK196619:PQL196619 QAG196619:QAH196619 QKC196619:QKD196619 QTY196619:QTZ196619 RDU196619:RDV196619 RNQ196619:RNR196619 RXM196619:RXN196619 SHI196619:SHJ196619 SRE196619:SRF196619 TBA196619:TBB196619 TKW196619:TKX196619 TUS196619:TUT196619 UEO196619:UEP196619 UOK196619:UOL196619 UYG196619:UYH196619 VIC196619:VID196619 VRY196619:VRZ196619 WBU196619:WBV196619 WLQ196619:WLR196619 WVM196619:WVN196619 E262155:F262155 JA262155:JB262155 SW262155:SX262155 ACS262155:ACT262155 AMO262155:AMP262155 AWK262155:AWL262155 BGG262155:BGH262155 BQC262155:BQD262155 BZY262155:BZZ262155 CJU262155:CJV262155 CTQ262155:CTR262155 DDM262155:DDN262155 DNI262155:DNJ262155 DXE262155:DXF262155 EHA262155:EHB262155 EQW262155:EQX262155 FAS262155:FAT262155 FKO262155:FKP262155 FUK262155:FUL262155 GEG262155:GEH262155 GOC262155:GOD262155 GXY262155:GXZ262155 HHU262155:HHV262155 HRQ262155:HRR262155 IBM262155:IBN262155 ILI262155:ILJ262155 IVE262155:IVF262155 JFA262155:JFB262155 JOW262155:JOX262155 JYS262155:JYT262155 KIO262155:KIP262155 KSK262155:KSL262155 LCG262155:LCH262155 LMC262155:LMD262155 LVY262155:LVZ262155 MFU262155:MFV262155 MPQ262155:MPR262155 MZM262155:MZN262155 NJI262155:NJJ262155 NTE262155:NTF262155 ODA262155:ODB262155 OMW262155:OMX262155 OWS262155:OWT262155 PGO262155:PGP262155 PQK262155:PQL262155 QAG262155:QAH262155 QKC262155:QKD262155 QTY262155:QTZ262155 RDU262155:RDV262155 RNQ262155:RNR262155 RXM262155:RXN262155 SHI262155:SHJ262155 SRE262155:SRF262155 TBA262155:TBB262155 TKW262155:TKX262155 TUS262155:TUT262155 UEO262155:UEP262155 UOK262155:UOL262155 UYG262155:UYH262155 VIC262155:VID262155 VRY262155:VRZ262155 WBU262155:WBV262155 WLQ262155:WLR262155 WVM262155:WVN262155 E327691:F327691 JA327691:JB327691 SW327691:SX327691 ACS327691:ACT327691 AMO327691:AMP327691 AWK327691:AWL327691 BGG327691:BGH327691 BQC327691:BQD327691 BZY327691:BZZ327691 CJU327691:CJV327691 CTQ327691:CTR327691 DDM327691:DDN327691 DNI327691:DNJ327691 DXE327691:DXF327691 EHA327691:EHB327691 EQW327691:EQX327691 FAS327691:FAT327691 FKO327691:FKP327691 FUK327691:FUL327691 GEG327691:GEH327691 GOC327691:GOD327691 GXY327691:GXZ327691 HHU327691:HHV327691 HRQ327691:HRR327691 IBM327691:IBN327691 ILI327691:ILJ327691 IVE327691:IVF327691 JFA327691:JFB327691 JOW327691:JOX327691 JYS327691:JYT327691 KIO327691:KIP327691 KSK327691:KSL327691 LCG327691:LCH327691 LMC327691:LMD327691 LVY327691:LVZ327691 MFU327691:MFV327691 MPQ327691:MPR327691 MZM327691:MZN327691 NJI327691:NJJ327691 NTE327691:NTF327691 ODA327691:ODB327691 OMW327691:OMX327691 OWS327691:OWT327691 PGO327691:PGP327691 PQK327691:PQL327691 QAG327691:QAH327691 QKC327691:QKD327691 QTY327691:QTZ327691 RDU327691:RDV327691 RNQ327691:RNR327691 RXM327691:RXN327691 SHI327691:SHJ327691 SRE327691:SRF327691 TBA327691:TBB327691 TKW327691:TKX327691 TUS327691:TUT327691 UEO327691:UEP327691 UOK327691:UOL327691 UYG327691:UYH327691 VIC327691:VID327691 VRY327691:VRZ327691 WBU327691:WBV327691 WLQ327691:WLR327691 WVM327691:WVN327691 E393227:F393227 JA393227:JB393227 SW393227:SX393227 ACS393227:ACT393227 AMO393227:AMP393227 AWK393227:AWL393227 BGG393227:BGH393227 BQC393227:BQD393227 BZY393227:BZZ393227 CJU393227:CJV393227 CTQ393227:CTR393227 DDM393227:DDN393227 DNI393227:DNJ393227 DXE393227:DXF393227 EHA393227:EHB393227 EQW393227:EQX393227 FAS393227:FAT393227 FKO393227:FKP393227 FUK393227:FUL393227 GEG393227:GEH393227 GOC393227:GOD393227 GXY393227:GXZ393227 HHU393227:HHV393227 HRQ393227:HRR393227 IBM393227:IBN393227 ILI393227:ILJ393227 IVE393227:IVF393227 JFA393227:JFB393227 JOW393227:JOX393227 JYS393227:JYT393227 KIO393227:KIP393227 KSK393227:KSL393227 LCG393227:LCH393227 LMC393227:LMD393227 LVY393227:LVZ393227 MFU393227:MFV393227 MPQ393227:MPR393227 MZM393227:MZN393227 NJI393227:NJJ393227 NTE393227:NTF393227 ODA393227:ODB393227 OMW393227:OMX393227 OWS393227:OWT393227 PGO393227:PGP393227 PQK393227:PQL393227 QAG393227:QAH393227 QKC393227:QKD393227 QTY393227:QTZ393227 RDU393227:RDV393227 RNQ393227:RNR393227 RXM393227:RXN393227 SHI393227:SHJ393227 SRE393227:SRF393227 TBA393227:TBB393227 TKW393227:TKX393227 TUS393227:TUT393227 UEO393227:UEP393227 UOK393227:UOL393227 UYG393227:UYH393227 VIC393227:VID393227 VRY393227:VRZ393227 WBU393227:WBV393227 WLQ393227:WLR393227 WVM393227:WVN393227 E458763:F458763 JA458763:JB458763 SW458763:SX458763 ACS458763:ACT458763 AMO458763:AMP458763 AWK458763:AWL458763 BGG458763:BGH458763 BQC458763:BQD458763 BZY458763:BZZ458763 CJU458763:CJV458763 CTQ458763:CTR458763 DDM458763:DDN458763 DNI458763:DNJ458763 DXE458763:DXF458763 EHA458763:EHB458763 EQW458763:EQX458763 FAS458763:FAT458763 FKO458763:FKP458763 FUK458763:FUL458763 GEG458763:GEH458763 GOC458763:GOD458763 GXY458763:GXZ458763 HHU458763:HHV458763 HRQ458763:HRR458763 IBM458763:IBN458763 ILI458763:ILJ458763 IVE458763:IVF458763 JFA458763:JFB458763 JOW458763:JOX458763 JYS458763:JYT458763 KIO458763:KIP458763 KSK458763:KSL458763 LCG458763:LCH458763 LMC458763:LMD458763 LVY458763:LVZ458763 MFU458763:MFV458763 MPQ458763:MPR458763 MZM458763:MZN458763 NJI458763:NJJ458763 NTE458763:NTF458763 ODA458763:ODB458763 OMW458763:OMX458763 OWS458763:OWT458763 PGO458763:PGP458763 PQK458763:PQL458763 QAG458763:QAH458763 QKC458763:QKD458763 QTY458763:QTZ458763 RDU458763:RDV458763 RNQ458763:RNR458763 RXM458763:RXN458763 SHI458763:SHJ458763 SRE458763:SRF458763 TBA458763:TBB458763 TKW458763:TKX458763 TUS458763:TUT458763 UEO458763:UEP458763 UOK458763:UOL458763 UYG458763:UYH458763 VIC458763:VID458763 VRY458763:VRZ458763 WBU458763:WBV458763 WLQ458763:WLR458763 WVM458763:WVN458763 E524299:F524299 JA524299:JB524299 SW524299:SX524299 ACS524299:ACT524299 AMO524299:AMP524299 AWK524299:AWL524299 BGG524299:BGH524299 BQC524299:BQD524299 BZY524299:BZZ524299 CJU524299:CJV524299 CTQ524299:CTR524299 DDM524299:DDN524299 DNI524299:DNJ524299 DXE524299:DXF524299 EHA524299:EHB524299 EQW524299:EQX524299 FAS524299:FAT524299 FKO524299:FKP524299 FUK524299:FUL524299 GEG524299:GEH524299 GOC524299:GOD524299 GXY524299:GXZ524299 HHU524299:HHV524299 HRQ524299:HRR524299 IBM524299:IBN524299 ILI524299:ILJ524299 IVE524299:IVF524299 JFA524299:JFB524299 JOW524299:JOX524299 JYS524299:JYT524299 KIO524299:KIP524299 KSK524299:KSL524299 LCG524299:LCH524299 LMC524299:LMD524299 LVY524299:LVZ524299 MFU524299:MFV524299 MPQ524299:MPR524299 MZM524299:MZN524299 NJI524299:NJJ524299 NTE524299:NTF524299 ODA524299:ODB524299 OMW524299:OMX524299 OWS524299:OWT524299 PGO524299:PGP524299 PQK524299:PQL524299 QAG524299:QAH524299 QKC524299:QKD524299 QTY524299:QTZ524299 RDU524299:RDV524299 RNQ524299:RNR524299 RXM524299:RXN524299 SHI524299:SHJ524299 SRE524299:SRF524299 TBA524299:TBB524299 TKW524299:TKX524299 TUS524299:TUT524299 UEO524299:UEP524299 UOK524299:UOL524299 UYG524299:UYH524299 VIC524299:VID524299 VRY524299:VRZ524299 WBU524299:WBV524299 WLQ524299:WLR524299 WVM524299:WVN524299 E589835:F589835 JA589835:JB589835 SW589835:SX589835 ACS589835:ACT589835 AMO589835:AMP589835 AWK589835:AWL589835 BGG589835:BGH589835 BQC589835:BQD589835 BZY589835:BZZ589835 CJU589835:CJV589835 CTQ589835:CTR589835 DDM589835:DDN589835 DNI589835:DNJ589835 DXE589835:DXF589835 EHA589835:EHB589835 EQW589835:EQX589835 FAS589835:FAT589835 FKO589835:FKP589835 FUK589835:FUL589835 GEG589835:GEH589835 GOC589835:GOD589835 GXY589835:GXZ589835 HHU589835:HHV589835 HRQ589835:HRR589835 IBM589835:IBN589835 ILI589835:ILJ589835 IVE589835:IVF589835 JFA589835:JFB589835 JOW589835:JOX589835 JYS589835:JYT589835 KIO589835:KIP589835 KSK589835:KSL589835 LCG589835:LCH589835 LMC589835:LMD589835 LVY589835:LVZ589835 MFU589835:MFV589835 MPQ589835:MPR589835 MZM589835:MZN589835 NJI589835:NJJ589835 NTE589835:NTF589835 ODA589835:ODB589835 OMW589835:OMX589835 OWS589835:OWT589835 PGO589835:PGP589835 PQK589835:PQL589835 QAG589835:QAH589835 QKC589835:QKD589835 QTY589835:QTZ589835 RDU589835:RDV589835 RNQ589835:RNR589835 RXM589835:RXN589835 SHI589835:SHJ589835 SRE589835:SRF589835 TBA589835:TBB589835 TKW589835:TKX589835 TUS589835:TUT589835 UEO589835:UEP589835 UOK589835:UOL589835 UYG589835:UYH589835 VIC589835:VID589835 VRY589835:VRZ589835 WBU589835:WBV589835 WLQ589835:WLR589835 WVM589835:WVN589835 E655371:F655371 JA655371:JB655371 SW655371:SX655371 ACS655371:ACT655371 AMO655371:AMP655371 AWK655371:AWL655371 BGG655371:BGH655371 BQC655371:BQD655371 BZY655371:BZZ655371 CJU655371:CJV655371 CTQ655371:CTR655371 DDM655371:DDN655371 DNI655371:DNJ655371 DXE655371:DXF655371 EHA655371:EHB655371 EQW655371:EQX655371 FAS655371:FAT655371 FKO655371:FKP655371 FUK655371:FUL655371 GEG655371:GEH655371 GOC655371:GOD655371 GXY655371:GXZ655371 HHU655371:HHV655371 HRQ655371:HRR655371 IBM655371:IBN655371 ILI655371:ILJ655371 IVE655371:IVF655371 JFA655371:JFB655371 JOW655371:JOX655371 JYS655371:JYT655371 KIO655371:KIP655371 KSK655371:KSL655371 LCG655371:LCH655371 LMC655371:LMD655371 LVY655371:LVZ655371 MFU655371:MFV655371 MPQ655371:MPR655371 MZM655371:MZN655371 NJI655371:NJJ655371 NTE655371:NTF655371 ODA655371:ODB655371 OMW655371:OMX655371 OWS655371:OWT655371 PGO655371:PGP655371 PQK655371:PQL655371 QAG655371:QAH655371 QKC655371:QKD655371 QTY655371:QTZ655371 RDU655371:RDV655371 RNQ655371:RNR655371 RXM655371:RXN655371 SHI655371:SHJ655371 SRE655371:SRF655371 TBA655371:TBB655371 TKW655371:TKX655371 TUS655371:TUT655371 UEO655371:UEP655371 UOK655371:UOL655371 UYG655371:UYH655371 VIC655371:VID655371 VRY655371:VRZ655371 WBU655371:WBV655371 WLQ655371:WLR655371 WVM655371:WVN655371 E720907:F720907 JA720907:JB720907 SW720907:SX720907 ACS720907:ACT720907 AMO720907:AMP720907 AWK720907:AWL720907 BGG720907:BGH720907 BQC720907:BQD720907 BZY720907:BZZ720907 CJU720907:CJV720907 CTQ720907:CTR720907 DDM720907:DDN720907 DNI720907:DNJ720907 DXE720907:DXF720907 EHA720907:EHB720907 EQW720907:EQX720907 FAS720907:FAT720907 FKO720907:FKP720907 FUK720907:FUL720907 GEG720907:GEH720907 GOC720907:GOD720907 GXY720907:GXZ720907 HHU720907:HHV720907 HRQ720907:HRR720907 IBM720907:IBN720907 ILI720907:ILJ720907 IVE720907:IVF720907 JFA720907:JFB720907 JOW720907:JOX720907 JYS720907:JYT720907 KIO720907:KIP720907 KSK720907:KSL720907 LCG720907:LCH720907 LMC720907:LMD720907 LVY720907:LVZ720907 MFU720907:MFV720907 MPQ720907:MPR720907 MZM720907:MZN720907 NJI720907:NJJ720907 NTE720907:NTF720907 ODA720907:ODB720907 OMW720907:OMX720907 OWS720907:OWT720907 PGO720907:PGP720907 PQK720907:PQL720907 QAG720907:QAH720907 QKC720907:QKD720907 QTY720907:QTZ720907 RDU720907:RDV720907 RNQ720907:RNR720907 RXM720907:RXN720907 SHI720907:SHJ720907 SRE720907:SRF720907 TBA720907:TBB720907 TKW720907:TKX720907 TUS720907:TUT720907 UEO720907:UEP720907 UOK720907:UOL720907 UYG720907:UYH720907 VIC720907:VID720907 VRY720907:VRZ720907 WBU720907:WBV720907 WLQ720907:WLR720907 WVM720907:WVN720907 E786443:F786443 JA786443:JB786443 SW786443:SX786443 ACS786443:ACT786443 AMO786443:AMP786443 AWK786443:AWL786443 BGG786443:BGH786443 BQC786443:BQD786443 BZY786443:BZZ786443 CJU786443:CJV786443 CTQ786443:CTR786443 DDM786443:DDN786443 DNI786443:DNJ786443 DXE786443:DXF786443 EHA786443:EHB786443 EQW786443:EQX786443 FAS786443:FAT786443 FKO786443:FKP786443 FUK786443:FUL786443 GEG786443:GEH786443 GOC786443:GOD786443 GXY786443:GXZ786443 HHU786443:HHV786443 HRQ786443:HRR786443 IBM786443:IBN786443 ILI786443:ILJ786443 IVE786443:IVF786443 JFA786443:JFB786443 JOW786443:JOX786443 JYS786443:JYT786443 KIO786443:KIP786443 KSK786443:KSL786443 LCG786443:LCH786443 LMC786443:LMD786443 LVY786443:LVZ786443 MFU786443:MFV786443 MPQ786443:MPR786443 MZM786443:MZN786443 NJI786443:NJJ786443 NTE786443:NTF786443 ODA786443:ODB786443 OMW786443:OMX786443 OWS786443:OWT786443 PGO786443:PGP786443 PQK786443:PQL786443 QAG786443:QAH786443 QKC786443:QKD786443 QTY786443:QTZ786443 RDU786443:RDV786443 RNQ786443:RNR786443 RXM786443:RXN786443 SHI786443:SHJ786443 SRE786443:SRF786443 TBA786443:TBB786443 TKW786443:TKX786443 TUS786443:TUT786443 UEO786443:UEP786443 UOK786443:UOL786443 UYG786443:UYH786443 VIC786443:VID786443 VRY786443:VRZ786443 WBU786443:WBV786443 WLQ786443:WLR786443 WVM786443:WVN786443 E851979:F851979 JA851979:JB851979 SW851979:SX851979 ACS851979:ACT851979 AMO851979:AMP851979 AWK851979:AWL851979 BGG851979:BGH851979 BQC851979:BQD851979 BZY851979:BZZ851979 CJU851979:CJV851979 CTQ851979:CTR851979 DDM851979:DDN851979 DNI851979:DNJ851979 DXE851979:DXF851979 EHA851979:EHB851979 EQW851979:EQX851979 FAS851979:FAT851979 FKO851979:FKP851979 FUK851979:FUL851979 GEG851979:GEH851979 GOC851979:GOD851979 GXY851979:GXZ851979 HHU851979:HHV851979 HRQ851979:HRR851979 IBM851979:IBN851979 ILI851979:ILJ851979 IVE851979:IVF851979 JFA851979:JFB851979 JOW851979:JOX851979 JYS851979:JYT851979 KIO851979:KIP851979 KSK851979:KSL851979 LCG851979:LCH851979 LMC851979:LMD851979 LVY851979:LVZ851979 MFU851979:MFV851979 MPQ851979:MPR851979 MZM851979:MZN851979 NJI851979:NJJ851979 NTE851979:NTF851979 ODA851979:ODB851979 OMW851979:OMX851979 OWS851979:OWT851979 PGO851979:PGP851979 PQK851979:PQL851979 QAG851979:QAH851979 QKC851979:QKD851979 QTY851979:QTZ851979 RDU851979:RDV851979 RNQ851979:RNR851979 RXM851979:RXN851979 SHI851979:SHJ851979 SRE851979:SRF851979 TBA851979:TBB851979 TKW851979:TKX851979 TUS851979:TUT851979 UEO851979:UEP851979 UOK851979:UOL851979 UYG851979:UYH851979 VIC851979:VID851979 VRY851979:VRZ851979 WBU851979:WBV851979 WLQ851979:WLR851979 WVM851979:WVN851979 E917515:F917515 JA917515:JB917515 SW917515:SX917515 ACS917515:ACT917515 AMO917515:AMP917515 AWK917515:AWL917515 BGG917515:BGH917515 BQC917515:BQD917515 BZY917515:BZZ917515 CJU917515:CJV917515 CTQ917515:CTR917515 DDM917515:DDN917515 DNI917515:DNJ917515 DXE917515:DXF917515 EHA917515:EHB917515 EQW917515:EQX917515 FAS917515:FAT917515 FKO917515:FKP917515 FUK917515:FUL917515 GEG917515:GEH917515 GOC917515:GOD917515 GXY917515:GXZ917515 HHU917515:HHV917515 HRQ917515:HRR917515 IBM917515:IBN917515 ILI917515:ILJ917515 IVE917515:IVF917515 JFA917515:JFB917515 JOW917515:JOX917515 JYS917515:JYT917515 KIO917515:KIP917515 KSK917515:KSL917515 LCG917515:LCH917515 LMC917515:LMD917515 LVY917515:LVZ917515 MFU917515:MFV917515 MPQ917515:MPR917515 MZM917515:MZN917515 NJI917515:NJJ917515 NTE917515:NTF917515 ODA917515:ODB917515 OMW917515:OMX917515 OWS917515:OWT917515 PGO917515:PGP917515 PQK917515:PQL917515 QAG917515:QAH917515 QKC917515:QKD917515 QTY917515:QTZ917515 RDU917515:RDV917515 RNQ917515:RNR917515 RXM917515:RXN917515 SHI917515:SHJ917515 SRE917515:SRF917515 TBA917515:TBB917515 TKW917515:TKX917515 TUS917515:TUT917515 UEO917515:UEP917515 UOK917515:UOL917515 UYG917515:UYH917515 VIC917515:VID917515 VRY917515:VRZ917515 WBU917515:WBV917515 WLQ917515:WLR917515 WVM917515:WVN917515 E983051:F983051 JA983051:JB983051 SW983051:SX983051 ACS983051:ACT983051 AMO983051:AMP983051 AWK983051:AWL983051 BGG983051:BGH983051 BQC983051:BQD983051 BZY983051:BZZ983051 CJU983051:CJV983051 CTQ983051:CTR983051 DDM983051:DDN983051 DNI983051:DNJ983051 DXE983051:DXF983051 EHA983051:EHB983051 EQW983051:EQX983051 FAS983051:FAT983051 FKO983051:FKP983051 FUK983051:FUL983051 GEG983051:GEH983051 GOC983051:GOD983051 GXY983051:GXZ983051 HHU983051:HHV983051 HRQ983051:HRR983051 IBM983051:IBN983051 ILI983051:ILJ983051 IVE983051:IVF983051 JFA983051:JFB983051 JOW983051:JOX983051 JYS983051:JYT983051 KIO983051:KIP983051 KSK983051:KSL983051 LCG983051:LCH983051 LMC983051:LMD983051 LVY983051:LVZ983051 MFU983051:MFV983051 MPQ983051:MPR983051 MZM983051:MZN983051 NJI983051:NJJ983051 NTE983051:NTF983051 ODA983051:ODB983051 OMW983051:OMX983051 OWS983051:OWT983051 PGO983051:PGP983051 PQK983051:PQL983051 QAG983051:QAH983051 QKC983051:QKD983051 QTY983051:QTZ983051 RDU983051:RDV983051 RNQ983051:RNR983051 RXM983051:RXN983051 SHI983051:SHJ983051 SRE983051:SRF983051 TBA983051:TBB983051 TKW983051:TKX983051 TUS983051:TUT983051 UEO983051:UEP983051 UOK983051:UOL983051 UYG983051:UYH983051 VIC983051:VID983051 VRY983051:VRZ983051 WBU983051:WBV983051 WLQ983051:WLR983051 WVM983051:WVN983051">
      <formula1>$X$17:$X$21</formula1>
    </dataValidation>
    <dataValidation type="list" errorStyle="warning" allowBlank="1" errorTitle="Service Type" promptTitle="Service Type" prompt="Select service from drop down list"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formula1>$X$9:$X$11</formula1>
    </dataValidation>
    <dataValidation type="list" errorStyle="warning" allowBlank="1" errorTitle="Service Type" promptTitle="Service Type" prompt="Select service from drop down list" sqref="H10:I10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H65546:I65546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H131082:I131082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H196618:I196618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H262154:I262154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H327690:I327690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H393226:I393226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H458762:I458762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H524298:I524298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H589834:I589834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H655370:I655370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H720906:I720906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H786442:I786442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H851978:I851978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H917514:I917514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H983050:I983050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formula1>$Z$47:$Z$49</formula1>
    </dataValidation>
    <dataValidation allowBlank="1" sqref="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dataValidation type="list" allowBlank="1" sqref="H11:I11 JD11:JE11 SZ11:TA11 ACV11:ACW11 AMR11:AMS11 AWN11:AWO11 BGJ11:BGK11 BQF11:BQG11 CAB11:CAC11 CJX11:CJY11 CTT11:CTU11 DDP11:DDQ11 DNL11:DNM11 DXH11:DXI11 EHD11:EHE11 EQZ11:ERA11 FAV11:FAW11 FKR11:FKS11 FUN11:FUO11 GEJ11:GEK11 GOF11:GOG11 GYB11:GYC11 HHX11:HHY11 HRT11:HRU11 IBP11:IBQ11 ILL11:ILM11 IVH11:IVI11 JFD11:JFE11 JOZ11:JPA11 JYV11:JYW11 KIR11:KIS11 KSN11:KSO11 LCJ11:LCK11 LMF11:LMG11 LWB11:LWC11 MFX11:MFY11 MPT11:MPU11 MZP11:MZQ11 NJL11:NJM11 NTH11:NTI11 ODD11:ODE11 OMZ11:ONA11 OWV11:OWW11 PGR11:PGS11 PQN11:PQO11 QAJ11:QAK11 QKF11:QKG11 QUB11:QUC11 RDX11:RDY11 RNT11:RNU11 RXP11:RXQ11 SHL11:SHM11 SRH11:SRI11 TBD11:TBE11 TKZ11:TLA11 TUV11:TUW11 UER11:UES11 UON11:UOO11 UYJ11:UYK11 VIF11:VIG11 VSB11:VSC11 WBX11:WBY11 WLT11:WLU11 WVP11:WVQ11 H65547:I65547 JD65547:JE65547 SZ65547:TA65547 ACV65547:ACW65547 AMR65547:AMS65547 AWN65547:AWO65547 BGJ65547:BGK65547 BQF65547:BQG65547 CAB65547:CAC65547 CJX65547:CJY65547 CTT65547:CTU65547 DDP65547:DDQ65547 DNL65547:DNM65547 DXH65547:DXI65547 EHD65547:EHE65547 EQZ65547:ERA65547 FAV65547:FAW65547 FKR65547:FKS65547 FUN65547:FUO65547 GEJ65547:GEK65547 GOF65547:GOG65547 GYB65547:GYC65547 HHX65547:HHY65547 HRT65547:HRU65547 IBP65547:IBQ65547 ILL65547:ILM65547 IVH65547:IVI65547 JFD65547:JFE65547 JOZ65547:JPA65547 JYV65547:JYW65547 KIR65547:KIS65547 KSN65547:KSO65547 LCJ65547:LCK65547 LMF65547:LMG65547 LWB65547:LWC65547 MFX65547:MFY65547 MPT65547:MPU65547 MZP65547:MZQ65547 NJL65547:NJM65547 NTH65547:NTI65547 ODD65547:ODE65547 OMZ65547:ONA65547 OWV65547:OWW65547 PGR65547:PGS65547 PQN65547:PQO65547 QAJ65547:QAK65547 QKF65547:QKG65547 QUB65547:QUC65547 RDX65547:RDY65547 RNT65547:RNU65547 RXP65547:RXQ65547 SHL65547:SHM65547 SRH65547:SRI65547 TBD65547:TBE65547 TKZ65547:TLA65547 TUV65547:TUW65547 UER65547:UES65547 UON65547:UOO65547 UYJ65547:UYK65547 VIF65547:VIG65547 VSB65547:VSC65547 WBX65547:WBY65547 WLT65547:WLU65547 WVP65547:WVQ65547 H131083:I131083 JD131083:JE131083 SZ131083:TA131083 ACV131083:ACW131083 AMR131083:AMS131083 AWN131083:AWO131083 BGJ131083:BGK131083 BQF131083:BQG131083 CAB131083:CAC131083 CJX131083:CJY131083 CTT131083:CTU131083 DDP131083:DDQ131083 DNL131083:DNM131083 DXH131083:DXI131083 EHD131083:EHE131083 EQZ131083:ERA131083 FAV131083:FAW131083 FKR131083:FKS131083 FUN131083:FUO131083 GEJ131083:GEK131083 GOF131083:GOG131083 GYB131083:GYC131083 HHX131083:HHY131083 HRT131083:HRU131083 IBP131083:IBQ131083 ILL131083:ILM131083 IVH131083:IVI131083 JFD131083:JFE131083 JOZ131083:JPA131083 JYV131083:JYW131083 KIR131083:KIS131083 KSN131083:KSO131083 LCJ131083:LCK131083 LMF131083:LMG131083 LWB131083:LWC131083 MFX131083:MFY131083 MPT131083:MPU131083 MZP131083:MZQ131083 NJL131083:NJM131083 NTH131083:NTI131083 ODD131083:ODE131083 OMZ131083:ONA131083 OWV131083:OWW131083 PGR131083:PGS131083 PQN131083:PQO131083 QAJ131083:QAK131083 QKF131083:QKG131083 QUB131083:QUC131083 RDX131083:RDY131083 RNT131083:RNU131083 RXP131083:RXQ131083 SHL131083:SHM131083 SRH131083:SRI131083 TBD131083:TBE131083 TKZ131083:TLA131083 TUV131083:TUW131083 UER131083:UES131083 UON131083:UOO131083 UYJ131083:UYK131083 VIF131083:VIG131083 VSB131083:VSC131083 WBX131083:WBY131083 WLT131083:WLU131083 WVP131083:WVQ131083 H196619:I196619 JD196619:JE196619 SZ196619:TA196619 ACV196619:ACW196619 AMR196619:AMS196619 AWN196619:AWO196619 BGJ196619:BGK196619 BQF196619:BQG196619 CAB196619:CAC196619 CJX196619:CJY196619 CTT196619:CTU196619 DDP196619:DDQ196619 DNL196619:DNM196619 DXH196619:DXI196619 EHD196619:EHE196619 EQZ196619:ERA196619 FAV196619:FAW196619 FKR196619:FKS196619 FUN196619:FUO196619 GEJ196619:GEK196619 GOF196619:GOG196619 GYB196619:GYC196619 HHX196619:HHY196619 HRT196619:HRU196619 IBP196619:IBQ196619 ILL196619:ILM196619 IVH196619:IVI196619 JFD196619:JFE196619 JOZ196619:JPA196619 JYV196619:JYW196619 KIR196619:KIS196619 KSN196619:KSO196619 LCJ196619:LCK196619 LMF196619:LMG196619 LWB196619:LWC196619 MFX196619:MFY196619 MPT196619:MPU196619 MZP196619:MZQ196619 NJL196619:NJM196619 NTH196619:NTI196619 ODD196619:ODE196619 OMZ196619:ONA196619 OWV196619:OWW196619 PGR196619:PGS196619 PQN196619:PQO196619 QAJ196619:QAK196619 QKF196619:QKG196619 QUB196619:QUC196619 RDX196619:RDY196619 RNT196619:RNU196619 RXP196619:RXQ196619 SHL196619:SHM196619 SRH196619:SRI196619 TBD196619:TBE196619 TKZ196619:TLA196619 TUV196619:TUW196619 UER196619:UES196619 UON196619:UOO196619 UYJ196619:UYK196619 VIF196619:VIG196619 VSB196619:VSC196619 WBX196619:WBY196619 WLT196619:WLU196619 WVP196619:WVQ196619 H262155:I262155 JD262155:JE262155 SZ262155:TA262155 ACV262155:ACW262155 AMR262155:AMS262155 AWN262155:AWO262155 BGJ262155:BGK262155 BQF262155:BQG262155 CAB262155:CAC262155 CJX262155:CJY262155 CTT262155:CTU262155 DDP262155:DDQ262155 DNL262155:DNM262155 DXH262155:DXI262155 EHD262155:EHE262155 EQZ262155:ERA262155 FAV262155:FAW262155 FKR262155:FKS262155 FUN262155:FUO262155 GEJ262155:GEK262155 GOF262155:GOG262155 GYB262155:GYC262155 HHX262155:HHY262155 HRT262155:HRU262155 IBP262155:IBQ262155 ILL262155:ILM262155 IVH262155:IVI262155 JFD262155:JFE262155 JOZ262155:JPA262155 JYV262155:JYW262155 KIR262155:KIS262155 KSN262155:KSO262155 LCJ262155:LCK262155 LMF262155:LMG262155 LWB262155:LWC262155 MFX262155:MFY262155 MPT262155:MPU262155 MZP262155:MZQ262155 NJL262155:NJM262155 NTH262155:NTI262155 ODD262155:ODE262155 OMZ262155:ONA262155 OWV262155:OWW262155 PGR262155:PGS262155 PQN262155:PQO262155 QAJ262155:QAK262155 QKF262155:QKG262155 QUB262155:QUC262155 RDX262155:RDY262155 RNT262155:RNU262155 RXP262155:RXQ262155 SHL262155:SHM262155 SRH262155:SRI262155 TBD262155:TBE262155 TKZ262155:TLA262155 TUV262155:TUW262155 UER262155:UES262155 UON262155:UOO262155 UYJ262155:UYK262155 VIF262155:VIG262155 VSB262155:VSC262155 WBX262155:WBY262155 WLT262155:WLU262155 WVP262155:WVQ262155 H327691:I327691 JD327691:JE327691 SZ327691:TA327691 ACV327691:ACW327691 AMR327691:AMS327691 AWN327691:AWO327691 BGJ327691:BGK327691 BQF327691:BQG327691 CAB327691:CAC327691 CJX327691:CJY327691 CTT327691:CTU327691 DDP327691:DDQ327691 DNL327691:DNM327691 DXH327691:DXI327691 EHD327691:EHE327691 EQZ327691:ERA327691 FAV327691:FAW327691 FKR327691:FKS327691 FUN327691:FUO327691 GEJ327691:GEK327691 GOF327691:GOG327691 GYB327691:GYC327691 HHX327691:HHY327691 HRT327691:HRU327691 IBP327691:IBQ327691 ILL327691:ILM327691 IVH327691:IVI327691 JFD327691:JFE327691 JOZ327691:JPA327691 JYV327691:JYW327691 KIR327691:KIS327691 KSN327691:KSO327691 LCJ327691:LCK327691 LMF327691:LMG327691 LWB327691:LWC327691 MFX327691:MFY327691 MPT327691:MPU327691 MZP327691:MZQ327691 NJL327691:NJM327691 NTH327691:NTI327691 ODD327691:ODE327691 OMZ327691:ONA327691 OWV327691:OWW327691 PGR327691:PGS327691 PQN327691:PQO327691 QAJ327691:QAK327691 QKF327691:QKG327691 QUB327691:QUC327691 RDX327691:RDY327691 RNT327691:RNU327691 RXP327691:RXQ327691 SHL327691:SHM327691 SRH327691:SRI327691 TBD327691:TBE327691 TKZ327691:TLA327691 TUV327691:TUW327691 UER327691:UES327691 UON327691:UOO327691 UYJ327691:UYK327691 VIF327691:VIG327691 VSB327691:VSC327691 WBX327691:WBY327691 WLT327691:WLU327691 WVP327691:WVQ327691 H393227:I393227 JD393227:JE393227 SZ393227:TA393227 ACV393227:ACW393227 AMR393227:AMS393227 AWN393227:AWO393227 BGJ393227:BGK393227 BQF393227:BQG393227 CAB393227:CAC393227 CJX393227:CJY393227 CTT393227:CTU393227 DDP393227:DDQ393227 DNL393227:DNM393227 DXH393227:DXI393227 EHD393227:EHE393227 EQZ393227:ERA393227 FAV393227:FAW393227 FKR393227:FKS393227 FUN393227:FUO393227 GEJ393227:GEK393227 GOF393227:GOG393227 GYB393227:GYC393227 HHX393227:HHY393227 HRT393227:HRU393227 IBP393227:IBQ393227 ILL393227:ILM393227 IVH393227:IVI393227 JFD393227:JFE393227 JOZ393227:JPA393227 JYV393227:JYW393227 KIR393227:KIS393227 KSN393227:KSO393227 LCJ393227:LCK393227 LMF393227:LMG393227 LWB393227:LWC393227 MFX393227:MFY393227 MPT393227:MPU393227 MZP393227:MZQ393227 NJL393227:NJM393227 NTH393227:NTI393227 ODD393227:ODE393227 OMZ393227:ONA393227 OWV393227:OWW393227 PGR393227:PGS393227 PQN393227:PQO393227 QAJ393227:QAK393227 QKF393227:QKG393227 QUB393227:QUC393227 RDX393227:RDY393227 RNT393227:RNU393227 RXP393227:RXQ393227 SHL393227:SHM393227 SRH393227:SRI393227 TBD393227:TBE393227 TKZ393227:TLA393227 TUV393227:TUW393227 UER393227:UES393227 UON393227:UOO393227 UYJ393227:UYK393227 VIF393227:VIG393227 VSB393227:VSC393227 WBX393227:WBY393227 WLT393227:WLU393227 WVP393227:WVQ393227 H458763:I458763 JD458763:JE458763 SZ458763:TA458763 ACV458763:ACW458763 AMR458763:AMS458763 AWN458763:AWO458763 BGJ458763:BGK458763 BQF458763:BQG458763 CAB458763:CAC458763 CJX458763:CJY458763 CTT458763:CTU458763 DDP458763:DDQ458763 DNL458763:DNM458763 DXH458763:DXI458763 EHD458763:EHE458763 EQZ458763:ERA458763 FAV458763:FAW458763 FKR458763:FKS458763 FUN458763:FUO458763 GEJ458763:GEK458763 GOF458763:GOG458763 GYB458763:GYC458763 HHX458763:HHY458763 HRT458763:HRU458763 IBP458763:IBQ458763 ILL458763:ILM458763 IVH458763:IVI458763 JFD458763:JFE458763 JOZ458763:JPA458763 JYV458763:JYW458763 KIR458763:KIS458763 KSN458763:KSO458763 LCJ458763:LCK458763 LMF458763:LMG458763 LWB458763:LWC458763 MFX458763:MFY458763 MPT458763:MPU458763 MZP458763:MZQ458763 NJL458763:NJM458763 NTH458763:NTI458763 ODD458763:ODE458763 OMZ458763:ONA458763 OWV458763:OWW458763 PGR458763:PGS458763 PQN458763:PQO458763 QAJ458763:QAK458763 QKF458763:QKG458763 QUB458763:QUC458763 RDX458763:RDY458763 RNT458763:RNU458763 RXP458763:RXQ458763 SHL458763:SHM458763 SRH458763:SRI458763 TBD458763:TBE458763 TKZ458763:TLA458763 TUV458763:TUW458763 UER458763:UES458763 UON458763:UOO458763 UYJ458763:UYK458763 VIF458763:VIG458763 VSB458763:VSC458763 WBX458763:WBY458763 WLT458763:WLU458763 WVP458763:WVQ458763 H524299:I524299 JD524299:JE524299 SZ524299:TA524299 ACV524299:ACW524299 AMR524299:AMS524299 AWN524299:AWO524299 BGJ524299:BGK524299 BQF524299:BQG524299 CAB524299:CAC524299 CJX524299:CJY524299 CTT524299:CTU524299 DDP524299:DDQ524299 DNL524299:DNM524299 DXH524299:DXI524299 EHD524299:EHE524299 EQZ524299:ERA524299 FAV524299:FAW524299 FKR524299:FKS524299 FUN524299:FUO524299 GEJ524299:GEK524299 GOF524299:GOG524299 GYB524299:GYC524299 HHX524299:HHY524299 HRT524299:HRU524299 IBP524299:IBQ524299 ILL524299:ILM524299 IVH524299:IVI524299 JFD524299:JFE524299 JOZ524299:JPA524299 JYV524299:JYW524299 KIR524299:KIS524299 KSN524299:KSO524299 LCJ524299:LCK524299 LMF524299:LMG524299 LWB524299:LWC524299 MFX524299:MFY524299 MPT524299:MPU524299 MZP524299:MZQ524299 NJL524299:NJM524299 NTH524299:NTI524299 ODD524299:ODE524299 OMZ524299:ONA524299 OWV524299:OWW524299 PGR524299:PGS524299 PQN524299:PQO524299 QAJ524299:QAK524299 QKF524299:QKG524299 QUB524299:QUC524299 RDX524299:RDY524299 RNT524299:RNU524299 RXP524299:RXQ524299 SHL524299:SHM524299 SRH524299:SRI524299 TBD524299:TBE524299 TKZ524299:TLA524299 TUV524299:TUW524299 UER524299:UES524299 UON524299:UOO524299 UYJ524299:UYK524299 VIF524299:VIG524299 VSB524299:VSC524299 WBX524299:WBY524299 WLT524299:WLU524299 WVP524299:WVQ524299 H589835:I589835 JD589835:JE589835 SZ589835:TA589835 ACV589835:ACW589835 AMR589835:AMS589835 AWN589835:AWO589835 BGJ589835:BGK589835 BQF589835:BQG589835 CAB589835:CAC589835 CJX589835:CJY589835 CTT589835:CTU589835 DDP589835:DDQ589835 DNL589835:DNM589835 DXH589835:DXI589835 EHD589835:EHE589835 EQZ589835:ERA589835 FAV589835:FAW589835 FKR589835:FKS589835 FUN589835:FUO589835 GEJ589835:GEK589835 GOF589835:GOG589835 GYB589835:GYC589835 HHX589835:HHY589835 HRT589835:HRU589835 IBP589835:IBQ589835 ILL589835:ILM589835 IVH589835:IVI589835 JFD589835:JFE589835 JOZ589835:JPA589835 JYV589835:JYW589835 KIR589835:KIS589835 KSN589835:KSO589835 LCJ589835:LCK589835 LMF589835:LMG589835 LWB589835:LWC589835 MFX589835:MFY589835 MPT589835:MPU589835 MZP589835:MZQ589835 NJL589835:NJM589835 NTH589835:NTI589835 ODD589835:ODE589835 OMZ589835:ONA589835 OWV589835:OWW589835 PGR589835:PGS589835 PQN589835:PQO589835 QAJ589835:QAK589835 QKF589835:QKG589835 QUB589835:QUC589835 RDX589835:RDY589835 RNT589835:RNU589835 RXP589835:RXQ589835 SHL589835:SHM589835 SRH589835:SRI589835 TBD589835:TBE589835 TKZ589835:TLA589835 TUV589835:TUW589835 UER589835:UES589835 UON589835:UOO589835 UYJ589835:UYK589835 VIF589835:VIG589835 VSB589835:VSC589835 WBX589835:WBY589835 WLT589835:WLU589835 WVP589835:WVQ589835 H655371:I655371 JD655371:JE655371 SZ655371:TA655371 ACV655371:ACW655371 AMR655371:AMS655371 AWN655371:AWO655371 BGJ655371:BGK655371 BQF655371:BQG655371 CAB655371:CAC655371 CJX655371:CJY655371 CTT655371:CTU655371 DDP655371:DDQ655371 DNL655371:DNM655371 DXH655371:DXI655371 EHD655371:EHE655371 EQZ655371:ERA655371 FAV655371:FAW655371 FKR655371:FKS655371 FUN655371:FUO655371 GEJ655371:GEK655371 GOF655371:GOG655371 GYB655371:GYC655371 HHX655371:HHY655371 HRT655371:HRU655371 IBP655371:IBQ655371 ILL655371:ILM655371 IVH655371:IVI655371 JFD655371:JFE655371 JOZ655371:JPA655371 JYV655371:JYW655371 KIR655371:KIS655371 KSN655371:KSO655371 LCJ655371:LCK655371 LMF655371:LMG655371 LWB655371:LWC655371 MFX655371:MFY655371 MPT655371:MPU655371 MZP655371:MZQ655371 NJL655371:NJM655371 NTH655371:NTI655371 ODD655371:ODE655371 OMZ655371:ONA655371 OWV655371:OWW655371 PGR655371:PGS655371 PQN655371:PQO655371 QAJ655371:QAK655371 QKF655371:QKG655371 QUB655371:QUC655371 RDX655371:RDY655371 RNT655371:RNU655371 RXP655371:RXQ655371 SHL655371:SHM655371 SRH655371:SRI655371 TBD655371:TBE655371 TKZ655371:TLA655371 TUV655371:TUW655371 UER655371:UES655371 UON655371:UOO655371 UYJ655371:UYK655371 VIF655371:VIG655371 VSB655371:VSC655371 WBX655371:WBY655371 WLT655371:WLU655371 WVP655371:WVQ655371 H720907:I720907 JD720907:JE720907 SZ720907:TA720907 ACV720907:ACW720907 AMR720907:AMS720907 AWN720907:AWO720907 BGJ720907:BGK720907 BQF720907:BQG720907 CAB720907:CAC720907 CJX720907:CJY720907 CTT720907:CTU720907 DDP720907:DDQ720907 DNL720907:DNM720907 DXH720907:DXI720907 EHD720907:EHE720907 EQZ720907:ERA720907 FAV720907:FAW720907 FKR720907:FKS720907 FUN720907:FUO720907 GEJ720907:GEK720907 GOF720907:GOG720907 GYB720907:GYC720907 HHX720907:HHY720907 HRT720907:HRU720907 IBP720907:IBQ720907 ILL720907:ILM720907 IVH720907:IVI720907 JFD720907:JFE720907 JOZ720907:JPA720907 JYV720907:JYW720907 KIR720907:KIS720907 KSN720907:KSO720907 LCJ720907:LCK720907 LMF720907:LMG720907 LWB720907:LWC720907 MFX720907:MFY720907 MPT720907:MPU720907 MZP720907:MZQ720907 NJL720907:NJM720907 NTH720907:NTI720907 ODD720907:ODE720907 OMZ720907:ONA720907 OWV720907:OWW720907 PGR720907:PGS720907 PQN720907:PQO720907 QAJ720907:QAK720907 QKF720907:QKG720907 QUB720907:QUC720907 RDX720907:RDY720907 RNT720907:RNU720907 RXP720907:RXQ720907 SHL720907:SHM720907 SRH720907:SRI720907 TBD720907:TBE720907 TKZ720907:TLA720907 TUV720907:TUW720907 UER720907:UES720907 UON720907:UOO720907 UYJ720907:UYK720907 VIF720907:VIG720907 VSB720907:VSC720907 WBX720907:WBY720907 WLT720907:WLU720907 WVP720907:WVQ720907 H786443:I786443 JD786443:JE786443 SZ786443:TA786443 ACV786443:ACW786443 AMR786443:AMS786443 AWN786443:AWO786443 BGJ786443:BGK786443 BQF786443:BQG786443 CAB786443:CAC786443 CJX786443:CJY786443 CTT786443:CTU786443 DDP786443:DDQ786443 DNL786443:DNM786443 DXH786443:DXI786443 EHD786443:EHE786443 EQZ786443:ERA786443 FAV786443:FAW786443 FKR786443:FKS786443 FUN786443:FUO786443 GEJ786443:GEK786443 GOF786443:GOG786443 GYB786443:GYC786443 HHX786443:HHY786443 HRT786443:HRU786443 IBP786443:IBQ786443 ILL786443:ILM786443 IVH786443:IVI786443 JFD786443:JFE786443 JOZ786443:JPA786443 JYV786443:JYW786443 KIR786443:KIS786443 KSN786443:KSO786443 LCJ786443:LCK786443 LMF786443:LMG786443 LWB786443:LWC786443 MFX786443:MFY786443 MPT786443:MPU786443 MZP786443:MZQ786443 NJL786443:NJM786443 NTH786443:NTI786443 ODD786443:ODE786443 OMZ786443:ONA786443 OWV786443:OWW786443 PGR786443:PGS786443 PQN786443:PQO786443 QAJ786443:QAK786443 QKF786443:QKG786443 QUB786443:QUC786443 RDX786443:RDY786443 RNT786443:RNU786443 RXP786443:RXQ786443 SHL786443:SHM786443 SRH786443:SRI786443 TBD786443:TBE786443 TKZ786443:TLA786443 TUV786443:TUW786443 UER786443:UES786443 UON786443:UOO786443 UYJ786443:UYK786443 VIF786443:VIG786443 VSB786443:VSC786443 WBX786443:WBY786443 WLT786443:WLU786443 WVP786443:WVQ786443 H851979:I851979 JD851979:JE851979 SZ851979:TA851979 ACV851979:ACW851979 AMR851979:AMS851979 AWN851979:AWO851979 BGJ851979:BGK851979 BQF851979:BQG851979 CAB851979:CAC851979 CJX851979:CJY851979 CTT851979:CTU851979 DDP851979:DDQ851979 DNL851979:DNM851979 DXH851979:DXI851979 EHD851979:EHE851979 EQZ851979:ERA851979 FAV851979:FAW851979 FKR851979:FKS851979 FUN851979:FUO851979 GEJ851979:GEK851979 GOF851979:GOG851979 GYB851979:GYC851979 HHX851979:HHY851979 HRT851979:HRU851979 IBP851979:IBQ851979 ILL851979:ILM851979 IVH851979:IVI851979 JFD851979:JFE851979 JOZ851979:JPA851979 JYV851979:JYW851979 KIR851979:KIS851979 KSN851979:KSO851979 LCJ851979:LCK851979 LMF851979:LMG851979 LWB851979:LWC851979 MFX851979:MFY851979 MPT851979:MPU851979 MZP851979:MZQ851979 NJL851979:NJM851979 NTH851979:NTI851979 ODD851979:ODE851979 OMZ851979:ONA851979 OWV851979:OWW851979 PGR851979:PGS851979 PQN851979:PQO851979 QAJ851979:QAK851979 QKF851979:QKG851979 QUB851979:QUC851979 RDX851979:RDY851979 RNT851979:RNU851979 RXP851979:RXQ851979 SHL851979:SHM851979 SRH851979:SRI851979 TBD851979:TBE851979 TKZ851979:TLA851979 TUV851979:TUW851979 UER851979:UES851979 UON851979:UOO851979 UYJ851979:UYK851979 VIF851979:VIG851979 VSB851979:VSC851979 WBX851979:WBY851979 WLT851979:WLU851979 WVP851979:WVQ851979 H917515:I917515 JD917515:JE917515 SZ917515:TA917515 ACV917515:ACW917515 AMR917515:AMS917515 AWN917515:AWO917515 BGJ917515:BGK917515 BQF917515:BQG917515 CAB917515:CAC917515 CJX917515:CJY917515 CTT917515:CTU917515 DDP917515:DDQ917515 DNL917515:DNM917515 DXH917515:DXI917515 EHD917515:EHE917515 EQZ917515:ERA917515 FAV917515:FAW917515 FKR917515:FKS917515 FUN917515:FUO917515 GEJ917515:GEK917515 GOF917515:GOG917515 GYB917515:GYC917515 HHX917515:HHY917515 HRT917515:HRU917515 IBP917515:IBQ917515 ILL917515:ILM917515 IVH917515:IVI917515 JFD917515:JFE917515 JOZ917515:JPA917515 JYV917515:JYW917515 KIR917515:KIS917515 KSN917515:KSO917515 LCJ917515:LCK917515 LMF917515:LMG917515 LWB917515:LWC917515 MFX917515:MFY917515 MPT917515:MPU917515 MZP917515:MZQ917515 NJL917515:NJM917515 NTH917515:NTI917515 ODD917515:ODE917515 OMZ917515:ONA917515 OWV917515:OWW917515 PGR917515:PGS917515 PQN917515:PQO917515 QAJ917515:QAK917515 QKF917515:QKG917515 QUB917515:QUC917515 RDX917515:RDY917515 RNT917515:RNU917515 RXP917515:RXQ917515 SHL917515:SHM917515 SRH917515:SRI917515 TBD917515:TBE917515 TKZ917515:TLA917515 TUV917515:TUW917515 UER917515:UES917515 UON917515:UOO917515 UYJ917515:UYK917515 VIF917515:VIG917515 VSB917515:VSC917515 WBX917515:WBY917515 WLT917515:WLU917515 WVP917515:WVQ917515 H983051:I983051 JD983051:JE983051 SZ983051:TA983051 ACV983051:ACW983051 AMR983051:AMS983051 AWN983051:AWO983051 BGJ983051:BGK983051 BQF983051:BQG983051 CAB983051:CAC983051 CJX983051:CJY983051 CTT983051:CTU983051 DDP983051:DDQ983051 DNL983051:DNM983051 DXH983051:DXI983051 EHD983051:EHE983051 EQZ983051:ERA983051 FAV983051:FAW983051 FKR983051:FKS983051 FUN983051:FUO983051 GEJ983051:GEK983051 GOF983051:GOG983051 GYB983051:GYC983051 HHX983051:HHY983051 HRT983051:HRU983051 IBP983051:IBQ983051 ILL983051:ILM983051 IVH983051:IVI983051 JFD983051:JFE983051 JOZ983051:JPA983051 JYV983051:JYW983051 KIR983051:KIS983051 KSN983051:KSO983051 LCJ983051:LCK983051 LMF983051:LMG983051 LWB983051:LWC983051 MFX983051:MFY983051 MPT983051:MPU983051 MZP983051:MZQ983051 NJL983051:NJM983051 NTH983051:NTI983051 ODD983051:ODE983051 OMZ983051:ONA983051 OWV983051:OWW983051 PGR983051:PGS983051 PQN983051:PQO983051 QAJ983051:QAK983051 QKF983051:QKG983051 QUB983051:QUC983051 RDX983051:RDY983051 RNT983051:RNU983051 RXP983051:RXQ983051 SHL983051:SHM983051 SRH983051:SRI983051 TBD983051:TBE983051 TKZ983051:TLA983051 TUV983051:TUW983051 UER983051:UES983051 UON983051:UOO983051 UYJ983051:UYK983051 VIF983051:VIG983051 VSB983051:VSC983051 WBX983051:WBY983051 WLT983051:WLU983051 WVP983051:WVQ983051">
      <formula1>$X$53:$X$55</formula1>
    </dataValidation>
    <dataValidation type="list" allowBlank="1" showInputMessage="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$O$72:$O$74</formula1>
    </dataValidation>
  </dataValidations>
  <printOptions horizontalCentered="1" verticalCentered="1"/>
  <pageMargins left="0.25" right="0.15748031496063" top="0.31496062992126" bottom="0.196850393700787" header="3.9370078740157501E-2" footer="3.9370078740157501E-2"/>
  <pageSetup paperSize="9" scale="67" orientation="portrait" r:id="rId1"/>
  <headerFooter alignWithMargins="0">
    <oddFooter>&amp;C&amp;P of &amp;N</oddFooter>
  </headerFooter>
  <rowBreaks count="1" manualBreakCount="1">
    <brk id="135"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8"/>
  <sheetViews>
    <sheetView view="pageBreakPreview" topLeftCell="A9" zoomScaleNormal="75" workbookViewId="0">
      <selection activeCell="C61" sqref="C61:V61"/>
    </sheetView>
  </sheetViews>
  <sheetFormatPr defaultRowHeight="12.75" x14ac:dyDescent="0.2"/>
  <cols>
    <col min="1" max="1" width="2.875" style="339" customWidth="1"/>
    <col min="2" max="2" width="1.5" style="29" customWidth="1"/>
    <col min="3" max="3" width="20.5" style="29" customWidth="1"/>
    <col min="4" max="4" width="0.875" style="29" customWidth="1"/>
    <col min="5" max="5" width="13.875" style="29" customWidth="1"/>
    <col min="6" max="6" width="11.875" style="29" customWidth="1"/>
    <col min="7" max="7" width="10.375" style="29" customWidth="1"/>
    <col min="8" max="8" width="13.625" style="29" customWidth="1"/>
    <col min="9" max="9" width="1.5" style="29" customWidth="1"/>
    <col min="10" max="10" width="6.625" style="29" customWidth="1"/>
    <col min="11" max="11" width="1.5" style="29" customWidth="1"/>
    <col min="12" max="13" width="6.625" style="29" customWidth="1"/>
    <col min="14" max="14" width="2.125" style="29" customWidth="1"/>
    <col min="15" max="15" width="6.625" style="29" customWidth="1"/>
    <col min="16" max="16" width="2.125" style="29" customWidth="1"/>
    <col min="17" max="18" width="6.625" style="29" customWidth="1"/>
    <col min="19" max="19" width="2.125" style="29" customWidth="1"/>
    <col min="20" max="20" width="6.625" style="29" customWidth="1"/>
    <col min="21" max="21" width="2.125" style="29" customWidth="1"/>
    <col min="22" max="22" width="9.875" style="29" customWidth="1"/>
    <col min="23" max="23" width="2.875" style="339" customWidth="1"/>
    <col min="24" max="24" width="9.375" style="29" customWidth="1"/>
    <col min="25" max="25" width="10.625" style="29" customWidth="1"/>
    <col min="26" max="26" width="27.125" style="29" customWidth="1"/>
    <col min="27" max="27" width="3.125" style="29" customWidth="1"/>
    <col min="28" max="28" width="19.5" style="29" customWidth="1"/>
    <col min="29" max="29" width="3.125" style="29" customWidth="1"/>
    <col min="30" max="30" width="19.875" style="29" customWidth="1"/>
    <col min="31" max="31" width="4" style="29" customWidth="1"/>
    <col min="32" max="32" width="19.875" style="29" customWidth="1"/>
    <col min="33" max="39" width="10.625" style="29" customWidth="1"/>
    <col min="40" max="40" width="3.625" style="29" customWidth="1"/>
    <col min="41" max="41" width="6.625" style="29" customWidth="1"/>
    <col min="42" max="42" width="2.375" style="29" customWidth="1"/>
    <col min="43" max="256" width="9.125" style="29"/>
    <col min="257" max="257" width="2.875" style="29" customWidth="1"/>
    <col min="258" max="258" width="1.5" style="29" customWidth="1"/>
    <col min="259" max="259" width="20.5" style="29" customWidth="1"/>
    <col min="260" max="260" width="0.875" style="29" customWidth="1"/>
    <col min="261" max="261" width="13.875" style="29" customWidth="1"/>
    <col min="262" max="262" width="11.875" style="29" customWidth="1"/>
    <col min="263" max="263" width="10.375" style="29" customWidth="1"/>
    <col min="264" max="264" width="13.625" style="29" customWidth="1"/>
    <col min="265" max="265" width="1.5" style="29" customWidth="1"/>
    <col min="266" max="266" width="6.625" style="29" customWidth="1"/>
    <col min="267" max="267" width="1.5" style="29" customWidth="1"/>
    <col min="268" max="269" width="6.625" style="29" customWidth="1"/>
    <col min="270" max="270" width="2.125" style="29" customWidth="1"/>
    <col min="271" max="271" width="6.625" style="29" customWidth="1"/>
    <col min="272" max="272" width="2.125" style="29" customWidth="1"/>
    <col min="273" max="274" width="6.625" style="29" customWidth="1"/>
    <col min="275" max="275" width="2.125" style="29" customWidth="1"/>
    <col min="276" max="276" width="6.625" style="29" customWidth="1"/>
    <col min="277" max="277" width="2.125" style="29" customWidth="1"/>
    <col min="278" max="278" width="9.875" style="29" customWidth="1"/>
    <col min="279" max="279" width="2.875" style="29" customWidth="1"/>
    <col min="280" max="280" width="9.375" style="29" customWidth="1"/>
    <col min="281" max="281" width="10.625" style="29" customWidth="1"/>
    <col min="282" max="282" width="27.125" style="29" customWidth="1"/>
    <col min="283" max="283" width="3.125" style="29" customWidth="1"/>
    <col min="284" max="284" width="19.5" style="29" customWidth="1"/>
    <col min="285" max="285" width="3.125" style="29" customWidth="1"/>
    <col min="286" max="286" width="19.875" style="29" customWidth="1"/>
    <col min="287" max="287" width="4" style="29" customWidth="1"/>
    <col min="288" max="288" width="19.875" style="29" customWidth="1"/>
    <col min="289" max="295" width="10.625" style="29" customWidth="1"/>
    <col min="296" max="296" width="3.625" style="29" customWidth="1"/>
    <col min="297" max="297" width="6.625" style="29" customWidth="1"/>
    <col min="298" max="298" width="2.375" style="29" customWidth="1"/>
    <col min="299" max="512" width="9.125" style="29"/>
    <col min="513" max="513" width="2.875" style="29" customWidth="1"/>
    <col min="514" max="514" width="1.5" style="29" customWidth="1"/>
    <col min="515" max="515" width="20.5" style="29" customWidth="1"/>
    <col min="516" max="516" width="0.875" style="29" customWidth="1"/>
    <col min="517" max="517" width="13.875" style="29" customWidth="1"/>
    <col min="518" max="518" width="11.875" style="29" customWidth="1"/>
    <col min="519" max="519" width="10.375" style="29" customWidth="1"/>
    <col min="520" max="520" width="13.625" style="29" customWidth="1"/>
    <col min="521" max="521" width="1.5" style="29" customWidth="1"/>
    <col min="522" max="522" width="6.625" style="29" customWidth="1"/>
    <col min="523" max="523" width="1.5" style="29" customWidth="1"/>
    <col min="524" max="525" width="6.625" style="29" customWidth="1"/>
    <col min="526" max="526" width="2.125" style="29" customWidth="1"/>
    <col min="527" max="527" width="6.625" style="29" customWidth="1"/>
    <col min="528" max="528" width="2.125" style="29" customWidth="1"/>
    <col min="529" max="530" width="6.625" style="29" customWidth="1"/>
    <col min="531" max="531" width="2.125" style="29" customWidth="1"/>
    <col min="532" max="532" width="6.625" style="29" customWidth="1"/>
    <col min="533" max="533" width="2.125" style="29" customWidth="1"/>
    <col min="534" max="534" width="9.875" style="29" customWidth="1"/>
    <col min="535" max="535" width="2.875" style="29" customWidth="1"/>
    <col min="536" max="536" width="9.375" style="29" customWidth="1"/>
    <col min="537" max="537" width="10.625" style="29" customWidth="1"/>
    <col min="538" max="538" width="27.125" style="29" customWidth="1"/>
    <col min="539" max="539" width="3.125" style="29" customWidth="1"/>
    <col min="540" max="540" width="19.5" style="29" customWidth="1"/>
    <col min="541" max="541" width="3.125" style="29" customWidth="1"/>
    <col min="542" max="542" width="19.875" style="29" customWidth="1"/>
    <col min="543" max="543" width="4" style="29" customWidth="1"/>
    <col min="544" max="544" width="19.875" style="29" customWidth="1"/>
    <col min="545" max="551" width="10.625" style="29" customWidth="1"/>
    <col min="552" max="552" width="3.625" style="29" customWidth="1"/>
    <col min="553" max="553" width="6.625" style="29" customWidth="1"/>
    <col min="554" max="554" width="2.375" style="29" customWidth="1"/>
    <col min="555" max="768" width="9.125" style="29"/>
    <col min="769" max="769" width="2.875" style="29" customWidth="1"/>
    <col min="770" max="770" width="1.5" style="29" customWidth="1"/>
    <col min="771" max="771" width="20.5" style="29" customWidth="1"/>
    <col min="772" max="772" width="0.875" style="29" customWidth="1"/>
    <col min="773" max="773" width="13.875" style="29" customWidth="1"/>
    <col min="774" max="774" width="11.875" style="29" customWidth="1"/>
    <col min="775" max="775" width="10.375" style="29" customWidth="1"/>
    <col min="776" max="776" width="13.625" style="29" customWidth="1"/>
    <col min="777" max="777" width="1.5" style="29" customWidth="1"/>
    <col min="778" max="778" width="6.625" style="29" customWidth="1"/>
    <col min="779" max="779" width="1.5" style="29" customWidth="1"/>
    <col min="780" max="781" width="6.625" style="29" customWidth="1"/>
    <col min="782" max="782" width="2.125" style="29" customWidth="1"/>
    <col min="783" max="783" width="6.625" style="29" customWidth="1"/>
    <col min="784" max="784" width="2.125" style="29" customWidth="1"/>
    <col min="785" max="786" width="6.625" style="29" customWidth="1"/>
    <col min="787" max="787" width="2.125" style="29" customWidth="1"/>
    <col min="788" max="788" width="6.625" style="29" customWidth="1"/>
    <col min="789" max="789" width="2.125" style="29" customWidth="1"/>
    <col min="790" max="790" width="9.875" style="29" customWidth="1"/>
    <col min="791" max="791" width="2.875" style="29" customWidth="1"/>
    <col min="792" max="792" width="9.375" style="29" customWidth="1"/>
    <col min="793" max="793" width="10.625" style="29" customWidth="1"/>
    <col min="794" max="794" width="27.125" style="29" customWidth="1"/>
    <col min="795" max="795" width="3.125" style="29" customWidth="1"/>
    <col min="796" max="796" width="19.5" style="29" customWidth="1"/>
    <col min="797" max="797" width="3.125" style="29" customWidth="1"/>
    <col min="798" max="798" width="19.875" style="29" customWidth="1"/>
    <col min="799" max="799" width="4" style="29" customWidth="1"/>
    <col min="800" max="800" width="19.875" style="29" customWidth="1"/>
    <col min="801" max="807" width="10.625" style="29" customWidth="1"/>
    <col min="808" max="808" width="3.625" style="29" customWidth="1"/>
    <col min="809" max="809" width="6.625" style="29" customWidth="1"/>
    <col min="810" max="810" width="2.375" style="29" customWidth="1"/>
    <col min="811" max="1024" width="9.125" style="29"/>
    <col min="1025" max="1025" width="2.875" style="29" customWidth="1"/>
    <col min="1026" max="1026" width="1.5" style="29" customWidth="1"/>
    <col min="1027" max="1027" width="20.5" style="29" customWidth="1"/>
    <col min="1028" max="1028" width="0.875" style="29" customWidth="1"/>
    <col min="1029" max="1029" width="13.875" style="29" customWidth="1"/>
    <col min="1030" max="1030" width="11.875" style="29" customWidth="1"/>
    <col min="1031" max="1031" width="10.375" style="29" customWidth="1"/>
    <col min="1032" max="1032" width="13.625" style="29" customWidth="1"/>
    <col min="1033" max="1033" width="1.5" style="29" customWidth="1"/>
    <col min="1034" max="1034" width="6.625" style="29" customWidth="1"/>
    <col min="1035" max="1035" width="1.5" style="29" customWidth="1"/>
    <col min="1036" max="1037" width="6.625" style="29" customWidth="1"/>
    <col min="1038" max="1038" width="2.125" style="29" customWidth="1"/>
    <col min="1039" max="1039" width="6.625" style="29" customWidth="1"/>
    <col min="1040" max="1040" width="2.125" style="29" customWidth="1"/>
    <col min="1041" max="1042" width="6.625" style="29" customWidth="1"/>
    <col min="1043" max="1043" width="2.125" style="29" customWidth="1"/>
    <col min="1044" max="1044" width="6.625" style="29" customWidth="1"/>
    <col min="1045" max="1045" width="2.125" style="29" customWidth="1"/>
    <col min="1046" max="1046" width="9.875" style="29" customWidth="1"/>
    <col min="1047" max="1047" width="2.875" style="29" customWidth="1"/>
    <col min="1048" max="1048" width="9.375" style="29" customWidth="1"/>
    <col min="1049" max="1049" width="10.625" style="29" customWidth="1"/>
    <col min="1050" max="1050" width="27.125" style="29" customWidth="1"/>
    <col min="1051" max="1051" width="3.125" style="29" customWidth="1"/>
    <col min="1052" max="1052" width="19.5" style="29" customWidth="1"/>
    <col min="1053" max="1053" width="3.125" style="29" customWidth="1"/>
    <col min="1054" max="1054" width="19.875" style="29" customWidth="1"/>
    <col min="1055" max="1055" width="4" style="29" customWidth="1"/>
    <col min="1056" max="1056" width="19.875" style="29" customWidth="1"/>
    <col min="1057" max="1063" width="10.625" style="29" customWidth="1"/>
    <col min="1064" max="1064" width="3.625" style="29" customWidth="1"/>
    <col min="1065" max="1065" width="6.625" style="29" customWidth="1"/>
    <col min="1066" max="1066" width="2.375" style="29" customWidth="1"/>
    <col min="1067" max="1280" width="9.125" style="29"/>
    <col min="1281" max="1281" width="2.875" style="29" customWidth="1"/>
    <col min="1282" max="1282" width="1.5" style="29" customWidth="1"/>
    <col min="1283" max="1283" width="20.5" style="29" customWidth="1"/>
    <col min="1284" max="1284" width="0.875" style="29" customWidth="1"/>
    <col min="1285" max="1285" width="13.875" style="29" customWidth="1"/>
    <col min="1286" max="1286" width="11.875" style="29" customWidth="1"/>
    <col min="1287" max="1287" width="10.375" style="29" customWidth="1"/>
    <col min="1288" max="1288" width="13.625" style="29" customWidth="1"/>
    <col min="1289" max="1289" width="1.5" style="29" customWidth="1"/>
    <col min="1290" max="1290" width="6.625" style="29" customWidth="1"/>
    <col min="1291" max="1291" width="1.5" style="29" customWidth="1"/>
    <col min="1292" max="1293" width="6.625" style="29" customWidth="1"/>
    <col min="1294" max="1294" width="2.125" style="29" customWidth="1"/>
    <col min="1295" max="1295" width="6.625" style="29" customWidth="1"/>
    <col min="1296" max="1296" width="2.125" style="29" customWidth="1"/>
    <col min="1297" max="1298" width="6.625" style="29" customWidth="1"/>
    <col min="1299" max="1299" width="2.125" style="29" customWidth="1"/>
    <col min="1300" max="1300" width="6.625" style="29" customWidth="1"/>
    <col min="1301" max="1301" width="2.125" style="29" customWidth="1"/>
    <col min="1302" max="1302" width="9.875" style="29" customWidth="1"/>
    <col min="1303" max="1303" width="2.875" style="29" customWidth="1"/>
    <col min="1304" max="1304" width="9.375" style="29" customWidth="1"/>
    <col min="1305" max="1305" width="10.625" style="29" customWidth="1"/>
    <col min="1306" max="1306" width="27.125" style="29" customWidth="1"/>
    <col min="1307" max="1307" width="3.125" style="29" customWidth="1"/>
    <col min="1308" max="1308" width="19.5" style="29" customWidth="1"/>
    <col min="1309" max="1309" width="3.125" style="29" customWidth="1"/>
    <col min="1310" max="1310" width="19.875" style="29" customWidth="1"/>
    <col min="1311" max="1311" width="4" style="29" customWidth="1"/>
    <col min="1312" max="1312" width="19.875" style="29" customWidth="1"/>
    <col min="1313" max="1319" width="10.625" style="29" customWidth="1"/>
    <col min="1320" max="1320" width="3.625" style="29" customWidth="1"/>
    <col min="1321" max="1321" width="6.625" style="29" customWidth="1"/>
    <col min="1322" max="1322" width="2.375" style="29" customWidth="1"/>
    <col min="1323" max="1536" width="9.125" style="29"/>
    <col min="1537" max="1537" width="2.875" style="29" customWidth="1"/>
    <col min="1538" max="1538" width="1.5" style="29" customWidth="1"/>
    <col min="1539" max="1539" width="20.5" style="29" customWidth="1"/>
    <col min="1540" max="1540" width="0.875" style="29" customWidth="1"/>
    <col min="1541" max="1541" width="13.875" style="29" customWidth="1"/>
    <col min="1542" max="1542" width="11.875" style="29" customWidth="1"/>
    <col min="1543" max="1543" width="10.375" style="29" customWidth="1"/>
    <col min="1544" max="1544" width="13.625" style="29" customWidth="1"/>
    <col min="1545" max="1545" width="1.5" style="29" customWidth="1"/>
    <col min="1546" max="1546" width="6.625" style="29" customWidth="1"/>
    <col min="1547" max="1547" width="1.5" style="29" customWidth="1"/>
    <col min="1548" max="1549" width="6.625" style="29" customWidth="1"/>
    <col min="1550" max="1550" width="2.125" style="29" customWidth="1"/>
    <col min="1551" max="1551" width="6.625" style="29" customWidth="1"/>
    <col min="1552" max="1552" width="2.125" style="29" customWidth="1"/>
    <col min="1553" max="1554" width="6.625" style="29" customWidth="1"/>
    <col min="1555" max="1555" width="2.125" style="29" customWidth="1"/>
    <col min="1556" max="1556" width="6.625" style="29" customWidth="1"/>
    <col min="1557" max="1557" width="2.125" style="29" customWidth="1"/>
    <col min="1558" max="1558" width="9.875" style="29" customWidth="1"/>
    <col min="1559" max="1559" width="2.875" style="29" customWidth="1"/>
    <col min="1560" max="1560" width="9.375" style="29" customWidth="1"/>
    <col min="1561" max="1561" width="10.625" style="29" customWidth="1"/>
    <col min="1562" max="1562" width="27.125" style="29" customWidth="1"/>
    <col min="1563" max="1563" width="3.125" style="29" customWidth="1"/>
    <col min="1564" max="1564" width="19.5" style="29" customWidth="1"/>
    <col min="1565" max="1565" width="3.125" style="29" customWidth="1"/>
    <col min="1566" max="1566" width="19.875" style="29" customWidth="1"/>
    <col min="1567" max="1567" width="4" style="29" customWidth="1"/>
    <col min="1568" max="1568" width="19.875" style="29" customWidth="1"/>
    <col min="1569" max="1575" width="10.625" style="29" customWidth="1"/>
    <col min="1576" max="1576" width="3.625" style="29" customWidth="1"/>
    <col min="1577" max="1577" width="6.625" style="29" customWidth="1"/>
    <col min="1578" max="1578" width="2.375" style="29" customWidth="1"/>
    <col min="1579" max="1792" width="9.125" style="29"/>
    <col min="1793" max="1793" width="2.875" style="29" customWidth="1"/>
    <col min="1794" max="1794" width="1.5" style="29" customWidth="1"/>
    <col min="1795" max="1795" width="20.5" style="29" customWidth="1"/>
    <col min="1796" max="1796" width="0.875" style="29" customWidth="1"/>
    <col min="1797" max="1797" width="13.875" style="29" customWidth="1"/>
    <col min="1798" max="1798" width="11.875" style="29" customWidth="1"/>
    <col min="1799" max="1799" width="10.375" style="29" customWidth="1"/>
    <col min="1800" max="1800" width="13.625" style="29" customWidth="1"/>
    <col min="1801" max="1801" width="1.5" style="29" customWidth="1"/>
    <col min="1802" max="1802" width="6.625" style="29" customWidth="1"/>
    <col min="1803" max="1803" width="1.5" style="29" customWidth="1"/>
    <col min="1804" max="1805" width="6.625" style="29" customWidth="1"/>
    <col min="1806" max="1806" width="2.125" style="29" customWidth="1"/>
    <col min="1807" max="1807" width="6.625" style="29" customWidth="1"/>
    <col min="1808" max="1808" width="2.125" style="29" customWidth="1"/>
    <col min="1809" max="1810" width="6.625" style="29" customWidth="1"/>
    <col min="1811" max="1811" width="2.125" style="29" customWidth="1"/>
    <col min="1812" max="1812" width="6.625" style="29" customWidth="1"/>
    <col min="1813" max="1813" width="2.125" style="29" customWidth="1"/>
    <col min="1814" max="1814" width="9.875" style="29" customWidth="1"/>
    <col min="1815" max="1815" width="2.875" style="29" customWidth="1"/>
    <col min="1816" max="1816" width="9.375" style="29" customWidth="1"/>
    <col min="1817" max="1817" width="10.625" style="29" customWidth="1"/>
    <col min="1818" max="1818" width="27.125" style="29" customWidth="1"/>
    <col min="1819" max="1819" width="3.125" style="29" customWidth="1"/>
    <col min="1820" max="1820" width="19.5" style="29" customWidth="1"/>
    <col min="1821" max="1821" width="3.125" style="29" customWidth="1"/>
    <col min="1822" max="1822" width="19.875" style="29" customWidth="1"/>
    <col min="1823" max="1823" width="4" style="29" customWidth="1"/>
    <col min="1824" max="1824" width="19.875" style="29" customWidth="1"/>
    <col min="1825" max="1831" width="10.625" style="29" customWidth="1"/>
    <col min="1832" max="1832" width="3.625" style="29" customWidth="1"/>
    <col min="1833" max="1833" width="6.625" style="29" customWidth="1"/>
    <col min="1834" max="1834" width="2.375" style="29" customWidth="1"/>
    <col min="1835" max="2048" width="9.125" style="29"/>
    <col min="2049" max="2049" width="2.875" style="29" customWidth="1"/>
    <col min="2050" max="2050" width="1.5" style="29" customWidth="1"/>
    <col min="2051" max="2051" width="20.5" style="29" customWidth="1"/>
    <col min="2052" max="2052" width="0.875" style="29" customWidth="1"/>
    <col min="2053" max="2053" width="13.875" style="29" customWidth="1"/>
    <col min="2054" max="2054" width="11.875" style="29" customWidth="1"/>
    <col min="2055" max="2055" width="10.375" style="29" customWidth="1"/>
    <col min="2056" max="2056" width="13.625" style="29" customWidth="1"/>
    <col min="2057" max="2057" width="1.5" style="29" customWidth="1"/>
    <col min="2058" max="2058" width="6.625" style="29" customWidth="1"/>
    <col min="2059" max="2059" width="1.5" style="29" customWidth="1"/>
    <col min="2060" max="2061" width="6.625" style="29" customWidth="1"/>
    <col min="2062" max="2062" width="2.125" style="29" customWidth="1"/>
    <col min="2063" max="2063" width="6.625" style="29" customWidth="1"/>
    <col min="2064" max="2064" width="2.125" style="29" customWidth="1"/>
    <col min="2065" max="2066" width="6.625" style="29" customWidth="1"/>
    <col min="2067" max="2067" width="2.125" style="29" customWidth="1"/>
    <col min="2068" max="2068" width="6.625" style="29" customWidth="1"/>
    <col min="2069" max="2069" width="2.125" style="29" customWidth="1"/>
    <col min="2070" max="2070" width="9.875" style="29" customWidth="1"/>
    <col min="2071" max="2071" width="2.875" style="29" customWidth="1"/>
    <col min="2072" max="2072" width="9.375" style="29" customWidth="1"/>
    <col min="2073" max="2073" width="10.625" style="29" customWidth="1"/>
    <col min="2074" max="2074" width="27.125" style="29" customWidth="1"/>
    <col min="2075" max="2075" width="3.125" style="29" customWidth="1"/>
    <col min="2076" max="2076" width="19.5" style="29" customWidth="1"/>
    <col min="2077" max="2077" width="3.125" style="29" customWidth="1"/>
    <col min="2078" max="2078" width="19.875" style="29" customWidth="1"/>
    <col min="2079" max="2079" width="4" style="29" customWidth="1"/>
    <col min="2080" max="2080" width="19.875" style="29" customWidth="1"/>
    <col min="2081" max="2087" width="10.625" style="29" customWidth="1"/>
    <col min="2088" max="2088" width="3.625" style="29" customWidth="1"/>
    <col min="2089" max="2089" width="6.625" style="29" customWidth="1"/>
    <col min="2090" max="2090" width="2.375" style="29" customWidth="1"/>
    <col min="2091" max="2304" width="9.125" style="29"/>
    <col min="2305" max="2305" width="2.875" style="29" customWidth="1"/>
    <col min="2306" max="2306" width="1.5" style="29" customWidth="1"/>
    <col min="2307" max="2307" width="20.5" style="29" customWidth="1"/>
    <col min="2308" max="2308" width="0.875" style="29" customWidth="1"/>
    <col min="2309" max="2309" width="13.875" style="29" customWidth="1"/>
    <col min="2310" max="2310" width="11.875" style="29" customWidth="1"/>
    <col min="2311" max="2311" width="10.375" style="29" customWidth="1"/>
    <col min="2312" max="2312" width="13.625" style="29" customWidth="1"/>
    <col min="2313" max="2313" width="1.5" style="29" customWidth="1"/>
    <col min="2314" max="2314" width="6.625" style="29" customWidth="1"/>
    <col min="2315" max="2315" width="1.5" style="29" customWidth="1"/>
    <col min="2316" max="2317" width="6.625" style="29" customWidth="1"/>
    <col min="2318" max="2318" width="2.125" style="29" customWidth="1"/>
    <col min="2319" max="2319" width="6.625" style="29" customWidth="1"/>
    <col min="2320" max="2320" width="2.125" style="29" customWidth="1"/>
    <col min="2321" max="2322" width="6.625" style="29" customWidth="1"/>
    <col min="2323" max="2323" width="2.125" style="29" customWidth="1"/>
    <col min="2324" max="2324" width="6.625" style="29" customWidth="1"/>
    <col min="2325" max="2325" width="2.125" style="29" customWidth="1"/>
    <col min="2326" max="2326" width="9.875" style="29" customWidth="1"/>
    <col min="2327" max="2327" width="2.875" style="29" customWidth="1"/>
    <col min="2328" max="2328" width="9.375" style="29" customWidth="1"/>
    <col min="2329" max="2329" width="10.625" style="29" customWidth="1"/>
    <col min="2330" max="2330" width="27.125" style="29" customWidth="1"/>
    <col min="2331" max="2331" width="3.125" style="29" customWidth="1"/>
    <col min="2332" max="2332" width="19.5" style="29" customWidth="1"/>
    <col min="2333" max="2333" width="3.125" style="29" customWidth="1"/>
    <col min="2334" max="2334" width="19.875" style="29" customWidth="1"/>
    <col min="2335" max="2335" width="4" style="29" customWidth="1"/>
    <col min="2336" max="2336" width="19.875" style="29" customWidth="1"/>
    <col min="2337" max="2343" width="10.625" style="29" customWidth="1"/>
    <col min="2344" max="2344" width="3.625" style="29" customWidth="1"/>
    <col min="2345" max="2345" width="6.625" style="29" customWidth="1"/>
    <col min="2346" max="2346" width="2.375" style="29" customWidth="1"/>
    <col min="2347" max="2560" width="9.125" style="29"/>
    <col min="2561" max="2561" width="2.875" style="29" customWidth="1"/>
    <col min="2562" max="2562" width="1.5" style="29" customWidth="1"/>
    <col min="2563" max="2563" width="20.5" style="29" customWidth="1"/>
    <col min="2564" max="2564" width="0.875" style="29" customWidth="1"/>
    <col min="2565" max="2565" width="13.875" style="29" customWidth="1"/>
    <col min="2566" max="2566" width="11.875" style="29" customWidth="1"/>
    <col min="2567" max="2567" width="10.375" style="29" customWidth="1"/>
    <col min="2568" max="2568" width="13.625" style="29" customWidth="1"/>
    <col min="2569" max="2569" width="1.5" style="29" customWidth="1"/>
    <col min="2570" max="2570" width="6.625" style="29" customWidth="1"/>
    <col min="2571" max="2571" width="1.5" style="29" customWidth="1"/>
    <col min="2572" max="2573" width="6.625" style="29" customWidth="1"/>
    <col min="2574" max="2574" width="2.125" style="29" customWidth="1"/>
    <col min="2575" max="2575" width="6.625" style="29" customWidth="1"/>
    <col min="2576" max="2576" width="2.125" style="29" customWidth="1"/>
    <col min="2577" max="2578" width="6.625" style="29" customWidth="1"/>
    <col min="2579" max="2579" width="2.125" style="29" customWidth="1"/>
    <col min="2580" max="2580" width="6.625" style="29" customWidth="1"/>
    <col min="2581" max="2581" width="2.125" style="29" customWidth="1"/>
    <col min="2582" max="2582" width="9.875" style="29" customWidth="1"/>
    <col min="2583" max="2583" width="2.875" style="29" customWidth="1"/>
    <col min="2584" max="2584" width="9.375" style="29" customWidth="1"/>
    <col min="2585" max="2585" width="10.625" style="29" customWidth="1"/>
    <col min="2586" max="2586" width="27.125" style="29" customWidth="1"/>
    <col min="2587" max="2587" width="3.125" style="29" customWidth="1"/>
    <col min="2588" max="2588" width="19.5" style="29" customWidth="1"/>
    <col min="2589" max="2589" width="3.125" style="29" customWidth="1"/>
    <col min="2590" max="2590" width="19.875" style="29" customWidth="1"/>
    <col min="2591" max="2591" width="4" style="29" customWidth="1"/>
    <col min="2592" max="2592" width="19.875" style="29" customWidth="1"/>
    <col min="2593" max="2599" width="10.625" style="29" customWidth="1"/>
    <col min="2600" max="2600" width="3.625" style="29" customWidth="1"/>
    <col min="2601" max="2601" width="6.625" style="29" customWidth="1"/>
    <col min="2602" max="2602" width="2.375" style="29" customWidth="1"/>
    <col min="2603" max="2816" width="9.125" style="29"/>
    <col min="2817" max="2817" width="2.875" style="29" customWidth="1"/>
    <col min="2818" max="2818" width="1.5" style="29" customWidth="1"/>
    <col min="2819" max="2819" width="20.5" style="29" customWidth="1"/>
    <col min="2820" max="2820" width="0.875" style="29" customWidth="1"/>
    <col min="2821" max="2821" width="13.875" style="29" customWidth="1"/>
    <col min="2822" max="2822" width="11.875" style="29" customWidth="1"/>
    <col min="2823" max="2823" width="10.375" style="29" customWidth="1"/>
    <col min="2824" max="2824" width="13.625" style="29" customWidth="1"/>
    <col min="2825" max="2825" width="1.5" style="29" customWidth="1"/>
    <col min="2826" max="2826" width="6.625" style="29" customWidth="1"/>
    <col min="2827" max="2827" width="1.5" style="29" customWidth="1"/>
    <col min="2828" max="2829" width="6.625" style="29" customWidth="1"/>
    <col min="2830" max="2830" width="2.125" style="29" customWidth="1"/>
    <col min="2831" max="2831" width="6.625" style="29" customWidth="1"/>
    <col min="2832" max="2832" width="2.125" style="29" customWidth="1"/>
    <col min="2833" max="2834" width="6.625" style="29" customWidth="1"/>
    <col min="2835" max="2835" width="2.125" style="29" customWidth="1"/>
    <col min="2836" max="2836" width="6.625" style="29" customWidth="1"/>
    <col min="2837" max="2837" width="2.125" style="29" customWidth="1"/>
    <col min="2838" max="2838" width="9.875" style="29" customWidth="1"/>
    <col min="2839" max="2839" width="2.875" style="29" customWidth="1"/>
    <col min="2840" max="2840" width="9.375" style="29" customWidth="1"/>
    <col min="2841" max="2841" width="10.625" style="29" customWidth="1"/>
    <col min="2842" max="2842" width="27.125" style="29" customWidth="1"/>
    <col min="2843" max="2843" width="3.125" style="29" customWidth="1"/>
    <col min="2844" max="2844" width="19.5" style="29" customWidth="1"/>
    <col min="2845" max="2845" width="3.125" style="29" customWidth="1"/>
    <col min="2846" max="2846" width="19.875" style="29" customWidth="1"/>
    <col min="2847" max="2847" width="4" style="29" customWidth="1"/>
    <col min="2848" max="2848" width="19.875" style="29" customWidth="1"/>
    <col min="2849" max="2855" width="10.625" style="29" customWidth="1"/>
    <col min="2856" max="2856" width="3.625" style="29" customWidth="1"/>
    <col min="2857" max="2857" width="6.625" style="29" customWidth="1"/>
    <col min="2858" max="2858" width="2.375" style="29" customWidth="1"/>
    <col min="2859" max="3072" width="9.125" style="29"/>
    <col min="3073" max="3073" width="2.875" style="29" customWidth="1"/>
    <col min="3074" max="3074" width="1.5" style="29" customWidth="1"/>
    <col min="3075" max="3075" width="20.5" style="29" customWidth="1"/>
    <col min="3076" max="3076" width="0.875" style="29" customWidth="1"/>
    <col min="3077" max="3077" width="13.875" style="29" customWidth="1"/>
    <col min="3078" max="3078" width="11.875" style="29" customWidth="1"/>
    <col min="3079" max="3079" width="10.375" style="29" customWidth="1"/>
    <col min="3080" max="3080" width="13.625" style="29" customWidth="1"/>
    <col min="3081" max="3081" width="1.5" style="29" customWidth="1"/>
    <col min="3082" max="3082" width="6.625" style="29" customWidth="1"/>
    <col min="3083" max="3083" width="1.5" style="29" customWidth="1"/>
    <col min="3084" max="3085" width="6.625" style="29" customWidth="1"/>
    <col min="3086" max="3086" width="2.125" style="29" customWidth="1"/>
    <col min="3087" max="3087" width="6.625" style="29" customWidth="1"/>
    <col min="3088" max="3088" width="2.125" style="29" customWidth="1"/>
    <col min="3089" max="3090" width="6.625" style="29" customWidth="1"/>
    <col min="3091" max="3091" width="2.125" style="29" customWidth="1"/>
    <col min="3092" max="3092" width="6.625" style="29" customWidth="1"/>
    <col min="3093" max="3093" width="2.125" style="29" customWidth="1"/>
    <col min="3094" max="3094" width="9.875" style="29" customWidth="1"/>
    <col min="3095" max="3095" width="2.875" style="29" customWidth="1"/>
    <col min="3096" max="3096" width="9.375" style="29" customWidth="1"/>
    <col min="3097" max="3097" width="10.625" style="29" customWidth="1"/>
    <col min="3098" max="3098" width="27.125" style="29" customWidth="1"/>
    <col min="3099" max="3099" width="3.125" style="29" customWidth="1"/>
    <col min="3100" max="3100" width="19.5" style="29" customWidth="1"/>
    <col min="3101" max="3101" width="3.125" style="29" customWidth="1"/>
    <col min="3102" max="3102" width="19.875" style="29" customWidth="1"/>
    <col min="3103" max="3103" width="4" style="29" customWidth="1"/>
    <col min="3104" max="3104" width="19.875" style="29" customWidth="1"/>
    <col min="3105" max="3111" width="10.625" style="29" customWidth="1"/>
    <col min="3112" max="3112" width="3.625" style="29" customWidth="1"/>
    <col min="3113" max="3113" width="6.625" style="29" customWidth="1"/>
    <col min="3114" max="3114" width="2.375" style="29" customWidth="1"/>
    <col min="3115" max="3328" width="9.125" style="29"/>
    <col min="3329" max="3329" width="2.875" style="29" customWidth="1"/>
    <col min="3330" max="3330" width="1.5" style="29" customWidth="1"/>
    <col min="3331" max="3331" width="20.5" style="29" customWidth="1"/>
    <col min="3332" max="3332" width="0.875" style="29" customWidth="1"/>
    <col min="3333" max="3333" width="13.875" style="29" customWidth="1"/>
    <col min="3334" max="3334" width="11.875" style="29" customWidth="1"/>
    <col min="3335" max="3335" width="10.375" style="29" customWidth="1"/>
    <col min="3336" max="3336" width="13.625" style="29" customWidth="1"/>
    <col min="3337" max="3337" width="1.5" style="29" customWidth="1"/>
    <col min="3338" max="3338" width="6.625" style="29" customWidth="1"/>
    <col min="3339" max="3339" width="1.5" style="29" customWidth="1"/>
    <col min="3340" max="3341" width="6.625" style="29" customWidth="1"/>
    <col min="3342" max="3342" width="2.125" style="29" customWidth="1"/>
    <col min="3343" max="3343" width="6.625" style="29" customWidth="1"/>
    <col min="3344" max="3344" width="2.125" style="29" customWidth="1"/>
    <col min="3345" max="3346" width="6.625" style="29" customWidth="1"/>
    <col min="3347" max="3347" width="2.125" style="29" customWidth="1"/>
    <col min="3348" max="3348" width="6.625" style="29" customWidth="1"/>
    <col min="3349" max="3349" width="2.125" style="29" customWidth="1"/>
    <col min="3350" max="3350" width="9.875" style="29" customWidth="1"/>
    <col min="3351" max="3351" width="2.875" style="29" customWidth="1"/>
    <col min="3352" max="3352" width="9.375" style="29" customWidth="1"/>
    <col min="3353" max="3353" width="10.625" style="29" customWidth="1"/>
    <col min="3354" max="3354" width="27.125" style="29" customWidth="1"/>
    <col min="3355" max="3355" width="3.125" style="29" customWidth="1"/>
    <col min="3356" max="3356" width="19.5" style="29" customWidth="1"/>
    <col min="3357" max="3357" width="3.125" style="29" customWidth="1"/>
    <col min="3358" max="3358" width="19.875" style="29" customWidth="1"/>
    <col min="3359" max="3359" width="4" style="29" customWidth="1"/>
    <col min="3360" max="3360" width="19.875" style="29" customWidth="1"/>
    <col min="3361" max="3367" width="10.625" style="29" customWidth="1"/>
    <col min="3368" max="3368" width="3.625" style="29" customWidth="1"/>
    <col min="3369" max="3369" width="6.625" style="29" customWidth="1"/>
    <col min="3370" max="3370" width="2.375" style="29" customWidth="1"/>
    <col min="3371" max="3584" width="9.125" style="29"/>
    <col min="3585" max="3585" width="2.875" style="29" customWidth="1"/>
    <col min="3586" max="3586" width="1.5" style="29" customWidth="1"/>
    <col min="3587" max="3587" width="20.5" style="29" customWidth="1"/>
    <col min="3588" max="3588" width="0.875" style="29" customWidth="1"/>
    <col min="3589" max="3589" width="13.875" style="29" customWidth="1"/>
    <col min="3590" max="3590" width="11.875" style="29" customWidth="1"/>
    <col min="3591" max="3591" width="10.375" style="29" customWidth="1"/>
    <col min="3592" max="3592" width="13.625" style="29" customWidth="1"/>
    <col min="3593" max="3593" width="1.5" style="29" customWidth="1"/>
    <col min="3594" max="3594" width="6.625" style="29" customWidth="1"/>
    <col min="3595" max="3595" width="1.5" style="29" customWidth="1"/>
    <col min="3596" max="3597" width="6.625" style="29" customWidth="1"/>
    <col min="3598" max="3598" width="2.125" style="29" customWidth="1"/>
    <col min="3599" max="3599" width="6.625" style="29" customWidth="1"/>
    <col min="3600" max="3600" width="2.125" style="29" customWidth="1"/>
    <col min="3601" max="3602" width="6.625" style="29" customWidth="1"/>
    <col min="3603" max="3603" width="2.125" style="29" customWidth="1"/>
    <col min="3604" max="3604" width="6.625" style="29" customWidth="1"/>
    <col min="3605" max="3605" width="2.125" style="29" customWidth="1"/>
    <col min="3606" max="3606" width="9.875" style="29" customWidth="1"/>
    <col min="3607" max="3607" width="2.875" style="29" customWidth="1"/>
    <col min="3608" max="3608" width="9.375" style="29" customWidth="1"/>
    <col min="3609" max="3609" width="10.625" style="29" customWidth="1"/>
    <col min="3610" max="3610" width="27.125" style="29" customWidth="1"/>
    <col min="3611" max="3611" width="3.125" style="29" customWidth="1"/>
    <col min="3612" max="3612" width="19.5" style="29" customWidth="1"/>
    <col min="3613" max="3613" width="3.125" style="29" customWidth="1"/>
    <col min="3614" max="3614" width="19.875" style="29" customWidth="1"/>
    <col min="3615" max="3615" width="4" style="29" customWidth="1"/>
    <col min="3616" max="3616" width="19.875" style="29" customWidth="1"/>
    <col min="3617" max="3623" width="10.625" style="29" customWidth="1"/>
    <col min="3624" max="3624" width="3.625" style="29" customWidth="1"/>
    <col min="3625" max="3625" width="6.625" style="29" customWidth="1"/>
    <col min="3626" max="3626" width="2.375" style="29" customWidth="1"/>
    <col min="3627" max="3840" width="9.125" style="29"/>
    <col min="3841" max="3841" width="2.875" style="29" customWidth="1"/>
    <col min="3842" max="3842" width="1.5" style="29" customWidth="1"/>
    <col min="3843" max="3843" width="20.5" style="29" customWidth="1"/>
    <col min="3844" max="3844" width="0.875" style="29" customWidth="1"/>
    <col min="3845" max="3845" width="13.875" style="29" customWidth="1"/>
    <col min="3846" max="3846" width="11.875" style="29" customWidth="1"/>
    <col min="3847" max="3847" width="10.375" style="29" customWidth="1"/>
    <col min="3848" max="3848" width="13.625" style="29" customWidth="1"/>
    <col min="3849" max="3849" width="1.5" style="29" customWidth="1"/>
    <col min="3850" max="3850" width="6.625" style="29" customWidth="1"/>
    <col min="3851" max="3851" width="1.5" style="29" customWidth="1"/>
    <col min="3852" max="3853" width="6.625" style="29" customWidth="1"/>
    <col min="3854" max="3854" width="2.125" style="29" customWidth="1"/>
    <col min="3855" max="3855" width="6.625" style="29" customWidth="1"/>
    <col min="3856" max="3856" width="2.125" style="29" customWidth="1"/>
    <col min="3857" max="3858" width="6.625" style="29" customWidth="1"/>
    <col min="3859" max="3859" width="2.125" style="29" customWidth="1"/>
    <col min="3860" max="3860" width="6.625" style="29" customWidth="1"/>
    <col min="3861" max="3861" width="2.125" style="29" customWidth="1"/>
    <col min="3862" max="3862" width="9.875" style="29" customWidth="1"/>
    <col min="3863" max="3863" width="2.875" style="29" customWidth="1"/>
    <col min="3864" max="3864" width="9.375" style="29" customWidth="1"/>
    <col min="3865" max="3865" width="10.625" style="29" customWidth="1"/>
    <col min="3866" max="3866" width="27.125" style="29" customWidth="1"/>
    <col min="3867" max="3867" width="3.125" style="29" customWidth="1"/>
    <col min="3868" max="3868" width="19.5" style="29" customWidth="1"/>
    <col min="3869" max="3869" width="3.125" style="29" customWidth="1"/>
    <col min="3870" max="3870" width="19.875" style="29" customWidth="1"/>
    <col min="3871" max="3871" width="4" style="29" customWidth="1"/>
    <col min="3872" max="3872" width="19.875" style="29" customWidth="1"/>
    <col min="3873" max="3879" width="10.625" style="29" customWidth="1"/>
    <col min="3880" max="3880" width="3.625" style="29" customWidth="1"/>
    <col min="3881" max="3881" width="6.625" style="29" customWidth="1"/>
    <col min="3882" max="3882" width="2.375" style="29" customWidth="1"/>
    <col min="3883" max="4096" width="9.125" style="29"/>
    <col min="4097" max="4097" width="2.875" style="29" customWidth="1"/>
    <col min="4098" max="4098" width="1.5" style="29" customWidth="1"/>
    <col min="4099" max="4099" width="20.5" style="29" customWidth="1"/>
    <col min="4100" max="4100" width="0.875" style="29" customWidth="1"/>
    <col min="4101" max="4101" width="13.875" style="29" customWidth="1"/>
    <col min="4102" max="4102" width="11.875" style="29" customWidth="1"/>
    <col min="4103" max="4103" width="10.375" style="29" customWidth="1"/>
    <col min="4104" max="4104" width="13.625" style="29" customWidth="1"/>
    <col min="4105" max="4105" width="1.5" style="29" customWidth="1"/>
    <col min="4106" max="4106" width="6.625" style="29" customWidth="1"/>
    <col min="4107" max="4107" width="1.5" style="29" customWidth="1"/>
    <col min="4108" max="4109" width="6.625" style="29" customWidth="1"/>
    <col min="4110" max="4110" width="2.125" style="29" customWidth="1"/>
    <col min="4111" max="4111" width="6.625" style="29" customWidth="1"/>
    <col min="4112" max="4112" width="2.125" style="29" customWidth="1"/>
    <col min="4113" max="4114" width="6.625" style="29" customWidth="1"/>
    <col min="4115" max="4115" width="2.125" style="29" customWidth="1"/>
    <col min="4116" max="4116" width="6.625" style="29" customWidth="1"/>
    <col min="4117" max="4117" width="2.125" style="29" customWidth="1"/>
    <col min="4118" max="4118" width="9.875" style="29" customWidth="1"/>
    <col min="4119" max="4119" width="2.875" style="29" customWidth="1"/>
    <col min="4120" max="4120" width="9.375" style="29" customWidth="1"/>
    <col min="4121" max="4121" width="10.625" style="29" customWidth="1"/>
    <col min="4122" max="4122" width="27.125" style="29" customWidth="1"/>
    <col min="4123" max="4123" width="3.125" style="29" customWidth="1"/>
    <col min="4124" max="4124" width="19.5" style="29" customWidth="1"/>
    <col min="4125" max="4125" width="3.125" style="29" customWidth="1"/>
    <col min="4126" max="4126" width="19.875" style="29" customWidth="1"/>
    <col min="4127" max="4127" width="4" style="29" customWidth="1"/>
    <col min="4128" max="4128" width="19.875" style="29" customWidth="1"/>
    <col min="4129" max="4135" width="10.625" style="29" customWidth="1"/>
    <col min="4136" max="4136" width="3.625" style="29" customWidth="1"/>
    <col min="4137" max="4137" width="6.625" style="29" customWidth="1"/>
    <col min="4138" max="4138" width="2.375" style="29" customWidth="1"/>
    <col min="4139" max="4352" width="9.125" style="29"/>
    <col min="4353" max="4353" width="2.875" style="29" customWidth="1"/>
    <col min="4354" max="4354" width="1.5" style="29" customWidth="1"/>
    <col min="4355" max="4355" width="20.5" style="29" customWidth="1"/>
    <col min="4356" max="4356" width="0.875" style="29" customWidth="1"/>
    <col min="4357" max="4357" width="13.875" style="29" customWidth="1"/>
    <col min="4358" max="4358" width="11.875" style="29" customWidth="1"/>
    <col min="4359" max="4359" width="10.375" style="29" customWidth="1"/>
    <col min="4360" max="4360" width="13.625" style="29" customWidth="1"/>
    <col min="4361" max="4361" width="1.5" style="29" customWidth="1"/>
    <col min="4362" max="4362" width="6.625" style="29" customWidth="1"/>
    <col min="4363" max="4363" width="1.5" style="29" customWidth="1"/>
    <col min="4364" max="4365" width="6.625" style="29" customWidth="1"/>
    <col min="4366" max="4366" width="2.125" style="29" customWidth="1"/>
    <col min="4367" max="4367" width="6.625" style="29" customWidth="1"/>
    <col min="4368" max="4368" width="2.125" style="29" customWidth="1"/>
    <col min="4369" max="4370" width="6.625" style="29" customWidth="1"/>
    <col min="4371" max="4371" width="2.125" style="29" customWidth="1"/>
    <col min="4372" max="4372" width="6.625" style="29" customWidth="1"/>
    <col min="4373" max="4373" width="2.125" style="29" customWidth="1"/>
    <col min="4374" max="4374" width="9.875" style="29" customWidth="1"/>
    <col min="4375" max="4375" width="2.875" style="29" customWidth="1"/>
    <col min="4376" max="4376" width="9.375" style="29" customWidth="1"/>
    <col min="4377" max="4377" width="10.625" style="29" customWidth="1"/>
    <col min="4378" max="4378" width="27.125" style="29" customWidth="1"/>
    <col min="4379" max="4379" width="3.125" style="29" customWidth="1"/>
    <col min="4380" max="4380" width="19.5" style="29" customWidth="1"/>
    <col min="4381" max="4381" width="3.125" style="29" customWidth="1"/>
    <col min="4382" max="4382" width="19.875" style="29" customWidth="1"/>
    <col min="4383" max="4383" width="4" style="29" customWidth="1"/>
    <col min="4384" max="4384" width="19.875" style="29" customWidth="1"/>
    <col min="4385" max="4391" width="10.625" style="29" customWidth="1"/>
    <col min="4392" max="4392" width="3.625" style="29" customWidth="1"/>
    <col min="4393" max="4393" width="6.625" style="29" customWidth="1"/>
    <col min="4394" max="4394" width="2.375" style="29" customWidth="1"/>
    <col min="4395" max="4608" width="9.125" style="29"/>
    <col min="4609" max="4609" width="2.875" style="29" customWidth="1"/>
    <col min="4610" max="4610" width="1.5" style="29" customWidth="1"/>
    <col min="4611" max="4611" width="20.5" style="29" customWidth="1"/>
    <col min="4612" max="4612" width="0.875" style="29" customWidth="1"/>
    <col min="4613" max="4613" width="13.875" style="29" customWidth="1"/>
    <col min="4614" max="4614" width="11.875" style="29" customWidth="1"/>
    <col min="4615" max="4615" width="10.375" style="29" customWidth="1"/>
    <col min="4616" max="4616" width="13.625" style="29" customWidth="1"/>
    <col min="4617" max="4617" width="1.5" style="29" customWidth="1"/>
    <col min="4618" max="4618" width="6.625" style="29" customWidth="1"/>
    <col min="4619" max="4619" width="1.5" style="29" customWidth="1"/>
    <col min="4620" max="4621" width="6.625" style="29" customWidth="1"/>
    <col min="4622" max="4622" width="2.125" style="29" customWidth="1"/>
    <col min="4623" max="4623" width="6.625" style="29" customWidth="1"/>
    <col min="4624" max="4624" width="2.125" style="29" customWidth="1"/>
    <col min="4625" max="4626" width="6.625" style="29" customWidth="1"/>
    <col min="4627" max="4627" width="2.125" style="29" customWidth="1"/>
    <col min="4628" max="4628" width="6.625" style="29" customWidth="1"/>
    <col min="4629" max="4629" width="2.125" style="29" customWidth="1"/>
    <col min="4630" max="4630" width="9.875" style="29" customWidth="1"/>
    <col min="4631" max="4631" width="2.875" style="29" customWidth="1"/>
    <col min="4632" max="4632" width="9.375" style="29" customWidth="1"/>
    <col min="4633" max="4633" width="10.625" style="29" customWidth="1"/>
    <col min="4634" max="4634" width="27.125" style="29" customWidth="1"/>
    <col min="4635" max="4635" width="3.125" style="29" customWidth="1"/>
    <col min="4636" max="4636" width="19.5" style="29" customWidth="1"/>
    <col min="4637" max="4637" width="3.125" style="29" customWidth="1"/>
    <col min="4638" max="4638" width="19.875" style="29" customWidth="1"/>
    <col min="4639" max="4639" width="4" style="29" customWidth="1"/>
    <col min="4640" max="4640" width="19.875" style="29" customWidth="1"/>
    <col min="4641" max="4647" width="10.625" style="29" customWidth="1"/>
    <col min="4648" max="4648" width="3.625" style="29" customWidth="1"/>
    <col min="4649" max="4649" width="6.625" style="29" customWidth="1"/>
    <col min="4650" max="4650" width="2.375" style="29" customWidth="1"/>
    <col min="4651" max="4864" width="9.125" style="29"/>
    <col min="4865" max="4865" width="2.875" style="29" customWidth="1"/>
    <col min="4866" max="4866" width="1.5" style="29" customWidth="1"/>
    <col min="4867" max="4867" width="20.5" style="29" customWidth="1"/>
    <col min="4868" max="4868" width="0.875" style="29" customWidth="1"/>
    <col min="4869" max="4869" width="13.875" style="29" customWidth="1"/>
    <col min="4870" max="4870" width="11.875" style="29" customWidth="1"/>
    <col min="4871" max="4871" width="10.375" style="29" customWidth="1"/>
    <col min="4872" max="4872" width="13.625" style="29" customWidth="1"/>
    <col min="4873" max="4873" width="1.5" style="29" customWidth="1"/>
    <col min="4874" max="4874" width="6.625" style="29" customWidth="1"/>
    <col min="4875" max="4875" width="1.5" style="29" customWidth="1"/>
    <col min="4876" max="4877" width="6.625" style="29" customWidth="1"/>
    <col min="4878" max="4878" width="2.125" style="29" customWidth="1"/>
    <col min="4879" max="4879" width="6.625" style="29" customWidth="1"/>
    <col min="4880" max="4880" width="2.125" style="29" customWidth="1"/>
    <col min="4881" max="4882" width="6.625" style="29" customWidth="1"/>
    <col min="4883" max="4883" width="2.125" style="29" customWidth="1"/>
    <col min="4884" max="4884" width="6.625" style="29" customWidth="1"/>
    <col min="4885" max="4885" width="2.125" style="29" customWidth="1"/>
    <col min="4886" max="4886" width="9.875" style="29" customWidth="1"/>
    <col min="4887" max="4887" width="2.875" style="29" customWidth="1"/>
    <col min="4888" max="4888" width="9.375" style="29" customWidth="1"/>
    <col min="4889" max="4889" width="10.625" style="29" customWidth="1"/>
    <col min="4890" max="4890" width="27.125" style="29" customWidth="1"/>
    <col min="4891" max="4891" width="3.125" style="29" customWidth="1"/>
    <col min="4892" max="4892" width="19.5" style="29" customWidth="1"/>
    <col min="4893" max="4893" width="3.125" style="29" customWidth="1"/>
    <col min="4894" max="4894" width="19.875" style="29" customWidth="1"/>
    <col min="4895" max="4895" width="4" style="29" customWidth="1"/>
    <col min="4896" max="4896" width="19.875" style="29" customWidth="1"/>
    <col min="4897" max="4903" width="10.625" style="29" customWidth="1"/>
    <col min="4904" max="4904" width="3.625" style="29" customWidth="1"/>
    <col min="4905" max="4905" width="6.625" style="29" customWidth="1"/>
    <col min="4906" max="4906" width="2.375" style="29" customWidth="1"/>
    <col min="4907" max="5120" width="9.125" style="29"/>
    <col min="5121" max="5121" width="2.875" style="29" customWidth="1"/>
    <col min="5122" max="5122" width="1.5" style="29" customWidth="1"/>
    <col min="5123" max="5123" width="20.5" style="29" customWidth="1"/>
    <col min="5124" max="5124" width="0.875" style="29" customWidth="1"/>
    <col min="5125" max="5125" width="13.875" style="29" customWidth="1"/>
    <col min="5126" max="5126" width="11.875" style="29" customWidth="1"/>
    <col min="5127" max="5127" width="10.375" style="29" customWidth="1"/>
    <col min="5128" max="5128" width="13.625" style="29" customWidth="1"/>
    <col min="5129" max="5129" width="1.5" style="29" customWidth="1"/>
    <col min="5130" max="5130" width="6.625" style="29" customWidth="1"/>
    <col min="5131" max="5131" width="1.5" style="29" customWidth="1"/>
    <col min="5132" max="5133" width="6.625" style="29" customWidth="1"/>
    <col min="5134" max="5134" width="2.125" style="29" customWidth="1"/>
    <col min="5135" max="5135" width="6.625" style="29" customWidth="1"/>
    <col min="5136" max="5136" width="2.125" style="29" customWidth="1"/>
    <col min="5137" max="5138" width="6.625" style="29" customWidth="1"/>
    <col min="5139" max="5139" width="2.125" style="29" customWidth="1"/>
    <col min="5140" max="5140" width="6.625" style="29" customWidth="1"/>
    <col min="5141" max="5141" width="2.125" style="29" customWidth="1"/>
    <col min="5142" max="5142" width="9.875" style="29" customWidth="1"/>
    <col min="5143" max="5143" width="2.875" style="29" customWidth="1"/>
    <col min="5144" max="5144" width="9.375" style="29" customWidth="1"/>
    <col min="5145" max="5145" width="10.625" style="29" customWidth="1"/>
    <col min="5146" max="5146" width="27.125" style="29" customWidth="1"/>
    <col min="5147" max="5147" width="3.125" style="29" customWidth="1"/>
    <col min="5148" max="5148" width="19.5" style="29" customWidth="1"/>
    <col min="5149" max="5149" width="3.125" style="29" customWidth="1"/>
    <col min="5150" max="5150" width="19.875" style="29" customWidth="1"/>
    <col min="5151" max="5151" width="4" style="29" customWidth="1"/>
    <col min="5152" max="5152" width="19.875" style="29" customWidth="1"/>
    <col min="5153" max="5159" width="10.625" style="29" customWidth="1"/>
    <col min="5160" max="5160" width="3.625" style="29" customWidth="1"/>
    <col min="5161" max="5161" width="6.625" style="29" customWidth="1"/>
    <col min="5162" max="5162" width="2.375" style="29" customWidth="1"/>
    <col min="5163" max="5376" width="9.125" style="29"/>
    <col min="5377" max="5377" width="2.875" style="29" customWidth="1"/>
    <col min="5378" max="5378" width="1.5" style="29" customWidth="1"/>
    <col min="5379" max="5379" width="20.5" style="29" customWidth="1"/>
    <col min="5380" max="5380" width="0.875" style="29" customWidth="1"/>
    <col min="5381" max="5381" width="13.875" style="29" customWidth="1"/>
    <col min="5382" max="5382" width="11.875" style="29" customWidth="1"/>
    <col min="5383" max="5383" width="10.375" style="29" customWidth="1"/>
    <col min="5384" max="5384" width="13.625" style="29" customWidth="1"/>
    <col min="5385" max="5385" width="1.5" style="29" customWidth="1"/>
    <col min="5386" max="5386" width="6.625" style="29" customWidth="1"/>
    <col min="5387" max="5387" width="1.5" style="29" customWidth="1"/>
    <col min="5388" max="5389" width="6.625" style="29" customWidth="1"/>
    <col min="5390" max="5390" width="2.125" style="29" customWidth="1"/>
    <col min="5391" max="5391" width="6.625" style="29" customWidth="1"/>
    <col min="5392" max="5392" width="2.125" style="29" customWidth="1"/>
    <col min="5393" max="5394" width="6.625" style="29" customWidth="1"/>
    <col min="5395" max="5395" width="2.125" style="29" customWidth="1"/>
    <col min="5396" max="5396" width="6.625" style="29" customWidth="1"/>
    <col min="5397" max="5397" width="2.125" style="29" customWidth="1"/>
    <col min="5398" max="5398" width="9.875" style="29" customWidth="1"/>
    <col min="5399" max="5399" width="2.875" style="29" customWidth="1"/>
    <col min="5400" max="5400" width="9.375" style="29" customWidth="1"/>
    <col min="5401" max="5401" width="10.625" style="29" customWidth="1"/>
    <col min="5402" max="5402" width="27.125" style="29" customWidth="1"/>
    <col min="5403" max="5403" width="3.125" style="29" customWidth="1"/>
    <col min="5404" max="5404" width="19.5" style="29" customWidth="1"/>
    <col min="5405" max="5405" width="3.125" style="29" customWidth="1"/>
    <col min="5406" max="5406" width="19.875" style="29" customWidth="1"/>
    <col min="5407" max="5407" width="4" style="29" customWidth="1"/>
    <col min="5408" max="5408" width="19.875" style="29" customWidth="1"/>
    <col min="5409" max="5415" width="10.625" style="29" customWidth="1"/>
    <col min="5416" max="5416" width="3.625" style="29" customWidth="1"/>
    <col min="5417" max="5417" width="6.625" style="29" customWidth="1"/>
    <col min="5418" max="5418" width="2.375" style="29" customWidth="1"/>
    <col min="5419" max="5632" width="9.125" style="29"/>
    <col min="5633" max="5633" width="2.875" style="29" customWidth="1"/>
    <col min="5634" max="5634" width="1.5" style="29" customWidth="1"/>
    <col min="5635" max="5635" width="20.5" style="29" customWidth="1"/>
    <col min="5636" max="5636" width="0.875" style="29" customWidth="1"/>
    <col min="5637" max="5637" width="13.875" style="29" customWidth="1"/>
    <col min="5638" max="5638" width="11.875" style="29" customWidth="1"/>
    <col min="5639" max="5639" width="10.375" style="29" customWidth="1"/>
    <col min="5640" max="5640" width="13.625" style="29" customWidth="1"/>
    <col min="5641" max="5641" width="1.5" style="29" customWidth="1"/>
    <col min="5642" max="5642" width="6.625" style="29" customWidth="1"/>
    <col min="5643" max="5643" width="1.5" style="29" customWidth="1"/>
    <col min="5644" max="5645" width="6.625" style="29" customWidth="1"/>
    <col min="5646" max="5646" width="2.125" style="29" customWidth="1"/>
    <col min="5647" max="5647" width="6.625" style="29" customWidth="1"/>
    <col min="5648" max="5648" width="2.125" style="29" customWidth="1"/>
    <col min="5649" max="5650" width="6.625" style="29" customWidth="1"/>
    <col min="5651" max="5651" width="2.125" style="29" customWidth="1"/>
    <col min="5652" max="5652" width="6.625" style="29" customWidth="1"/>
    <col min="5653" max="5653" width="2.125" style="29" customWidth="1"/>
    <col min="5654" max="5654" width="9.875" style="29" customWidth="1"/>
    <col min="5655" max="5655" width="2.875" style="29" customWidth="1"/>
    <col min="5656" max="5656" width="9.375" style="29" customWidth="1"/>
    <col min="5657" max="5657" width="10.625" style="29" customWidth="1"/>
    <col min="5658" max="5658" width="27.125" style="29" customWidth="1"/>
    <col min="5659" max="5659" width="3.125" style="29" customWidth="1"/>
    <col min="5660" max="5660" width="19.5" style="29" customWidth="1"/>
    <col min="5661" max="5661" width="3.125" style="29" customWidth="1"/>
    <col min="5662" max="5662" width="19.875" style="29" customWidth="1"/>
    <col min="5663" max="5663" width="4" style="29" customWidth="1"/>
    <col min="5664" max="5664" width="19.875" style="29" customWidth="1"/>
    <col min="5665" max="5671" width="10.625" style="29" customWidth="1"/>
    <col min="5672" max="5672" width="3.625" style="29" customWidth="1"/>
    <col min="5673" max="5673" width="6.625" style="29" customWidth="1"/>
    <col min="5674" max="5674" width="2.375" style="29" customWidth="1"/>
    <col min="5675" max="5888" width="9.125" style="29"/>
    <col min="5889" max="5889" width="2.875" style="29" customWidth="1"/>
    <col min="5890" max="5890" width="1.5" style="29" customWidth="1"/>
    <col min="5891" max="5891" width="20.5" style="29" customWidth="1"/>
    <col min="5892" max="5892" width="0.875" style="29" customWidth="1"/>
    <col min="5893" max="5893" width="13.875" style="29" customWidth="1"/>
    <col min="5894" max="5894" width="11.875" style="29" customWidth="1"/>
    <col min="5895" max="5895" width="10.375" style="29" customWidth="1"/>
    <col min="5896" max="5896" width="13.625" style="29" customWidth="1"/>
    <col min="5897" max="5897" width="1.5" style="29" customWidth="1"/>
    <col min="5898" max="5898" width="6.625" style="29" customWidth="1"/>
    <col min="5899" max="5899" width="1.5" style="29" customWidth="1"/>
    <col min="5900" max="5901" width="6.625" style="29" customWidth="1"/>
    <col min="5902" max="5902" width="2.125" style="29" customWidth="1"/>
    <col min="5903" max="5903" width="6.625" style="29" customWidth="1"/>
    <col min="5904" max="5904" width="2.125" style="29" customWidth="1"/>
    <col min="5905" max="5906" width="6.625" style="29" customWidth="1"/>
    <col min="5907" max="5907" width="2.125" style="29" customWidth="1"/>
    <col min="5908" max="5908" width="6.625" style="29" customWidth="1"/>
    <col min="5909" max="5909" width="2.125" style="29" customWidth="1"/>
    <col min="5910" max="5910" width="9.875" style="29" customWidth="1"/>
    <col min="5911" max="5911" width="2.875" style="29" customWidth="1"/>
    <col min="5912" max="5912" width="9.375" style="29" customWidth="1"/>
    <col min="5913" max="5913" width="10.625" style="29" customWidth="1"/>
    <col min="5914" max="5914" width="27.125" style="29" customWidth="1"/>
    <col min="5915" max="5915" width="3.125" style="29" customWidth="1"/>
    <col min="5916" max="5916" width="19.5" style="29" customWidth="1"/>
    <col min="5917" max="5917" width="3.125" style="29" customWidth="1"/>
    <col min="5918" max="5918" width="19.875" style="29" customWidth="1"/>
    <col min="5919" max="5919" width="4" style="29" customWidth="1"/>
    <col min="5920" max="5920" width="19.875" style="29" customWidth="1"/>
    <col min="5921" max="5927" width="10.625" style="29" customWidth="1"/>
    <col min="5928" max="5928" width="3.625" style="29" customWidth="1"/>
    <col min="5929" max="5929" width="6.625" style="29" customWidth="1"/>
    <col min="5930" max="5930" width="2.375" style="29" customWidth="1"/>
    <col min="5931" max="6144" width="9.125" style="29"/>
    <col min="6145" max="6145" width="2.875" style="29" customWidth="1"/>
    <col min="6146" max="6146" width="1.5" style="29" customWidth="1"/>
    <col min="6147" max="6147" width="20.5" style="29" customWidth="1"/>
    <col min="6148" max="6148" width="0.875" style="29" customWidth="1"/>
    <col min="6149" max="6149" width="13.875" style="29" customWidth="1"/>
    <col min="6150" max="6150" width="11.875" style="29" customWidth="1"/>
    <col min="6151" max="6151" width="10.375" style="29" customWidth="1"/>
    <col min="6152" max="6152" width="13.625" style="29" customWidth="1"/>
    <col min="6153" max="6153" width="1.5" style="29" customWidth="1"/>
    <col min="6154" max="6154" width="6.625" style="29" customWidth="1"/>
    <col min="6155" max="6155" width="1.5" style="29" customWidth="1"/>
    <col min="6156" max="6157" width="6.625" style="29" customWidth="1"/>
    <col min="6158" max="6158" width="2.125" style="29" customWidth="1"/>
    <col min="6159" max="6159" width="6.625" style="29" customWidth="1"/>
    <col min="6160" max="6160" width="2.125" style="29" customWidth="1"/>
    <col min="6161" max="6162" width="6.625" style="29" customWidth="1"/>
    <col min="6163" max="6163" width="2.125" style="29" customWidth="1"/>
    <col min="6164" max="6164" width="6.625" style="29" customWidth="1"/>
    <col min="6165" max="6165" width="2.125" style="29" customWidth="1"/>
    <col min="6166" max="6166" width="9.875" style="29" customWidth="1"/>
    <col min="6167" max="6167" width="2.875" style="29" customWidth="1"/>
    <col min="6168" max="6168" width="9.375" style="29" customWidth="1"/>
    <col min="6169" max="6169" width="10.625" style="29" customWidth="1"/>
    <col min="6170" max="6170" width="27.125" style="29" customWidth="1"/>
    <col min="6171" max="6171" width="3.125" style="29" customWidth="1"/>
    <col min="6172" max="6172" width="19.5" style="29" customWidth="1"/>
    <col min="6173" max="6173" width="3.125" style="29" customWidth="1"/>
    <col min="6174" max="6174" width="19.875" style="29" customWidth="1"/>
    <col min="6175" max="6175" width="4" style="29" customWidth="1"/>
    <col min="6176" max="6176" width="19.875" style="29" customWidth="1"/>
    <col min="6177" max="6183" width="10.625" style="29" customWidth="1"/>
    <col min="6184" max="6184" width="3.625" style="29" customWidth="1"/>
    <col min="6185" max="6185" width="6.625" style="29" customWidth="1"/>
    <col min="6186" max="6186" width="2.375" style="29" customWidth="1"/>
    <col min="6187" max="6400" width="9.125" style="29"/>
    <col min="6401" max="6401" width="2.875" style="29" customWidth="1"/>
    <col min="6402" max="6402" width="1.5" style="29" customWidth="1"/>
    <col min="6403" max="6403" width="20.5" style="29" customWidth="1"/>
    <col min="6404" max="6404" width="0.875" style="29" customWidth="1"/>
    <col min="6405" max="6405" width="13.875" style="29" customWidth="1"/>
    <col min="6406" max="6406" width="11.875" style="29" customWidth="1"/>
    <col min="6407" max="6407" width="10.375" style="29" customWidth="1"/>
    <col min="6408" max="6408" width="13.625" style="29" customWidth="1"/>
    <col min="6409" max="6409" width="1.5" style="29" customWidth="1"/>
    <col min="6410" max="6410" width="6.625" style="29" customWidth="1"/>
    <col min="6411" max="6411" width="1.5" style="29" customWidth="1"/>
    <col min="6412" max="6413" width="6.625" style="29" customWidth="1"/>
    <col min="6414" max="6414" width="2.125" style="29" customWidth="1"/>
    <col min="6415" max="6415" width="6.625" style="29" customWidth="1"/>
    <col min="6416" max="6416" width="2.125" style="29" customWidth="1"/>
    <col min="6417" max="6418" width="6.625" style="29" customWidth="1"/>
    <col min="6419" max="6419" width="2.125" style="29" customWidth="1"/>
    <col min="6420" max="6420" width="6.625" style="29" customWidth="1"/>
    <col min="6421" max="6421" width="2.125" style="29" customWidth="1"/>
    <col min="6422" max="6422" width="9.875" style="29" customWidth="1"/>
    <col min="6423" max="6423" width="2.875" style="29" customWidth="1"/>
    <col min="6424" max="6424" width="9.375" style="29" customWidth="1"/>
    <col min="6425" max="6425" width="10.625" style="29" customWidth="1"/>
    <col min="6426" max="6426" width="27.125" style="29" customWidth="1"/>
    <col min="6427" max="6427" width="3.125" style="29" customWidth="1"/>
    <col min="6428" max="6428" width="19.5" style="29" customWidth="1"/>
    <col min="6429" max="6429" width="3.125" style="29" customWidth="1"/>
    <col min="6430" max="6430" width="19.875" style="29" customWidth="1"/>
    <col min="6431" max="6431" width="4" style="29" customWidth="1"/>
    <col min="6432" max="6432" width="19.875" style="29" customWidth="1"/>
    <col min="6433" max="6439" width="10.625" style="29" customWidth="1"/>
    <col min="6440" max="6440" width="3.625" style="29" customWidth="1"/>
    <col min="6441" max="6441" width="6.625" style="29" customWidth="1"/>
    <col min="6442" max="6442" width="2.375" style="29" customWidth="1"/>
    <col min="6443" max="6656" width="9.125" style="29"/>
    <col min="6657" max="6657" width="2.875" style="29" customWidth="1"/>
    <col min="6658" max="6658" width="1.5" style="29" customWidth="1"/>
    <col min="6659" max="6659" width="20.5" style="29" customWidth="1"/>
    <col min="6660" max="6660" width="0.875" style="29" customWidth="1"/>
    <col min="6661" max="6661" width="13.875" style="29" customWidth="1"/>
    <col min="6662" max="6662" width="11.875" style="29" customWidth="1"/>
    <col min="6663" max="6663" width="10.375" style="29" customWidth="1"/>
    <col min="6664" max="6664" width="13.625" style="29" customWidth="1"/>
    <col min="6665" max="6665" width="1.5" style="29" customWidth="1"/>
    <col min="6666" max="6666" width="6.625" style="29" customWidth="1"/>
    <col min="6667" max="6667" width="1.5" style="29" customWidth="1"/>
    <col min="6668" max="6669" width="6.625" style="29" customWidth="1"/>
    <col min="6670" max="6670" width="2.125" style="29" customWidth="1"/>
    <col min="6671" max="6671" width="6.625" style="29" customWidth="1"/>
    <col min="6672" max="6672" width="2.125" style="29" customWidth="1"/>
    <col min="6673" max="6674" width="6.625" style="29" customWidth="1"/>
    <col min="6675" max="6675" width="2.125" style="29" customWidth="1"/>
    <col min="6676" max="6676" width="6.625" style="29" customWidth="1"/>
    <col min="6677" max="6677" width="2.125" style="29" customWidth="1"/>
    <col min="6678" max="6678" width="9.875" style="29" customWidth="1"/>
    <col min="6679" max="6679" width="2.875" style="29" customWidth="1"/>
    <col min="6680" max="6680" width="9.375" style="29" customWidth="1"/>
    <col min="6681" max="6681" width="10.625" style="29" customWidth="1"/>
    <col min="6682" max="6682" width="27.125" style="29" customWidth="1"/>
    <col min="6683" max="6683" width="3.125" style="29" customWidth="1"/>
    <col min="6684" max="6684" width="19.5" style="29" customWidth="1"/>
    <col min="6685" max="6685" width="3.125" style="29" customWidth="1"/>
    <col min="6686" max="6686" width="19.875" style="29" customWidth="1"/>
    <col min="6687" max="6687" width="4" style="29" customWidth="1"/>
    <col min="6688" max="6688" width="19.875" style="29" customWidth="1"/>
    <col min="6689" max="6695" width="10.625" style="29" customWidth="1"/>
    <col min="6696" max="6696" width="3.625" style="29" customWidth="1"/>
    <col min="6697" max="6697" width="6.625" style="29" customWidth="1"/>
    <col min="6698" max="6698" width="2.375" style="29" customWidth="1"/>
    <col min="6699" max="6912" width="9.125" style="29"/>
    <col min="6913" max="6913" width="2.875" style="29" customWidth="1"/>
    <col min="6914" max="6914" width="1.5" style="29" customWidth="1"/>
    <col min="6915" max="6915" width="20.5" style="29" customWidth="1"/>
    <col min="6916" max="6916" width="0.875" style="29" customWidth="1"/>
    <col min="6917" max="6917" width="13.875" style="29" customWidth="1"/>
    <col min="6918" max="6918" width="11.875" style="29" customWidth="1"/>
    <col min="6919" max="6919" width="10.375" style="29" customWidth="1"/>
    <col min="6920" max="6920" width="13.625" style="29" customWidth="1"/>
    <col min="6921" max="6921" width="1.5" style="29" customWidth="1"/>
    <col min="6922" max="6922" width="6.625" style="29" customWidth="1"/>
    <col min="6923" max="6923" width="1.5" style="29" customWidth="1"/>
    <col min="6924" max="6925" width="6.625" style="29" customWidth="1"/>
    <col min="6926" max="6926" width="2.125" style="29" customWidth="1"/>
    <col min="6927" max="6927" width="6.625" style="29" customWidth="1"/>
    <col min="6928" max="6928" width="2.125" style="29" customWidth="1"/>
    <col min="6929" max="6930" width="6.625" style="29" customWidth="1"/>
    <col min="6931" max="6931" width="2.125" style="29" customWidth="1"/>
    <col min="6932" max="6932" width="6.625" style="29" customWidth="1"/>
    <col min="6933" max="6933" width="2.125" style="29" customWidth="1"/>
    <col min="6934" max="6934" width="9.875" style="29" customWidth="1"/>
    <col min="6935" max="6935" width="2.875" style="29" customWidth="1"/>
    <col min="6936" max="6936" width="9.375" style="29" customWidth="1"/>
    <col min="6937" max="6937" width="10.625" style="29" customWidth="1"/>
    <col min="6938" max="6938" width="27.125" style="29" customWidth="1"/>
    <col min="6939" max="6939" width="3.125" style="29" customWidth="1"/>
    <col min="6940" max="6940" width="19.5" style="29" customWidth="1"/>
    <col min="6941" max="6941" width="3.125" style="29" customWidth="1"/>
    <col min="6942" max="6942" width="19.875" style="29" customWidth="1"/>
    <col min="6943" max="6943" width="4" style="29" customWidth="1"/>
    <col min="6944" max="6944" width="19.875" style="29" customWidth="1"/>
    <col min="6945" max="6951" width="10.625" style="29" customWidth="1"/>
    <col min="6952" max="6952" width="3.625" style="29" customWidth="1"/>
    <col min="6953" max="6953" width="6.625" style="29" customWidth="1"/>
    <col min="6954" max="6954" width="2.375" style="29" customWidth="1"/>
    <col min="6955" max="7168" width="9.125" style="29"/>
    <col min="7169" max="7169" width="2.875" style="29" customWidth="1"/>
    <col min="7170" max="7170" width="1.5" style="29" customWidth="1"/>
    <col min="7171" max="7171" width="20.5" style="29" customWidth="1"/>
    <col min="7172" max="7172" width="0.875" style="29" customWidth="1"/>
    <col min="7173" max="7173" width="13.875" style="29" customWidth="1"/>
    <col min="7174" max="7174" width="11.875" style="29" customWidth="1"/>
    <col min="7175" max="7175" width="10.375" style="29" customWidth="1"/>
    <col min="7176" max="7176" width="13.625" style="29" customWidth="1"/>
    <col min="7177" max="7177" width="1.5" style="29" customWidth="1"/>
    <col min="7178" max="7178" width="6.625" style="29" customWidth="1"/>
    <col min="7179" max="7179" width="1.5" style="29" customWidth="1"/>
    <col min="7180" max="7181" width="6.625" style="29" customWidth="1"/>
    <col min="7182" max="7182" width="2.125" style="29" customWidth="1"/>
    <col min="7183" max="7183" width="6.625" style="29" customWidth="1"/>
    <col min="7184" max="7184" width="2.125" style="29" customWidth="1"/>
    <col min="7185" max="7186" width="6.625" style="29" customWidth="1"/>
    <col min="7187" max="7187" width="2.125" style="29" customWidth="1"/>
    <col min="7188" max="7188" width="6.625" style="29" customWidth="1"/>
    <col min="7189" max="7189" width="2.125" style="29" customWidth="1"/>
    <col min="7190" max="7190" width="9.875" style="29" customWidth="1"/>
    <col min="7191" max="7191" width="2.875" style="29" customWidth="1"/>
    <col min="7192" max="7192" width="9.375" style="29" customWidth="1"/>
    <col min="7193" max="7193" width="10.625" style="29" customWidth="1"/>
    <col min="7194" max="7194" width="27.125" style="29" customWidth="1"/>
    <col min="7195" max="7195" width="3.125" style="29" customWidth="1"/>
    <col min="7196" max="7196" width="19.5" style="29" customWidth="1"/>
    <col min="7197" max="7197" width="3.125" style="29" customWidth="1"/>
    <col min="7198" max="7198" width="19.875" style="29" customWidth="1"/>
    <col min="7199" max="7199" width="4" style="29" customWidth="1"/>
    <col min="7200" max="7200" width="19.875" style="29" customWidth="1"/>
    <col min="7201" max="7207" width="10.625" style="29" customWidth="1"/>
    <col min="7208" max="7208" width="3.625" style="29" customWidth="1"/>
    <col min="7209" max="7209" width="6.625" style="29" customWidth="1"/>
    <col min="7210" max="7210" width="2.375" style="29" customWidth="1"/>
    <col min="7211" max="7424" width="9.125" style="29"/>
    <col min="7425" max="7425" width="2.875" style="29" customWidth="1"/>
    <col min="7426" max="7426" width="1.5" style="29" customWidth="1"/>
    <col min="7427" max="7427" width="20.5" style="29" customWidth="1"/>
    <col min="7428" max="7428" width="0.875" style="29" customWidth="1"/>
    <col min="7429" max="7429" width="13.875" style="29" customWidth="1"/>
    <col min="7430" max="7430" width="11.875" style="29" customWidth="1"/>
    <col min="7431" max="7431" width="10.375" style="29" customWidth="1"/>
    <col min="7432" max="7432" width="13.625" style="29" customWidth="1"/>
    <col min="7433" max="7433" width="1.5" style="29" customWidth="1"/>
    <col min="7434" max="7434" width="6.625" style="29" customWidth="1"/>
    <col min="7435" max="7435" width="1.5" style="29" customWidth="1"/>
    <col min="7436" max="7437" width="6.625" style="29" customWidth="1"/>
    <col min="7438" max="7438" width="2.125" style="29" customWidth="1"/>
    <col min="7439" max="7439" width="6.625" style="29" customWidth="1"/>
    <col min="7440" max="7440" width="2.125" style="29" customWidth="1"/>
    <col min="7441" max="7442" width="6.625" style="29" customWidth="1"/>
    <col min="7443" max="7443" width="2.125" style="29" customWidth="1"/>
    <col min="7444" max="7444" width="6.625" style="29" customWidth="1"/>
    <col min="7445" max="7445" width="2.125" style="29" customWidth="1"/>
    <col min="7446" max="7446" width="9.875" style="29" customWidth="1"/>
    <col min="7447" max="7447" width="2.875" style="29" customWidth="1"/>
    <col min="7448" max="7448" width="9.375" style="29" customWidth="1"/>
    <col min="7449" max="7449" width="10.625" style="29" customWidth="1"/>
    <col min="7450" max="7450" width="27.125" style="29" customWidth="1"/>
    <col min="7451" max="7451" width="3.125" style="29" customWidth="1"/>
    <col min="7452" max="7452" width="19.5" style="29" customWidth="1"/>
    <col min="7453" max="7453" width="3.125" style="29" customWidth="1"/>
    <col min="7454" max="7454" width="19.875" style="29" customWidth="1"/>
    <col min="7455" max="7455" width="4" style="29" customWidth="1"/>
    <col min="7456" max="7456" width="19.875" style="29" customWidth="1"/>
    <col min="7457" max="7463" width="10.625" style="29" customWidth="1"/>
    <col min="7464" max="7464" width="3.625" style="29" customWidth="1"/>
    <col min="7465" max="7465" width="6.625" style="29" customWidth="1"/>
    <col min="7466" max="7466" width="2.375" style="29" customWidth="1"/>
    <col min="7467" max="7680" width="9.125" style="29"/>
    <col min="7681" max="7681" width="2.875" style="29" customWidth="1"/>
    <col min="7682" max="7682" width="1.5" style="29" customWidth="1"/>
    <col min="7683" max="7683" width="20.5" style="29" customWidth="1"/>
    <col min="7684" max="7684" width="0.875" style="29" customWidth="1"/>
    <col min="7685" max="7685" width="13.875" style="29" customWidth="1"/>
    <col min="7686" max="7686" width="11.875" style="29" customWidth="1"/>
    <col min="7687" max="7687" width="10.375" style="29" customWidth="1"/>
    <col min="7688" max="7688" width="13.625" style="29" customWidth="1"/>
    <col min="7689" max="7689" width="1.5" style="29" customWidth="1"/>
    <col min="7690" max="7690" width="6.625" style="29" customWidth="1"/>
    <col min="7691" max="7691" width="1.5" style="29" customWidth="1"/>
    <col min="7692" max="7693" width="6.625" style="29" customWidth="1"/>
    <col min="7694" max="7694" width="2.125" style="29" customWidth="1"/>
    <col min="7695" max="7695" width="6.625" style="29" customWidth="1"/>
    <col min="7696" max="7696" width="2.125" style="29" customWidth="1"/>
    <col min="7697" max="7698" width="6.625" style="29" customWidth="1"/>
    <col min="7699" max="7699" width="2.125" style="29" customWidth="1"/>
    <col min="7700" max="7700" width="6.625" style="29" customWidth="1"/>
    <col min="7701" max="7701" width="2.125" style="29" customWidth="1"/>
    <col min="7702" max="7702" width="9.875" style="29" customWidth="1"/>
    <col min="7703" max="7703" width="2.875" style="29" customWidth="1"/>
    <col min="7704" max="7704" width="9.375" style="29" customWidth="1"/>
    <col min="7705" max="7705" width="10.625" style="29" customWidth="1"/>
    <col min="7706" max="7706" width="27.125" style="29" customWidth="1"/>
    <col min="7707" max="7707" width="3.125" style="29" customWidth="1"/>
    <col min="7708" max="7708" width="19.5" style="29" customWidth="1"/>
    <col min="7709" max="7709" width="3.125" style="29" customWidth="1"/>
    <col min="7710" max="7710" width="19.875" style="29" customWidth="1"/>
    <col min="7711" max="7711" width="4" style="29" customWidth="1"/>
    <col min="7712" max="7712" width="19.875" style="29" customWidth="1"/>
    <col min="7713" max="7719" width="10.625" style="29" customWidth="1"/>
    <col min="7720" max="7720" width="3.625" style="29" customWidth="1"/>
    <col min="7721" max="7721" width="6.625" style="29" customWidth="1"/>
    <col min="7722" max="7722" width="2.375" style="29" customWidth="1"/>
    <col min="7723" max="7936" width="9.125" style="29"/>
    <col min="7937" max="7937" width="2.875" style="29" customWidth="1"/>
    <col min="7938" max="7938" width="1.5" style="29" customWidth="1"/>
    <col min="7939" max="7939" width="20.5" style="29" customWidth="1"/>
    <col min="7940" max="7940" width="0.875" style="29" customWidth="1"/>
    <col min="7941" max="7941" width="13.875" style="29" customWidth="1"/>
    <col min="7942" max="7942" width="11.875" style="29" customWidth="1"/>
    <col min="7943" max="7943" width="10.375" style="29" customWidth="1"/>
    <col min="7944" max="7944" width="13.625" style="29" customWidth="1"/>
    <col min="7945" max="7945" width="1.5" style="29" customWidth="1"/>
    <col min="7946" max="7946" width="6.625" style="29" customWidth="1"/>
    <col min="7947" max="7947" width="1.5" style="29" customWidth="1"/>
    <col min="7948" max="7949" width="6.625" style="29" customWidth="1"/>
    <col min="7950" max="7950" width="2.125" style="29" customWidth="1"/>
    <col min="7951" max="7951" width="6.625" style="29" customWidth="1"/>
    <col min="7952" max="7952" width="2.125" style="29" customWidth="1"/>
    <col min="7953" max="7954" width="6.625" style="29" customWidth="1"/>
    <col min="7955" max="7955" width="2.125" style="29" customWidth="1"/>
    <col min="7956" max="7956" width="6.625" style="29" customWidth="1"/>
    <col min="7957" max="7957" width="2.125" style="29" customWidth="1"/>
    <col min="7958" max="7958" width="9.875" style="29" customWidth="1"/>
    <col min="7959" max="7959" width="2.875" style="29" customWidth="1"/>
    <col min="7960" max="7960" width="9.375" style="29" customWidth="1"/>
    <col min="7961" max="7961" width="10.625" style="29" customWidth="1"/>
    <col min="7962" max="7962" width="27.125" style="29" customWidth="1"/>
    <col min="7963" max="7963" width="3.125" style="29" customWidth="1"/>
    <col min="7964" max="7964" width="19.5" style="29" customWidth="1"/>
    <col min="7965" max="7965" width="3.125" style="29" customWidth="1"/>
    <col min="7966" max="7966" width="19.875" style="29" customWidth="1"/>
    <col min="7967" max="7967" width="4" style="29" customWidth="1"/>
    <col min="7968" max="7968" width="19.875" style="29" customWidth="1"/>
    <col min="7969" max="7975" width="10.625" style="29" customWidth="1"/>
    <col min="7976" max="7976" width="3.625" style="29" customWidth="1"/>
    <col min="7977" max="7977" width="6.625" style="29" customWidth="1"/>
    <col min="7978" max="7978" width="2.375" style="29" customWidth="1"/>
    <col min="7979" max="8192" width="9.125" style="29"/>
    <col min="8193" max="8193" width="2.875" style="29" customWidth="1"/>
    <col min="8194" max="8194" width="1.5" style="29" customWidth="1"/>
    <col min="8195" max="8195" width="20.5" style="29" customWidth="1"/>
    <col min="8196" max="8196" width="0.875" style="29" customWidth="1"/>
    <col min="8197" max="8197" width="13.875" style="29" customWidth="1"/>
    <col min="8198" max="8198" width="11.875" style="29" customWidth="1"/>
    <col min="8199" max="8199" width="10.375" style="29" customWidth="1"/>
    <col min="8200" max="8200" width="13.625" style="29" customWidth="1"/>
    <col min="8201" max="8201" width="1.5" style="29" customWidth="1"/>
    <col min="8202" max="8202" width="6.625" style="29" customWidth="1"/>
    <col min="8203" max="8203" width="1.5" style="29" customWidth="1"/>
    <col min="8204" max="8205" width="6.625" style="29" customWidth="1"/>
    <col min="8206" max="8206" width="2.125" style="29" customWidth="1"/>
    <col min="8207" max="8207" width="6.625" style="29" customWidth="1"/>
    <col min="8208" max="8208" width="2.125" style="29" customWidth="1"/>
    <col min="8209" max="8210" width="6.625" style="29" customWidth="1"/>
    <col min="8211" max="8211" width="2.125" style="29" customWidth="1"/>
    <col min="8212" max="8212" width="6.625" style="29" customWidth="1"/>
    <col min="8213" max="8213" width="2.125" style="29" customWidth="1"/>
    <col min="8214" max="8214" width="9.875" style="29" customWidth="1"/>
    <col min="8215" max="8215" width="2.875" style="29" customWidth="1"/>
    <col min="8216" max="8216" width="9.375" style="29" customWidth="1"/>
    <col min="8217" max="8217" width="10.625" style="29" customWidth="1"/>
    <col min="8218" max="8218" width="27.125" style="29" customWidth="1"/>
    <col min="8219" max="8219" width="3.125" style="29" customWidth="1"/>
    <col min="8220" max="8220" width="19.5" style="29" customWidth="1"/>
    <col min="8221" max="8221" width="3.125" style="29" customWidth="1"/>
    <col min="8222" max="8222" width="19.875" style="29" customWidth="1"/>
    <col min="8223" max="8223" width="4" style="29" customWidth="1"/>
    <col min="8224" max="8224" width="19.875" style="29" customWidth="1"/>
    <col min="8225" max="8231" width="10.625" style="29" customWidth="1"/>
    <col min="8232" max="8232" width="3.625" style="29" customWidth="1"/>
    <col min="8233" max="8233" width="6.625" style="29" customWidth="1"/>
    <col min="8234" max="8234" width="2.375" style="29" customWidth="1"/>
    <col min="8235" max="8448" width="9.125" style="29"/>
    <col min="8449" max="8449" width="2.875" style="29" customWidth="1"/>
    <col min="8450" max="8450" width="1.5" style="29" customWidth="1"/>
    <col min="8451" max="8451" width="20.5" style="29" customWidth="1"/>
    <col min="8452" max="8452" width="0.875" style="29" customWidth="1"/>
    <col min="8453" max="8453" width="13.875" style="29" customWidth="1"/>
    <col min="8454" max="8454" width="11.875" style="29" customWidth="1"/>
    <col min="8455" max="8455" width="10.375" style="29" customWidth="1"/>
    <col min="8456" max="8456" width="13.625" style="29" customWidth="1"/>
    <col min="8457" max="8457" width="1.5" style="29" customWidth="1"/>
    <col min="8458" max="8458" width="6.625" style="29" customWidth="1"/>
    <col min="8459" max="8459" width="1.5" style="29" customWidth="1"/>
    <col min="8460" max="8461" width="6.625" style="29" customWidth="1"/>
    <col min="8462" max="8462" width="2.125" style="29" customWidth="1"/>
    <col min="8463" max="8463" width="6.625" style="29" customWidth="1"/>
    <col min="8464" max="8464" width="2.125" style="29" customWidth="1"/>
    <col min="8465" max="8466" width="6.625" style="29" customWidth="1"/>
    <col min="8467" max="8467" width="2.125" style="29" customWidth="1"/>
    <col min="8468" max="8468" width="6.625" style="29" customWidth="1"/>
    <col min="8469" max="8469" width="2.125" style="29" customWidth="1"/>
    <col min="8470" max="8470" width="9.875" style="29" customWidth="1"/>
    <col min="8471" max="8471" width="2.875" style="29" customWidth="1"/>
    <col min="8472" max="8472" width="9.375" style="29" customWidth="1"/>
    <col min="8473" max="8473" width="10.625" style="29" customWidth="1"/>
    <col min="8474" max="8474" width="27.125" style="29" customWidth="1"/>
    <col min="8475" max="8475" width="3.125" style="29" customWidth="1"/>
    <col min="8476" max="8476" width="19.5" style="29" customWidth="1"/>
    <col min="8477" max="8477" width="3.125" style="29" customWidth="1"/>
    <col min="8478" max="8478" width="19.875" style="29" customWidth="1"/>
    <col min="8479" max="8479" width="4" style="29" customWidth="1"/>
    <col min="8480" max="8480" width="19.875" style="29" customWidth="1"/>
    <col min="8481" max="8487" width="10.625" style="29" customWidth="1"/>
    <col min="8488" max="8488" width="3.625" style="29" customWidth="1"/>
    <col min="8489" max="8489" width="6.625" style="29" customWidth="1"/>
    <col min="8490" max="8490" width="2.375" style="29" customWidth="1"/>
    <col min="8491" max="8704" width="9.125" style="29"/>
    <col min="8705" max="8705" width="2.875" style="29" customWidth="1"/>
    <col min="8706" max="8706" width="1.5" style="29" customWidth="1"/>
    <col min="8707" max="8707" width="20.5" style="29" customWidth="1"/>
    <col min="8708" max="8708" width="0.875" style="29" customWidth="1"/>
    <col min="8709" max="8709" width="13.875" style="29" customWidth="1"/>
    <col min="8710" max="8710" width="11.875" style="29" customWidth="1"/>
    <col min="8711" max="8711" width="10.375" style="29" customWidth="1"/>
    <col min="8712" max="8712" width="13.625" style="29" customWidth="1"/>
    <col min="8713" max="8713" width="1.5" style="29" customWidth="1"/>
    <col min="8714" max="8714" width="6.625" style="29" customWidth="1"/>
    <col min="8715" max="8715" width="1.5" style="29" customWidth="1"/>
    <col min="8716" max="8717" width="6.625" style="29" customWidth="1"/>
    <col min="8718" max="8718" width="2.125" style="29" customWidth="1"/>
    <col min="8719" max="8719" width="6.625" style="29" customWidth="1"/>
    <col min="8720" max="8720" width="2.125" style="29" customWidth="1"/>
    <col min="8721" max="8722" width="6.625" style="29" customWidth="1"/>
    <col min="8723" max="8723" width="2.125" style="29" customWidth="1"/>
    <col min="8724" max="8724" width="6.625" style="29" customWidth="1"/>
    <col min="8725" max="8725" width="2.125" style="29" customWidth="1"/>
    <col min="8726" max="8726" width="9.875" style="29" customWidth="1"/>
    <col min="8727" max="8727" width="2.875" style="29" customWidth="1"/>
    <col min="8728" max="8728" width="9.375" style="29" customWidth="1"/>
    <col min="8729" max="8729" width="10.625" style="29" customWidth="1"/>
    <col min="8730" max="8730" width="27.125" style="29" customWidth="1"/>
    <col min="8731" max="8731" width="3.125" style="29" customWidth="1"/>
    <col min="8732" max="8732" width="19.5" style="29" customWidth="1"/>
    <col min="8733" max="8733" width="3.125" style="29" customWidth="1"/>
    <col min="8734" max="8734" width="19.875" style="29" customWidth="1"/>
    <col min="8735" max="8735" width="4" style="29" customWidth="1"/>
    <col min="8736" max="8736" width="19.875" style="29" customWidth="1"/>
    <col min="8737" max="8743" width="10.625" style="29" customWidth="1"/>
    <col min="8744" max="8744" width="3.625" style="29" customWidth="1"/>
    <col min="8745" max="8745" width="6.625" style="29" customWidth="1"/>
    <col min="8746" max="8746" width="2.375" style="29" customWidth="1"/>
    <col min="8747" max="8960" width="9.125" style="29"/>
    <col min="8961" max="8961" width="2.875" style="29" customWidth="1"/>
    <col min="8962" max="8962" width="1.5" style="29" customWidth="1"/>
    <col min="8963" max="8963" width="20.5" style="29" customWidth="1"/>
    <col min="8964" max="8964" width="0.875" style="29" customWidth="1"/>
    <col min="8965" max="8965" width="13.875" style="29" customWidth="1"/>
    <col min="8966" max="8966" width="11.875" style="29" customWidth="1"/>
    <col min="8967" max="8967" width="10.375" style="29" customWidth="1"/>
    <col min="8968" max="8968" width="13.625" style="29" customWidth="1"/>
    <col min="8969" max="8969" width="1.5" style="29" customWidth="1"/>
    <col min="8970" max="8970" width="6.625" style="29" customWidth="1"/>
    <col min="8971" max="8971" width="1.5" style="29" customWidth="1"/>
    <col min="8972" max="8973" width="6.625" style="29" customWidth="1"/>
    <col min="8974" max="8974" width="2.125" style="29" customWidth="1"/>
    <col min="8975" max="8975" width="6.625" style="29" customWidth="1"/>
    <col min="8976" max="8976" width="2.125" style="29" customWidth="1"/>
    <col min="8977" max="8978" width="6.625" style="29" customWidth="1"/>
    <col min="8979" max="8979" width="2.125" style="29" customWidth="1"/>
    <col min="8980" max="8980" width="6.625" style="29" customWidth="1"/>
    <col min="8981" max="8981" width="2.125" style="29" customWidth="1"/>
    <col min="8982" max="8982" width="9.875" style="29" customWidth="1"/>
    <col min="8983" max="8983" width="2.875" style="29" customWidth="1"/>
    <col min="8984" max="8984" width="9.375" style="29" customWidth="1"/>
    <col min="8985" max="8985" width="10.625" style="29" customWidth="1"/>
    <col min="8986" max="8986" width="27.125" style="29" customWidth="1"/>
    <col min="8987" max="8987" width="3.125" style="29" customWidth="1"/>
    <col min="8988" max="8988" width="19.5" style="29" customWidth="1"/>
    <col min="8989" max="8989" width="3.125" style="29" customWidth="1"/>
    <col min="8990" max="8990" width="19.875" style="29" customWidth="1"/>
    <col min="8991" max="8991" width="4" style="29" customWidth="1"/>
    <col min="8992" max="8992" width="19.875" style="29" customWidth="1"/>
    <col min="8993" max="8999" width="10.625" style="29" customWidth="1"/>
    <col min="9000" max="9000" width="3.625" style="29" customWidth="1"/>
    <col min="9001" max="9001" width="6.625" style="29" customWidth="1"/>
    <col min="9002" max="9002" width="2.375" style="29" customWidth="1"/>
    <col min="9003" max="9216" width="9.125" style="29"/>
    <col min="9217" max="9217" width="2.875" style="29" customWidth="1"/>
    <col min="9218" max="9218" width="1.5" style="29" customWidth="1"/>
    <col min="9219" max="9219" width="20.5" style="29" customWidth="1"/>
    <col min="9220" max="9220" width="0.875" style="29" customWidth="1"/>
    <col min="9221" max="9221" width="13.875" style="29" customWidth="1"/>
    <col min="9222" max="9222" width="11.875" style="29" customWidth="1"/>
    <col min="9223" max="9223" width="10.375" style="29" customWidth="1"/>
    <col min="9224" max="9224" width="13.625" style="29" customWidth="1"/>
    <col min="9225" max="9225" width="1.5" style="29" customWidth="1"/>
    <col min="9226" max="9226" width="6.625" style="29" customWidth="1"/>
    <col min="9227" max="9227" width="1.5" style="29" customWidth="1"/>
    <col min="9228" max="9229" width="6.625" style="29" customWidth="1"/>
    <col min="9230" max="9230" width="2.125" style="29" customWidth="1"/>
    <col min="9231" max="9231" width="6.625" style="29" customWidth="1"/>
    <col min="9232" max="9232" width="2.125" style="29" customWidth="1"/>
    <col min="9233" max="9234" width="6.625" style="29" customWidth="1"/>
    <col min="9235" max="9235" width="2.125" style="29" customWidth="1"/>
    <col min="9236" max="9236" width="6.625" style="29" customWidth="1"/>
    <col min="9237" max="9237" width="2.125" style="29" customWidth="1"/>
    <col min="9238" max="9238" width="9.875" style="29" customWidth="1"/>
    <col min="9239" max="9239" width="2.875" style="29" customWidth="1"/>
    <col min="9240" max="9240" width="9.375" style="29" customWidth="1"/>
    <col min="9241" max="9241" width="10.625" style="29" customWidth="1"/>
    <col min="9242" max="9242" width="27.125" style="29" customWidth="1"/>
    <col min="9243" max="9243" width="3.125" style="29" customWidth="1"/>
    <col min="9244" max="9244" width="19.5" style="29" customWidth="1"/>
    <col min="9245" max="9245" width="3.125" style="29" customWidth="1"/>
    <col min="9246" max="9246" width="19.875" style="29" customWidth="1"/>
    <col min="9247" max="9247" width="4" style="29" customWidth="1"/>
    <col min="9248" max="9248" width="19.875" style="29" customWidth="1"/>
    <col min="9249" max="9255" width="10.625" style="29" customWidth="1"/>
    <col min="9256" max="9256" width="3.625" style="29" customWidth="1"/>
    <col min="9257" max="9257" width="6.625" style="29" customWidth="1"/>
    <col min="9258" max="9258" width="2.375" style="29" customWidth="1"/>
    <col min="9259" max="9472" width="9.125" style="29"/>
    <col min="9473" max="9473" width="2.875" style="29" customWidth="1"/>
    <col min="9474" max="9474" width="1.5" style="29" customWidth="1"/>
    <col min="9475" max="9475" width="20.5" style="29" customWidth="1"/>
    <col min="9476" max="9476" width="0.875" style="29" customWidth="1"/>
    <col min="9477" max="9477" width="13.875" style="29" customWidth="1"/>
    <col min="9478" max="9478" width="11.875" style="29" customWidth="1"/>
    <col min="9479" max="9479" width="10.375" style="29" customWidth="1"/>
    <col min="9480" max="9480" width="13.625" style="29" customWidth="1"/>
    <col min="9481" max="9481" width="1.5" style="29" customWidth="1"/>
    <col min="9482" max="9482" width="6.625" style="29" customWidth="1"/>
    <col min="9483" max="9483" width="1.5" style="29" customWidth="1"/>
    <col min="9484" max="9485" width="6.625" style="29" customWidth="1"/>
    <col min="9486" max="9486" width="2.125" style="29" customWidth="1"/>
    <col min="9487" max="9487" width="6.625" style="29" customWidth="1"/>
    <col min="9488" max="9488" width="2.125" style="29" customWidth="1"/>
    <col min="9489" max="9490" width="6.625" style="29" customWidth="1"/>
    <col min="9491" max="9491" width="2.125" style="29" customWidth="1"/>
    <col min="9492" max="9492" width="6.625" style="29" customWidth="1"/>
    <col min="9493" max="9493" width="2.125" style="29" customWidth="1"/>
    <col min="9494" max="9494" width="9.875" style="29" customWidth="1"/>
    <col min="9495" max="9495" width="2.875" style="29" customWidth="1"/>
    <col min="9496" max="9496" width="9.375" style="29" customWidth="1"/>
    <col min="9497" max="9497" width="10.625" style="29" customWidth="1"/>
    <col min="9498" max="9498" width="27.125" style="29" customWidth="1"/>
    <col min="9499" max="9499" width="3.125" style="29" customWidth="1"/>
    <col min="9500" max="9500" width="19.5" style="29" customWidth="1"/>
    <col min="9501" max="9501" width="3.125" style="29" customWidth="1"/>
    <col min="9502" max="9502" width="19.875" style="29" customWidth="1"/>
    <col min="9503" max="9503" width="4" style="29" customWidth="1"/>
    <col min="9504" max="9504" width="19.875" style="29" customWidth="1"/>
    <col min="9505" max="9511" width="10.625" style="29" customWidth="1"/>
    <col min="9512" max="9512" width="3.625" style="29" customWidth="1"/>
    <col min="9513" max="9513" width="6.625" style="29" customWidth="1"/>
    <col min="9514" max="9514" width="2.375" style="29" customWidth="1"/>
    <col min="9515" max="9728" width="9.125" style="29"/>
    <col min="9729" max="9729" width="2.875" style="29" customWidth="1"/>
    <col min="9730" max="9730" width="1.5" style="29" customWidth="1"/>
    <col min="9731" max="9731" width="20.5" style="29" customWidth="1"/>
    <col min="9732" max="9732" width="0.875" style="29" customWidth="1"/>
    <col min="9733" max="9733" width="13.875" style="29" customWidth="1"/>
    <col min="9734" max="9734" width="11.875" style="29" customWidth="1"/>
    <col min="9735" max="9735" width="10.375" style="29" customWidth="1"/>
    <col min="9736" max="9736" width="13.625" style="29" customWidth="1"/>
    <col min="9737" max="9737" width="1.5" style="29" customWidth="1"/>
    <col min="9738" max="9738" width="6.625" style="29" customWidth="1"/>
    <col min="9739" max="9739" width="1.5" style="29" customWidth="1"/>
    <col min="9740" max="9741" width="6.625" style="29" customWidth="1"/>
    <col min="9742" max="9742" width="2.125" style="29" customWidth="1"/>
    <col min="9743" max="9743" width="6.625" style="29" customWidth="1"/>
    <col min="9744" max="9744" width="2.125" style="29" customWidth="1"/>
    <col min="9745" max="9746" width="6.625" style="29" customWidth="1"/>
    <col min="9747" max="9747" width="2.125" style="29" customWidth="1"/>
    <col min="9748" max="9748" width="6.625" style="29" customWidth="1"/>
    <col min="9749" max="9749" width="2.125" style="29" customWidth="1"/>
    <col min="9750" max="9750" width="9.875" style="29" customWidth="1"/>
    <col min="9751" max="9751" width="2.875" style="29" customWidth="1"/>
    <col min="9752" max="9752" width="9.375" style="29" customWidth="1"/>
    <col min="9753" max="9753" width="10.625" style="29" customWidth="1"/>
    <col min="9754" max="9754" width="27.125" style="29" customWidth="1"/>
    <col min="9755" max="9755" width="3.125" style="29" customWidth="1"/>
    <col min="9756" max="9756" width="19.5" style="29" customWidth="1"/>
    <col min="9757" max="9757" width="3.125" style="29" customWidth="1"/>
    <col min="9758" max="9758" width="19.875" style="29" customWidth="1"/>
    <col min="9759" max="9759" width="4" style="29" customWidth="1"/>
    <col min="9760" max="9760" width="19.875" style="29" customWidth="1"/>
    <col min="9761" max="9767" width="10.625" style="29" customWidth="1"/>
    <col min="9768" max="9768" width="3.625" style="29" customWidth="1"/>
    <col min="9769" max="9769" width="6.625" style="29" customWidth="1"/>
    <col min="9770" max="9770" width="2.375" style="29" customWidth="1"/>
    <col min="9771" max="9984" width="9.125" style="29"/>
    <col min="9985" max="9985" width="2.875" style="29" customWidth="1"/>
    <col min="9986" max="9986" width="1.5" style="29" customWidth="1"/>
    <col min="9987" max="9987" width="20.5" style="29" customWidth="1"/>
    <col min="9988" max="9988" width="0.875" style="29" customWidth="1"/>
    <col min="9989" max="9989" width="13.875" style="29" customWidth="1"/>
    <col min="9990" max="9990" width="11.875" style="29" customWidth="1"/>
    <col min="9991" max="9991" width="10.375" style="29" customWidth="1"/>
    <col min="9992" max="9992" width="13.625" style="29" customWidth="1"/>
    <col min="9993" max="9993" width="1.5" style="29" customWidth="1"/>
    <col min="9994" max="9994" width="6.625" style="29" customWidth="1"/>
    <col min="9995" max="9995" width="1.5" style="29" customWidth="1"/>
    <col min="9996" max="9997" width="6.625" style="29" customWidth="1"/>
    <col min="9998" max="9998" width="2.125" style="29" customWidth="1"/>
    <col min="9999" max="9999" width="6.625" style="29" customWidth="1"/>
    <col min="10000" max="10000" width="2.125" style="29" customWidth="1"/>
    <col min="10001" max="10002" width="6.625" style="29" customWidth="1"/>
    <col min="10003" max="10003" width="2.125" style="29" customWidth="1"/>
    <col min="10004" max="10004" width="6.625" style="29" customWidth="1"/>
    <col min="10005" max="10005" width="2.125" style="29" customWidth="1"/>
    <col min="10006" max="10006" width="9.875" style="29" customWidth="1"/>
    <col min="10007" max="10007" width="2.875" style="29" customWidth="1"/>
    <col min="10008" max="10008" width="9.375" style="29" customWidth="1"/>
    <col min="10009" max="10009" width="10.625" style="29" customWidth="1"/>
    <col min="10010" max="10010" width="27.125" style="29" customWidth="1"/>
    <col min="10011" max="10011" width="3.125" style="29" customWidth="1"/>
    <col min="10012" max="10012" width="19.5" style="29" customWidth="1"/>
    <col min="10013" max="10013" width="3.125" style="29" customWidth="1"/>
    <col min="10014" max="10014" width="19.875" style="29" customWidth="1"/>
    <col min="10015" max="10015" width="4" style="29" customWidth="1"/>
    <col min="10016" max="10016" width="19.875" style="29" customWidth="1"/>
    <col min="10017" max="10023" width="10.625" style="29" customWidth="1"/>
    <col min="10024" max="10024" width="3.625" style="29" customWidth="1"/>
    <col min="10025" max="10025" width="6.625" style="29" customWidth="1"/>
    <col min="10026" max="10026" width="2.375" style="29" customWidth="1"/>
    <col min="10027" max="10240" width="9.125" style="29"/>
    <col min="10241" max="10241" width="2.875" style="29" customWidth="1"/>
    <col min="10242" max="10242" width="1.5" style="29" customWidth="1"/>
    <col min="10243" max="10243" width="20.5" style="29" customWidth="1"/>
    <col min="10244" max="10244" width="0.875" style="29" customWidth="1"/>
    <col min="10245" max="10245" width="13.875" style="29" customWidth="1"/>
    <col min="10246" max="10246" width="11.875" style="29" customWidth="1"/>
    <col min="10247" max="10247" width="10.375" style="29" customWidth="1"/>
    <col min="10248" max="10248" width="13.625" style="29" customWidth="1"/>
    <col min="10249" max="10249" width="1.5" style="29" customWidth="1"/>
    <col min="10250" max="10250" width="6.625" style="29" customWidth="1"/>
    <col min="10251" max="10251" width="1.5" style="29" customWidth="1"/>
    <col min="10252" max="10253" width="6.625" style="29" customWidth="1"/>
    <col min="10254" max="10254" width="2.125" style="29" customWidth="1"/>
    <col min="10255" max="10255" width="6.625" style="29" customWidth="1"/>
    <col min="10256" max="10256" width="2.125" style="29" customWidth="1"/>
    <col min="10257" max="10258" width="6.625" style="29" customWidth="1"/>
    <col min="10259" max="10259" width="2.125" style="29" customWidth="1"/>
    <col min="10260" max="10260" width="6.625" style="29" customWidth="1"/>
    <col min="10261" max="10261" width="2.125" style="29" customWidth="1"/>
    <col min="10262" max="10262" width="9.875" style="29" customWidth="1"/>
    <col min="10263" max="10263" width="2.875" style="29" customWidth="1"/>
    <col min="10264" max="10264" width="9.375" style="29" customWidth="1"/>
    <col min="10265" max="10265" width="10.625" style="29" customWidth="1"/>
    <col min="10266" max="10266" width="27.125" style="29" customWidth="1"/>
    <col min="10267" max="10267" width="3.125" style="29" customWidth="1"/>
    <col min="10268" max="10268" width="19.5" style="29" customWidth="1"/>
    <col min="10269" max="10269" width="3.125" style="29" customWidth="1"/>
    <col min="10270" max="10270" width="19.875" style="29" customWidth="1"/>
    <col min="10271" max="10271" width="4" style="29" customWidth="1"/>
    <col min="10272" max="10272" width="19.875" style="29" customWidth="1"/>
    <col min="10273" max="10279" width="10.625" style="29" customWidth="1"/>
    <col min="10280" max="10280" width="3.625" style="29" customWidth="1"/>
    <col min="10281" max="10281" width="6.625" style="29" customWidth="1"/>
    <col min="10282" max="10282" width="2.375" style="29" customWidth="1"/>
    <col min="10283" max="10496" width="9.125" style="29"/>
    <col min="10497" max="10497" width="2.875" style="29" customWidth="1"/>
    <col min="10498" max="10498" width="1.5" style="29" customWidth="1"/>
    <col min="10499" max="10499" width="20.5" style="29" customWidth="1"/>
    <col min="10500" max="10500" width="0.875" style="29" customWidth="1"/>
    <col min="10501" max="10501" width="13.875" style="29" customWidth="1"/>
    <col min="10502" max="10502" width="11.875" style="29" customWidth="1"/>
    <col min="10503" max="10503" width="10.375" style="29" customWidth="1"/>
    <col min="10504" max="10504" width="13.625" style="29" customWidth="1"/>
    <col min="10505" max="10505" width="1.5" style="29" customWidth="1"/>
    <col min="10506" max="10506" width="6.625" style="29" customWidth="1"/>
    <col min="10507" max="10507" width="1.5" style="29" customWidth="1"/>
    <col min="10508" max="10509" width="6.625" style="29" customWidth="1"/>
    <col min="10510" max="10510" width="2.125" style="29" customWidth="1"/>
    <col min="10511" max="10511" width="6.625" style="29" customWidth="1"/>
    <col min="10512" max="10512" width="2.125" style="29" customWidth="1"/>
    <col min="10513" max="10514" width="6.625" style="29" customWidth="1"/>
    <col min="10515" max="10515" width="2.125" style="29" customWidth="1"/>
    <col min="10516" max="10516" width="6.625" style="29" customWidth="1"/>
    <col min="10517" max="10517" width="2.125" style="29" customWidth="1"/>
    <col min="10518" max="10518" width="9.875" style="29" customWidth="1"/>
    <col min="10519" max="10519" width="2.875" style="29" customWidth="1"/>
    <col min="10520" max="10520" width="9.375" style="29" customWidth="1"/>
    <col min="10521" max="10521" width="10.625" style="29" customWidth="1"/>
    <col min="10522" max="10522" width="27.125" style="29" customWidth="1"/>
    <col min="10523" max="10523" width="3.125" style="29" customWidth="1"/>
    <col min="10524" max="10524" width="19.5" style="29" customWidth="1"/>
    <col min="10525" max="10525" width="3.125" style="29" customWidth="1"/>
    <col min="10526" max="10526" width="19.875" style="29" customWidth="1"/>
    <col min="10527" max="10527" width="4" style="29" customWidth="1"/>
    <col min="10528" max="10528" width="19.875" style="29" customWidth="1"/>
    <col min="10529" max="10535" width="10.625" style="29" customWidth="1"/>
    <col min="10536" max="10536" width="3.625" style="29" customWidth="1"/>
    <col min="10537" max="10537" width="6.625" style="29" customWidth="1"/>
    <col min="10538" max="10538" width="2.375" style="29" customWidth="1"/>
    <col min="10539" max="10752" width="9.125" style="29"/>
    <col min="10753" max="10753" width="2.875" style="29" customWidth="1"/>
    <col min="10754" max="10754" width="1.5" style="29" customWidth="1"/>
    <col min="10755" max="10755" width="20.5" style="29" customWidth="1"/>
    <col min="10756" max="10756" width="0.875" style="29" customWidth="1"/>
    <col min="10757" max="10757" width="13.875" style="29" customWidth="1"/>
    <col min="10758" max="10758" width="11.875" style="29" customWidth="1"/>
    <col min="10759" max="10759" width="10.375" style="29" customWidth="1"/>
    <col min="10760" max="10760" width="13.625" style="29" customWidth="1"/>
    <col min="10761" max="10761" width="1.5" style="29" customWidth="1"/>
    <col min="10762" max="10762" width="6.625" style="29" customWidth="1"/>
    <col min="10763" max="10763" width="1.5" style="29" customWidth="1"/>
    <col min="10764" max="10765" width="6.625" style="29" customWidth="1"/>
    <col min="10766" max="10766" width="2.125" style="29" customWidth="1"/>
    <col min="10767" max="10767" width="6.625" style="29" customWidth="1"/>
    <col min="10768" max="10768" width="2.125" style="29" customWidth="1"/>
    <col min="10769" max="10770" width="6.625" style="29" customWidth="1"/>
    <col min="10771" max="10771" width="2.125" style="29" customWidth="1"/>
    <col min="10772" max="10772" width="6.625" style="29" customWidth="1"/>
    <col min="10773" max="10773" width="2.125" style="29" customWidth="1"/>
    <col min="10774" max="10774" width="9.875" style="29" customWidth="1"/>
    <col min="10775" max="10775" width="2.875" style="29" customWidth="1"/>
    <col min="10776" max="10776" width="9.375" style="29" customWidth="1"/>
    <col min="10777" max="10777" width="10.625" style="29" customWidth="1"/>
    <col min="10778" max="10778" width="27.125" style="29" customWidth="1"/>
    <col min="10779" max="10779" width="3.125" style="29" customWidth="1"/>
    <col min="10780" max="10780" width="19.5" style="29" customWidth="1"/>
    <col min="10781" max="10781" width="3.125" style="29" customWidth="1"/>
    <col min="10782" max="10782" width="19.875" style="29" customWidth="1"/>
    <col min="10783" max="10783" width="4" style="29" customWidth="1"/>
    <col min="10784" max="10784" width="19.875" style="29" customWidth="1"/>
    <col min="10785" max="10791" width="10.625" style="29" customWidth="1"/>
    <col min="10792" max="10792" width="3.625" style="29" customWidth="1"/>
    <col min="10793" max="10793" width="6.625" style="29" customWidth="1"/>
    <col min="10794" max="10794" width="2.375" style="29" customWidth="1"/>
    <col min="10795" max="11008" width="9.125" style="29"/>
    <col min="11009" max="11009" width="2.875" style="29" customWidth="1"/>
    <col min="11010" max="11010" width="1.5" style="29" customWidth="1"/>
    <col min="11011" max="11011" width="20.5" style="29" customWidth="1"/>
    <col min="11012" max="11012" width="0.875" style="29" customWidth="1"/>
    <col min="11013" max="11013" width="13.875" style="29" customWidth="1"/>
    <col min="11014" max="11014" width="11.875" style="29" customWidth="1"/>
    <col min="11015" max="11015" width="10.375" style="29" customWidth="1"/>
    <col min="11016" max="11016" width="13.625" style="29" customWidth="1"/>
    <col min="11017" max="11017" width="1.5" style="29" customWidth="1"/>
    <col min="11018" max="11018" width="6.625" style="29" customWidth="1"/>
    <col min="11019" max="11019" width="1.5" style="29" customWidth="1"/>
    <col min="11020" max="11021" width="6.625" style="29" customWidth="1"/>
    <col min="11022" max="11022" width="2.125" style="29" customWidth="1"/>
    <col min="11023" max="11023" width="6.625" style="29" customWidth="1"/>
    <col min="11024" max="11024" width="2.125" style="29" customWidth="1"/>
    <col min="11025" max="11026" width="6.625" style="29" customWidth="1"/>
    <col min="11027" max="11027" width="2.125" style="29" customWidth="1"/>
    <col min="11028" max="11028" width="6.625" style="29" customWidth="1"/>
    <col min="11029" max="11029" width="2.125" style="29" customWidth="1"/>
    <col min="11030" max="11030" width="9.875" style="29" customWidth="1"/>
    <col min="11031" max="11031" width="2.875" style="29" customWidth="1"/>
    <col min="11032" max="11032" width="9.375" style="29" customWidth="1"/>
    <col min="11033" max="11033" width="10.625" style="29" customWidth="1"/>
    <col min="11034" max="11034" width="27.125" style="29" customWidth="1"/>
    <col min="11035" max="11035" width="3.125" style="29" customWidth="1"/>
    <col min="11036" max="11036" width="19.5" style="29" customWidth="1"/>
    <col min="11037" max="11037" width="3.125" style="29" customWidth="1"/>
    <col min="11038" max="11038" width="19.875" style="29" customWidth="1"/>
    <col min="11039" max="11039" width="4" style="29" customWidth="1"/>
    <col min="11040" max="11040" width="19.875" style="29" customWidth="1"/>
    <col min="11041" max="11047" width="10.625" style="29" customWidth="1"/>
    <col min="11048" max="11048" width="3.625" style="29" customWidth="1"/>
    <col min="11049" max="11049" width="6.625" style="29" customWidth="1"/>
    <col min="11050" max="11050" width="2.375" style="29" customWidth="1"/>
    <col min="11051" max="11264" width="9.125" style="29"/>
    <col min="11265" max="11265" width="2.875" style="29" customWidth="1"/>
    <col min="11266" max="11266" width="1.5" style="29" customWidth="1"/>
    <col min="11267" max="11267" width="20.5" style="29" customWidth="1"/>
    <col min="11268" max="11268" width="0.875" style="29" customWidth="1"/>
    <col min="11269" max="11269" width="13.875" style="29" customWidth="1"/>
    <col min="11270" max="11270" width="11.875" style="29" customWidth="1"/>
    <col min="11271" max="11271" width="10.375" style="29" customWidth="1"/>
    <col min="11272" max="11272" width="13.625" style="29" customWidth="1"/>
    <col min="11273" max="11273" width="1.5" style="29" customWidth="1"/>
    <col min="11274" max="11274" width="6.625" style="29" customWidth="1"/>
    <col min="11275" max="11275" width="1.5" style="29" customWidth="1"/>
    <col min="11276" max="11277" width="6.625" style="29" customWidth="1"/>
    <col min="11278" max="11278" width="2.125" style="29" customWidth="1"/>
    <col min="11279" max="11279" width="6.625" style="29" customWidth="1"/>
    <col min="11280" max="11280" width="2.125" style="29" customWidth="1"/>
    <col min="11281" max="11282" width="6.625" style="29" customWidth="1"/>
    <col min="11283" max="11283" width="2.125" style="29" customWidth="1"/>
    <col min="11284" max="11284" width="6.625" style="29" customWidth="1"/>
    <col min="11285" max="11285" width="2.125" style="29" customWidth="1"/>
    <col min="11286" max="11286" width="9.875" style="29" customWidth="1"/>
    <col min="11287" max="11287" width="2.875" style="29" customWidth="1"/>
    <col min="11288" max="11288" width="9.375" style="29" customWidth="1"/>
    <col min="11289" max="11289" width="10.625" style="29" customWidth="1"/>
    <col min="11290" max="11290" width="27.125" style="29" customWidth="1"/>
    <col min="11291" max="11291" width="3.125" style="29" customWidth="1"/>
    <col min="11292" max="11292" width="19.5" style="29" customWidth="1"/>
    <col min="11293" max="11293" width="3.125" style="29" customWidth="1"/>
    <col min="11294" max="11294" width="19.875" style="29" customWidth="1"/>
    <col min="11295" max="11295" width="4" style="29" customWidth="1"/>
    <col min="11296" max="11296" width="19.875" style="29" customWidth="1"/>
    <col min="11297" max="11303" width="10.625" style="29" customWidth="1"/>
    <col min="11304" max="11304" width="3.625" style="29" customWidth="1"/>
    <col min="11305" max="11305" width="6.625" style="29" customWidth="1"/>
    <col min="11306" max="11306" width="2.375" style="29" customWidth="1"/>
    <col min="11307" max="11520" width="9.125" style="29"/>
    <col min="11521" max="11521" width="2.875" style="29" customWidth="1"/>
    <col min="11522" max="11522" width="1.5" style="29" customWidth="1"/>
    <col min="11523" max="11523" width="20.5" style="29" customWidth="1"/>
    <col min="11524" max="11524" width="0.875" style="29" customWidth="1"/>
    <col min="11525" max="11525" width="13.875" style="29" customWidth="1"/>
    <col min="11526" max="11526" width="11.875" style="29" customWidth="1"/>
    <col min="11527" max="11527" width="10.375" style="29" customWidth="1"/>
    <col min="11528" max="11528" width="13.625" style="29" customWidth="1"/>
    <col min="11529" max="11529" width="1.5" style="29" customWidth="1"/>
    <col min="11530" max="11530" width="6.625" style="29" customWidth="1"/>
    <col min="11531" max="11531" width="1.5" style="29" customWidth="1"/>
    <col min="11532" max="11533" width="6.625" style="29" customWidth="1"/>
    <col min="11534" max="11534" width="2.125" style="29" customWidth="1"/>
    <col min="11535" max="11535" width="6.625" style="29" customWidth="1"/>
    <col min="11536" max="11536" width="2.125" style="29" customWidth="1"/>
    <col min="11537" max="11538" width="6.625" style="29" customWidth="1"/>
    <col min="11539" max="11539" width="2.125" style="29" customWidth="1"/>
    <col min="11540" max="11540" width="6.625" style="29" customWidth="1"/>
    <col min="11541" max="11541" width="2.125" style="29" customWidth="1"/>
    <col min="11542" max="11542" width="9.875" style="29" customWidth="1"/>
    <col min="11543" max="11543" width="2.875" style="29" customWidth="1"/>
    <col min="11544" max="11544" width="9.375" style="29" customWidth="1"/>
    <col min="11545" max="11545" width="10.625" style="29" customWidth="1"/>
    <col min="11546" max="11546" width="27.125" style="29" customWidth="1"/>
    <col min="11547" max="11547" width="3.125" style="29" customWidth="1"/>
    <col min="11548" max="11548" width="19.5" style="29" customWidth="1"/>
    <col min="11549" max="11549" width="3.125" style="29" customWidth="1"/>
    <col min="11550" max="11550" width="19.875" style="29" customWidth="1"/>
    <col min="11551" max="11551" width="4" style="29" customWidth="1"/>
    <col min="11552" max="11552" width="19.875" style="29" customWidth="1"/>
    <col min="11553" max="11559" width="10.625" style="29" customWidth="1"/>
    <col min="11560" max="11560" width="3.625" style="29" customWidth="1"/>
    <col min="11561" max="11561" width="6.625" style="29" customWidth="1"/>
    <col min="11562" max="11562" width="2.375" style="29" customWidth="1"/>
    <col min="11563" max="11776" width="9.125" style="29"/>
    <col min="11777" max="11777" width="2.875" style="29" customWidth="1"/>
    <col min="11778" max="11778" width="1.5" style="29" customWidth="1"/>
    <col min="11779" max="11779" width="20.5" style="29" customWidth="1"/>
    <col min="11780" max="11780" width="0.875" style="29" customWidth="1"/>
    <col min="11781" max="11781" width="13.875" style="29" customWidth="1"/>
    <col min="11782" max="11782" width="11.875" style="29" customWidth="1"/>
    <col min="11783" max="11783" width="10.375" style="29" customWidth="1"/>
    <col min="11784" max="11784" width="13.625" style="29" customWidth="1"/>
    <col min="11785" max="11785" width="1.5" style="29" customWidth="1"/>
    <col min="11786" max="11786" width="6.625" style="29" customWidth="1"/>
    <col min="11787" max="11787" width="1.5" style="29" customWidth="1"/>
    <col min="11788" max="11789" width="6.625" style="29" customWidth="1"/>
    <col min="11790" max="11790" width="2.125" style="29" customWidth="1"/>
    <col min="11791" max="11791" width="6.625" style="29" customWidth="1"/>
    <col min="11792" max="11792" width="2.125" style="29" customWidth="1"/>
    <col min="11793" max="11794" width="6.625" style="29" customWidth="1"/>
    <col min="11795" max="11795" width="2.125" style="29" customWidth="1"/>
    <col min="11796" max="11796" width="6.625" style="29" customWidth="1"/>
    <col min="11797" max="11797" width="2.125" style="29" customWidth="1"/>
    <col min="11798" max="11798" width="9.875" style="29" customWidth="1"/>
    <col min="11799" max="11799" width="2.875" style="29" customWidth="1"/>
    <col min="11800" max="11800" width="9.375" style="29" customWidth="1"/>
    <col min="11801" max="11801" width="10.625" style="29" customWidth="1"/>
    <col min="11802" max="11802" width="27.125" style="29" customWidth="1"/>
    <col min="11803" max="11803" width="3.125" style="29" customWidth="1"/>
    <col min="11804" max="11804" width="19.5" style="29" customWidth="1"/>
    <col min="11805" max="11805" width="3.125" style="29" customWidth="1"/>
    <col min="11806" max="11806" width="19.875" style="29" customWidth="1"/>
    <col min="11807" max="11807" width="4" style="29" customWidth="1"/>
    <col min="11808" max="11808" width="19.875" style="29" customWidth="1"/>
    <col min="11809" max="11815" width="10.625" style="29" customWidth="1"/>
    <col min="11816" max="11816" width="3.625" style="29" customWidth="1"/>
    <col min="11817" max="11817" width="6.625" style="29" customWidth="1"/>
    <col min="11818" max="11818" width="2.375" style="29" customWidth="1"/>
    <col min="11819" max="12032" width="9.125" style="29"/>
    <col min="12033" max="12033" width="2.875" style="29" customWidth="1"/>
    <col min="12034" max="12034" width="1.5" style="29" customWidth="1"/>
    <col min="12035" max="12035" width="20.5" style="29" customWidth="1"/>
    <col min="12036" max="12036" width="0.875" style="29" customWidth="1"/>
    <col min="12037" max="12037" width="13.875" style="29" customWidth="1"/>
    <col min="12038" max="12038" width="11.875" style="29" customWidth="1"/>
    <col min="12039" max="12039" width="10.375" style="29" customWidth="1"/>
    <col min="12040" max="12040" width="13.625" style="29" customWidth="1"/>
    <col min="12041" max="12041" width="1.5" style="29" customWidth="1"/>
    <col min="12042" max="12042" width="6.625" style="29" customWidth="1"/>
    <col min="12043" max="12043" width="1.5" style="29" customWidth="1"/>
    <col min="12044" max="12045" width="6.625" style="29" customWidth="1"/>
    <col min="12046" max="12046" width="2.125" style="29" customWidth="1"/>
    <col min="12047" max="12047" width="6.625" style="29" customWidth="1"/>
    <col min="12048" max="12048" width="2.125" style="29" customWidth="1"/>
    <col min="12049" max="12050" width="6.625" style="29" customWidth="1"/>
    <col min="12051" max="12051" width="2.125" style="29" customWidth="1"/>
    <col min="12052" max="12052" width="6.625" style="29" customWidth="1"/>
    <col min="12053" max="12053" width="2.125" style="29" customWidth="1"/>
    <col min="12054" max="12054" width="9.875" style="29" customWidth="1"/>
    <col min="12055" max="12055" width="2.875" style="29" customWidth="1"/>
    <col min="12056" max="12056" width="9.375" style="29" customWidth="1"/>
    <col min="12057" max="12057" width="10.625" style="29" customWidth="1"/>
    <col min="12058" max="12058" width="27.125" style="29" customWidth="1"/>
    <col min="12059" max="12059" width="3.125" style="29" customWidth="1"/>
    <col min="12060" max="12060" width="19.5" style="29" customWidth="1"/>
    <col min="12061" max="12061" width="3.125" style="29" customWidth="1"/>
    <col min="12062" max="12062" width="19.875" style="29" customWidth="1"/>
    <col min="12063" max="12063" width="4" style="29" customWidth="1"/>
    <col min="12064" max="12064" width="19.875" style="29" customWidth="1"/>
    <col min="12065" max="12071" width="10.625" style="29" customWidth="1"/>
    <col min="12072" max="12072" width="3.625" style="29" customWidth="1"/>
    <col min="12073" max="12073" width="6.625" style="29" customWidth="1"/>
    <col min="12074" max="12074" width="2.375" style="29" customWidth="1"/>
    <col min="12075" max="12288" width="9.125" style="29"/>
    <col min="12289" max="12289" width="2.875" style="29" customWidth="1"/>
    <col min="12290" max="12290" width="1.5" style="29" customWidth="1"/>
    <col min="12291" max="12291" width="20.5" style="29" customWidth="1"/>
    <col min="12292" max="12292" width="0.875" style="29" customWidth="1"/>
    <col min="12293" max="12293" width="13.875" style="29" customWidth="1"/>
    <col min="12294" max="12294" width="11.875" style="29" customWidth="1"/>
    <col min="12295" max="12295" width="10.375" style="29" customWidth="1"/>
    <col min="12296" max="12296" width="13.625" style="29" customWidth="1"/>
    <col min="12297" max="12297" width="1.5" style="29" customWidth="1"/>
    <col min="12298" max="12298" width="6.625" style="29" customWidth="1"/>
    <col min="12299" max="12299" width="1.5" style="29" customWidth="1"/>
    <col min="12300" max="12301" width="6.625" style="29" customWidth="1"/>
    <col min="12302" max="12302" width="2.125" style="29" customWidth="1"/>
    <col min="12303" max="12303" width="6.625" style="29" customWidth="1"/>
    <col min="12304" max="12304" width="2.125" style="29" customWidth="1"/>
    <col min="12305" max="12306" width="6.625" style="29" customWidth="1"/>
    <col min="12307" max="12307" width="2.125" style="29" customWidth="1"/>
    <col min="12308" max="12308" width="6.625" style="29" customWidth="1"/>
    <col min="12309" max="12309" width="2.125" style="29" customWidth="1"/>
    <col min="12310" max="12310" width="9.875" style="29" customWidth="1"/>
    <col min="12311" max="12311" width="2.875" style="29" customWidth="1"/>
    <col min="12312" max="12312" width="9.375" style="29" customWidth="1"/>
    <col min="12313" max="12313" width="10.625" style="29" customWidth="1"/>
    <col min="12314" max="12314" width="27.125" style="29" customWidth="1"/>
    <col min="12315" max="12315" width="3.125" style="29" customWidth="1"/>
    <col min="12316" max="12316" width="19.5" style="29" customWidth="1"/>
    <col min="12317" max="12317" width="3.125" style="29" customWidth="1"/>
    <col min="12318" max="12318" width="19.875" style="29" customWidth="1"/>
    <col min="12319" max="12319" width="4" style="29" customWidth="1"/>
    <col min="12320" max="12320" width="19.875" style="29" customWidth="1"/>
    <col min="12321" max="12327" width="10.625" style="29" customWidth="1"/>
    <col min="12328" max="12328" width="3.625" style="29" customWidth="1"/>
    <col min="12329" max="12329" width="6.625" style="29" customWidth="1"/>
    <col min="12330" max="12330" width="2.375" style="29" customWidth="1"/>
    <col min="12331" max="12544" width="9.125" style="29"/>
    <col min="12545" max="12545" width="2.875" style="29" customWidth="1"/>
    <col min="12546" max="12546" width="1.5" style="29" customWidth="1"/>
    <col min="12547" max="12547" width="20.5" style="29" customWidth="1"/>
    <col min="12548" max="12548" width="0.875" style="29" customWidth="1"/>
    <col min="12549" max="12549" width="13.875" style="29" customWidth="1"/>
    <col min="12550" max="12550" width="11.875" style="29" customWidth="1"/>
    <col min="12551" max="12551" width="10.375" style="29" customWidth="1"/>
    <col min="12552" max="12552" width="13.625" style="29" customWidth="1"/>
    <col min="12553" max="12553" width="1.5" style="29" customWidth="1"/>
    <col min="12554" max="12554" width="6.625" style="29" customWidth="1"/>
    <col min="12555" max="12555" width="1.5" style="29" customWidth="1"/>
    <col min="12556" max="12557" width="6.625" style="29" customWidth="1"/>
    <col min="12558" max="12558" width="2.125" style="29" customWidth="1"/>
    <col min="12559" max="12559" width="6.625" style="29" customWidth="1"/>
    <col min="12560" max="12560" width="2.125" style="29" customWidth="1"/>
    <col min="12561" max="12562" width="6.625" style="29" customWidth="1"/>
    <col min="12563" max="12563" width="2.125" style="29" customWidth="1"/>
    <col min="12564" max="12564" width="6.625" style="29" customWidth="1"/>
    <col min="12565" max="12565" width="2.125" style="29" customWidth="1"/>
    <col min="12566" max="12566" width="9.875" style="29" customWidth="1"/>
    <col min="12567" max="12567" width="2.875" style="29" customWidth="1"/>
    <col min="12568" max="12568" width="9.375" style="29" customWidth="1"/>
    <col min="12569" max="12569" width="10.625" style="29" customWidth="1"/>
    <col min="12570" max="12570" width="27.125" style="29" customWidth="1"/>
    <col min="12571" max="12571" width="3.125" style="29" customWidth="1"/>
    <col min="12572" max="12572" width="19.5" style="29" customWidth="1"/>
    <col min="12573" max="12573" width="3.125" style="29" customWidth="1"/>
    <col min="12574" max="12574" width="19.875" style="29" customWidth="1"/>
    <col min="12575" max="12575" width="4" style="29" customWidth="1"/>
    <col min="12576" max="12576" width="19.875" style="29" customWidth="1"/>
    <col min="12577" max="12583" width="10.625" style="29" customWidth="1"/>
    <col min="12584" max="12584" width="3.625" style="29" customWidth="1"/>
    <col min="12585" max="12585" width="6.625" style="29" customWidth="1"/>
    <col min="12586" max="12586" width="2.375" style="29" customWidth="1"/>
    <col min="12587" max="12800" width="9.125" style="29"/>
    <col min="12801" max="12801" width="2.875" style="29" customWidth="1"/>
    <col min="12802" max="12802" width="1.5" style="29" customWidth="1"/>
    <col min="12803" max="12803" width="20.5" style="29" customWidth="1"/>
    <col min="12804" max="12804" width="0.875" style="29" customWidth="1"/>
    <col min="12805" max="12805" width="13.875" style="29" customWidth="1"/>
    <col min="12806" max="12806" width="11.875" style="29" customWidth="1"/>
    <col min="12807" max="12807" width="10.375" style="29" customWidth="1"/>
    <col min="12808" max="12808" width="13.625" style="29" customWidth="1"/>
    <col min="12809" max="12809" width="1.5" style="29" customWidth="1"/>
    <col min="12810" max="12810" width="6.625" style="29" customWidth="1"/>
    <col min="12811" max="12811" width="1.5" style="29" customWidth="1"/>
    <col min="12812" max="12813" width="6.625" style="29" customWidth="1"/>
    <col min="12814" max="12814" width="2.125" style="29" customWidth="1"/>
    <col min="12815" max="12815" width="6.625" style="29" customWidth="1"/>
    <col min="12816" max="12816" width="2.125" style="29" customWidth="1"/>
    <col min="12817" max="12818" width="6.625" style="29" customWidth="1"/>
    <col min="12819" max="12819" width="2.125" style="29" customWidth="1"/>
    <col min="12820" max="12820" width="6.625" style="29" customWidth="1"/>
    <col min="12821" max="12821" width="2.125" style="29" customWidth="1"/>
    <col min="12822" max="12822" width="9.875" style="29" customWidth="1"/>
    <col min="12823" max="12823" width="2.875" style="29" customWidth="1"/>
    <col min="12824" max="12824" width="9.375" style="29" customWidth="1"/>
    <col min="12825" max="12825" width="10.625" style="29" customWidth="1"/>
    <col min="12826" max="12826" width="27.125" style="29" customWidth="1"/>
    <col min="12827" max="12827" width="3.125" style="29" customWidth="1"/>
    <col min="12828" max="12828" width="19.5" style="29" customWidth="1"/>
    <col min="12829" max="12829" width="3.125" style="29" customWidth="1"/>
    <col min="12830" max="12830" width="19.875" style="29" customWidth="1"/>
    <col min="12831" max="12831" width="4" style="29" customWidth="1"/>
    <col min="12832" max="12832" width="19.875" style="29" customWidth="1"/>
    <col min="12833" max="12839" width="10.625" style="29" customWidth="1"/>
    <col min="12840" max="12840" width="3.625" style="29" customWidth="1"/>
    <col min="12841" max="12841" width="6.625" style="29" customWidth="1"/>
    <col min="12842" max="12842" width="2.375" style="29" customWidth="1"/>
    <col min="12843" max="13056" width="9.125" style="29"/>
    <col min="13057" max="13057" width="2.875" style="29" customWidth="1"/>
    <col min="13058" max="13058" width="1.5" style="29" customWidth="1"/>
    <col min="13059" max="13059" width="20.5" style="29" customWidth="1"/>
    <col min="13060" max="13060" width="0.875" style="29" customWidth="1"/>
    <col min="13061" max="13061" width="13.875" style="29" customWidth="1"/>
    <col min="13062" max="13062" width="11.875" style="29" customWidth="1"/>
    <col min="13063" max="13063" width="10.375" style="29" customWidth="1"/>
    <col min="13064" max="13064" width="13.625" style="29" customWidth="1"/>
    <col min="13065" max="13065" width="1.5" style="29" customWidth="1"/>
    <col min="13066" max="13066" width="6.625" style="29" customWidth="1"/>
    <col min="13067" max="13067" width="1.5" style="29" customWidth="1"/>
    <col min="13068" max="13069" width="6.625" style="29" customWidth="1"/>
    <col min="13070" max="13070" width="2.125" style="29" customWidth="1"/>
    <col min="13071" max="13071" width="6.625" style="29" customWidth="1"/>
    <col min="13072" max="13072" width="2.125" style="29" customWidth="1"/>
    <col min="13073" max="13074" width="6.625" style="29" customWidth="1"/>
    <col min="13075" max="13075" width="2.125" style="29" customWidth="1"/>
    <col min="13076" max="13076" width="6.625" style="29" customWidth="1"/>
    <col min="13077" max="13077" width="2.125" style="29" customWidth="1"/>
    <col min="13078" max="13078" width="9.875" style="29" customWidth="1"/>
    <col min="13079" max="13079" width="2.875" style="29" customWidth="1"/>
    <col min="13080" max="13080" width="9.375" style="29" customWidth="1"/>
    <col min="13081" max="13081" width="10.625" style="29" customWidth="1"/>
    <col min="13082" max="13082" width="27.125" style="29" customWidth="1"/>
    <col min="13083" max="13083" width="3.125" style="29" customWidth="1"/>
    <col min="13084" max="13084" width="19.5" style="29" customWidth="1"/>
    <col min="13085" max="13085" width="3.125" style="29" customWidth="1"/>
    <col min="13086" max="13086" width="19.875" style="29" customWidth="1"/>
    <col min="13087" max="13087" width="4" style="29" customWidth="1"/>
    <col min="13088" max="13088" width="19.875" style="29" customWidth="1"/>
    <col min="13089" max="13095" width="10.625" style="29" customWidth="1"/>
    <col min="13096" max="13096" width="3.625" style="29" customWidth="1"/>
    <col min="13097" max="13097" width="6.625" style="29" customWidth="1"/>
    <col min="13098" max="13098" width="2.375" style="29" customWidth="1"/>
    <col min="13099" max="13312" width="9.125" style="29"/>
    <col min="13313" max="13313" width="2.875" style="29" customWidth="1"/>
    <col min="13314" max="13314" width="1.5" style="29" customWidth="1"/>
    <col min="13315" max="13315" width="20.5" style="29" customWidth="1"/>
    <col min="13316" max="13316" width="0.875" style="29" customWidth="1"/>
    <col min="13317" max="13317" width="13.875" style="29" customWidth="1"/>
    <col min="13318" max="13318" width="11.875" style="29" customWidth="1"/>
    <col min="13319" max="13319" width="10.375" style="29" customWidth="1"/>
    <col min="13320" max="13320" width="13.625" style="29" customWidth="1"/>
    <col min="13321" max="13321" width="1.5" style="29" customWidth="1"/>
    <col min="13322" max="13322" width="6.625" style="29" customWidth="1"/>
    <col min="13323" max="13323" width="1.5" style="29" customWidth="1"/>
    <col min="13324" max="13325" width="6.625" style="29" customWidth="1"/>
    <col min="13326" max="13326" width="2.125" style="29" customWidth="1"/>
    <col min="13327" max="13327" width="6.625" style="29" customWidth="1"/>
    <col min="13328" max="13328" width="2.125" style="29" customWidth="1"/>
    <col min="13329" max="13330" width="6.625" style="29" customWidth="1"/>
    <col min="13331" max="13331" width="2.125" style="29" customWidth="1"/>
    <col min="13332" max="13332" width="6.625" style="29" customWidth="1"/>
    <col min="13333" max="13333" width="2.125" style="29" customWidth="1"/>
    <col min="13334" max="13334" width="9.875" style="29" customWidth="1"/>
    <col min="13335" max="13335" width="2.875" style="29" customWidth="1"/>
    <col min="13336" max="13336" width="9.375" style="29" customWidth="1"/>
    <col min="13337" max="13337" width="10.625" style="29" customWidth="1"/>
    <col min="13338" max="13338" width="27.125" style="29" customWidth="1"/>
    <col min="13339" max="13339" width="3.125" style="29" customWidth="1"/>
    <col min="13340" max="13340" width="19.5" style="29" customWidth="1"/>
    <col min="13341" max="13341" width="3.125" style="29" customWidth="1"/>
    <col min="13342" max="13342" width="19.875" style="29" customWidth="1"/>
    <col min="13343" max="13343" width="4" style="29" customWidth="1"/>
    <col min="13344" max="13344" width="19.875" style="29" customWidth="1"/>
    <col min="13345" max="13351" width="10.625" style="29" customWidth="1"/>
    <col min="13352" max="13352" width="3.625" style="29" customWidth="1"/>
    <col min="13353" max="13353" width="6.625" style="29" customWidth="1"/>
    <col min="13354" max="13354" width="2.375" style="29" customWidth="1"/>
    <col min="13355" max="13568" width="9.125" style="29"/>
    <col min="13569" max="13569" width="2.875" style="29" customWidth="1"/>
    <col min="13570" max="13570" width="1.5" style="29" customWidth="1"/>
    <col min="13571" max="13571" width="20.5" style="29" customWidth="1"/>
    <col min="13572" max="13572" width="0.875" style="29" customWidth="1"/>
    <col min="13573" max="13573" width="13.875" style="29" customWidth="1"/>
    <col min="13574" max="13574" width="11.875" style="29" customWidth="1"/>
    <col min="13575" max="13575" width="10.375" style="29" customWidth="1"/>
    <col min="13576" max="13576" width="13.625" style="29" customWidth="1"/>
    <col min="13577" max="13577" width="1.5" style="29" customWidth="1"/>
    <col min="13578" max="13578" width="6.625" style="29" customWidth="1"/>
    <col min="13579" max="13579" width="1.5" style="29" customWidth="1"/>
    <col min="13580" max="13581" width="6.625" style="29" customWidth="1"/>
    <col min="13582" max="13582" width="2.125" style="29" customWidth="1"/>
    <col min="13583" max="13583" width="6.625" style="29" customWidth="1"/>
    <col min="13584" max="13584" width="2.125" style="29" customWidth="1"/>
    <col min="13585" max="13586" width="6.625" style="29" customWidth="1"/>
    <col min="13587" max="13587" width="2.125" style="29" customWidth="1"/>
    <col min="13588" max="13588" width="6.625" style="29" customWidth="1"/>
    <col min="13589" max="13589" width="2.125" style="29" customWidth="1"/>
    <col min="13590" max="13590" width="9.875" style="29" customWidth="1"/>
    <col min="13591" max="13591" width="2.875" style="29" customWidth="1"/>
    <col min="13592" max="13592" width="9.375" style="29" customWidth="1"/>
    <col min="13593" max="13593" width="10.625" style="29" customWidth="1"/>
    <col min="13594" max="13594" width="27.125" style="29" customWidth="1"/>
    <col min="13595" max="13595" width="3.125" style="29" customWidth="1"/>
    <col min="13596" max="13596" width="19.5" style="29" customWidth="1"/>
    <col min="13597" max="13597" width="3.125" style="29" customWidth="1"/>
    <col min="13598" max="13598" width="19.875" style="29" customWidth="1"/>
    <col min="13599" max="13599" width="4" style="29" customWidth="1"/>
    <col min="13600" max="13600" width="19.875" style="29" customWidth="1"/>
    <col min="13601" max="13607" width="10.625" style="29" customWidth="1"/>
    <col min="13608" max="13608" width="3.625" style="29" customWidth="1"/>
    <col min="13609" max="13609" width="6.625" style="29" customWidth="1"/>
    <col min="13610" max="13610" width="2.375" style="29" customWidth="1"/>
    <col min="13611" max="13824" width="9.125" style="29"/>
    <col min="13825" max="13825" width="2.875" style="29" customWidth="1"/>
    <col min="13826" max="13826" width="1.5" style="29" customWidth="1"/>
    <col min="13827" max="13827" width="20.5" style="29" customWidth="1"/>
    <col min="13828" max="13828" width="0.875" style="29" customWidth="1"/>
    <col min="13829" max="13829" width="13.875" style="29" customWidth="1"/>
    <col min="13830" max="13830" width="11.875" style="29" customWidth="1"/>
    <col min="13831" max="13831" width="10.375" style="29" customWidth="1"/>
    <col min="13832" max="13832" width="13.625" style="29" customWidth="1"/>
    <col min="13833" max="13833" width="1.5" style="29" customWidth="1"/>
    <col min="13834" max="13834" width="6.625" style="29" customWidth="1"/>
    <col min="13835" max="13835" width="1.5" style="29" customWidth="1"/>
    <col min="13836" max="13837" width="6.625" style="29" customWidth="1"/>
    <col min="13838" max="13838" width="2.125" style="29" customWidth="1"/>
    <col min="13839" max="13839" width="6.625" style="29" customWidth="1"/>
    <col min="13840" max="13840" width="2.125" style="29" customWidth="1"/>
    <col min="13841" max="13842" width="6.625" style="29" customWidth="1"/>
    <col min="13843" max="13843" width="2.125" style="29" customWidth="1"/>
    <col min="13844" max="13844" width="6.625" style="29" customWidth="1"/>
    <col min="13845" max="13845" width="2.125" style="29" customWidth="1"/>
    <col min="13846" max="13846" width="9.875" style="29" customWidth="1"/>
    <col min="13847" max="13847" width="2.875" style="29" customWidth="1"/>
    <col min="13848" max="13848" width="9.375" style="29" customWidth="1"/>
    <col min="13849" max="13849" width="10.625" style="29" customWidth="1"/>
    <col min="13850" max="13850" width="27.125" style="29" customWidth="1"/>
    <col min="13851" max="13851" width="3.125" style="29" customWidth="1"/>
    <col min="13852" max="13852" width="19.5" style="29" customWidth="1"/>
    <col min="13853" max="13853" width="3.125" style="29" customWidth="1"/>
    <col min="13854" max="13854" width="19.875" style="29" customWidth="1"/>
    <col min="13855" max="13855" width="4" style="29" customWidth="1"/>
    <col min="13856" max="13856" width="19.875" style="29" customWidth="1"/>
    <col min="13857" max="13863" width="10.625" style="29" customWidth="1"/>
    <col min="13864" max="13864" width="3.625" style="29" customWidth="1"/>
    <col min="13865" max="13865" width="6.625" style="29" customWidth="1"/>
    <col min="13866" max="13866" width="2.375" style="29" customWidth="1"/>
    <col min="13867" max="14080" width="9.125" style="29"/>
    <col min="14081" max="14081" width="2.875" style="29" customWidth="1"/>
    <col min="14082" max="14082" width="1.5" style="29" customWidth="1"/>
    <col min="14083" max="14083" width="20.5" style="29" customWidth="1"/>
    <col min="14084" max="14084" width="0.875" style="29" customWidth="1"/>
    <col min="14085" max="14085" width="13.875" style="29" customWidth="1"/>
    <col min="14086" max="14086" width="11.875" style="29" customWidth="1"/>
    <col min="14087" max="14087" width="10.375" style="29" customWidth="1"/>
    <col min="14088" max="14088" width="13.625" style="29" customWidth="1"/>
    <col min="14089" max="14089" width="1.5" style="29" customWidth="1"/>
    <col min="14090" max="14090" width="6.625" style="29" customWidth="1"/>
    <col min="14091" max="14091" width="1.5" style="29" customWidth="1"/>
    <col min="14092" max="14093" width="6.625" style="29" customWidth="1"/>
    <col min="14094" max="14094" width="2.125" style="29" customWidth="1"/>
    <col min="14095" max="14095" width="6.625" style="29" customWidth="1"/>
    <col min="14096" max="14096" width="2.125" style="29" customWidth="1"/>
    <col min="14097" max="14098" width="6.625" style="29" customWidth="1"/>
    <col min="14099" max="14099" width="2.125" style="29" customWidth="1"/>
    <col min="14100" max="14100" width="6.625" style="29" customWidth="1"/>
    <col min="14101" max="14101" width="2.125" style="29" customWidth="1"/>
    <col min="14102" max="14102" width="9.875" style="29" customWidth="1"/>
    <col min="14103" max="14103" width="2.875" style="29" customWidth="1"/>
    <col min="14104" max="14104" width="9.375" style="29" customWidth="1"/>
    <col min="14105" max="14105" width="10.625" style="29" customWidth="1"/>
    <col min="14106" max="14106" width="27.125" style="29" customWidth="1"/>
    <col min="14107" max="14107" width="3.125" style="29" customWidth="1"/>
    <col min="14108" max="14108" width="19.5" style="29" customWidth="1"/>
    <col min="14109" max="14109" width="3.125" style="29" customWidth="1"/>
    <col min="14110" max="14110" width="19.875" style="29" customWidth="1"/>
    <col min="14111" max="14111" width="4" style="29" customWidth="1"/>
    <col min="14112" max="14112" width="19.875" style="29" customWidth="1"/>
    <col min="14113" max="14119" width="10.625" style="29" customWidth="1"/>
    <col min="14120" max="14120" width="3.625" style="29" customWidth="1"/>
    <col min="14121" max="14121" width="6.625" style="29" customWidth="1"/>
    <col min="14122" max="14122" width="2.375" style="29" customWidth="1"/>
    <col min="14123" max="14336" width="9.125" style="29"/>
    <col min="14337" max="14337" width="2.875" style="29" customWidth="1"/>
    <col min="14338" max="14338" width="1.5" style="29" customWidth="1"/>
    <col min="14339" max="14339" width="20.5" style="29" customWidth="1"/>
    <col min="14340" max="14340" width="0.875" style="29" customWidth="1"/>
    <col min="14341" max="14341" width="13.875" style="29" customWidth="1"/>
    <col min="14342" max="14342" width="11.875" style="29" customWidth="1"/>
    <col min="14343" max="14343" width="10.375" style="29" customWidth="1"/>
    <col min="14344" max="14344" width="13.625" style="29" customWidth="1"/>
    <col min="14345" max="14345" width="1.5" style="29" customWidth="1"/>
    <col min="14346" max="14346" width="6.625" style="29" customWidth="1"/>
    <col min="14347" max="14347" width="1.5" style="29" customWidth="1"/>
    <col min="14348" max="14349" width="6.625" style="29" customWidth="1"/>
    <col min="14350" max="14350" width="2.125" style="29" customWidth="1"/>
    <col min="14351" max="14351" width="6.625" style="29" customWidth="1"/>
    <col min="14352" max="14352" width="2.125" style="29" customWidth="1"/>
    <col min="14353" max="14354" width="6.625" style="29" customWidth="1"/>
    <col min="14355" max="14355" width="2.125" style="29" customWidth="1"/>
    <col min="14356" max="14356" width="6.625" style="29" customWidth="1"/>
    <col min="14357" max="14357" width="2.125" style="29" customWidth="1"/>
    <col min="14358" max="14358" width="9.875" style="29" customWidth="1"/>
    <col min="14359" max="14359" width="2.875" style="29" customWidth="1"/>
    <col min="14360" max="14360" width="9.375" style="29" customWidth="1"/>
    <col min="14361" max="14361" width="10.625" style="29" customWidth="1"/>
    <col min="14362" max="14362" width="27.125" style="29" customWidth="1"/>
    <col min="14363" max="14363" width="3.125" style="29" customWidth="1"/>
    <col min="14364" max="14364" width="19.5" style="29" customWidth="1"/>
    <col min="14365" max="14365" width="3.125" style="29" customWidth="1"/>
    <col min="14366" max="14366" width="19.875" style="29" customWidth="1"/>
    <col min="14367" max="14367" width="4" style="29" customWidth="1"/>
    <col min="14368" max="14368" width="19.875" style="29" customWidth="1"/>
    <col min="14369" max="14375" width="10.625" style="29" customWidth="1"/>
    <col min="14376" max="14376" width="3.625" style="29" customWidth="1"/>
    <col min="14377" max="14377" width="6.625" style="29" customWidth="1"/>
    <col min="14378" max="14378" width="2.375" style="29" customWidth="1"/>
    <col min="14379" max="14592" width="9.125" style="29"/>
    <col min="14593" max="14593" width="2.875" style="29" customWidth="1"/>
    <col min="14594" max="14594" width="1.5" style="29" customWidth="1"/>
    <col min="14595" max="14595" width="20.5" style="29" customWidth="1"/>
    <col min="14596" max="14596" width="0.875" style="29" customWidth="1"/>
    <col min="14597" max="14597" width="13.875" style="29" customWidth="1"/>
    <col min="14598" max="14598" width="11.875" style="29" customWidth="1"/>
    <col min="14599" max="14599" width="10.375" style="29" customWidth="1"/>
    <col min="14600" max="14600" width="13.625" style="29" customWidth="1"/>
    <col min="14601" max="14601" width="1.5" style="29" customWidth="1"/>
    <col min="14602" max="14602" width="6.625" style="29" customWidth="1"/>
    <col min="14603" max="14603" width="1.5" style="29" customWidth="1"/>
    <col min="14604" max="14605" width="6.625" style="29" customWidth="1"/>
    <col min="14606" max="14606" width="2.125" style="29" customWidth="1"/>
    <col min="14607" max="14607" width="6.625" style="29" customWidth="1"/>
    <col min="14608" max="14608" width="2.125" style="29" customWidth="1"/>
    <col min="14609" max="14610" width="6.625" style="29" customWidth="1"/>
    <col min="14611" max="14611" width="2.125" style="29" customWidth="1"/>
    <col min="14612" max="14612" width="6.625" style="29" customWidth="1"/>
    <col min="14613" max="14613" width="2.125" style="29" customWidth="1"/>
    <col min="14614" max="14614" width="9.875" style="29" customWidth="1"/>
    <col min="14615" max="14615" width="2.875" style="29" customWidth="1"/>
    <col min="14616" max="14616" width="9.375" style="29" customWidth="1"/>
    <col min="14617" max="14617" width="10.625" style="29" customWidth="1"/>
    <col min="14618" max="14618" width="27.125" style="29" customWidth="1"/>
    <col min="14619" max="14619" width="3.125" style="29" customWidth="1"/>
    <col min="14620" max="14620" width="19.5" style="29" customWidth="1"/>
    <col min="14621" max="14621" width="3.125" style="29" customWidth="1"/>
    <col min="14622" max="14622" width="19.875" style="29" customWidth="1"/>
    <col min="14623" max="14623" width="4" style="29" customWidth="1"/>
    <col min="14624" max="14624" width="19.875" style="29" customWidth="1"/>
    <col min="14625" max="14631" width="10.625" style="29" customWidth="1"/>
    <col min="14632" max="14632" width="3.625" style="29" customWidth="1"/>
    <col min="14633" max="14633" width="6.625" style="29" customWidth="1"/>
    <col min="14634" max="14634" width="2.375" style="29" customWidth="1"/>
    <col min="14635" max="14848" width="9.125" style="29"/>
    <col min="14849" max="14849" width="2.875" style="29" customWidth="1"/>
    <col min="14850" max="14850" width="1.5" style="29" customWidth="1"/>
    <col min="14851" max="14851" width="20.5" style="29" customWidth="1"/>
    <col min="14852" max="14852" width="0.875" style="29" customWidth="1"/>
    <col min="14853" max="14853" width="13.875" style="29" customWidth="1"/>
    <col min="14854" max="14854" width="11.875" style="29" customWidth="1"/>
    <col min="14855" max="14855" width="10.375" style="29" customWidth="1"/>
    <col min="14856" max="14856" width="13.625" style="29" customWidth="1"/>
    <col min="14857" max="14857" width="1.5" style="29" customWidth="1"/>
    <col min="14858" max="14858" width="6.625" style="29" customWidth="1"/>
    <col min="14859" max="14859" width="1.5" style="29" customWidth="1"/>
    <col min="14860" max="14861" width="6.625" style="29" customWidth="1"/>
    <col min="14862" max="14862" width="2.125" style="29" customWidth="1"/>
    <col min="14863" max="14863" width="6.625" style="29" customWidth="1"/>
    <col min="14864" max="14864" width="2.125" style="29" customWidth="1"/>
    <col min="14865" max="14866" width="6.625" style="29" customWidth="1"/>
    <col min="14867" max="14867" width="2.125" style="29" customWidth="1"/>
    <col min="14868" max="14868" width="6.625" style="29" customWidth="1"/>
    <col min="14869" max="14869" width="2.125" style="29" customWidth="1"/>
    <col min="14870" max="14870" width="9.875" style="29" customWidth="1"/>
    <col min="14871" max="14871" width="2.875" style="29" customWidth="1"/>
    <col min="14872" max="14872" width="9.375" style="29" customWidth="1"/>
    <col min="14873" max="14873" width="10.625" style="29" customWidth="1"/>
    <col min="14874" max="14874" width="27.125" style="29" customWidth="1"/>
    <col min="14875" max="14875" width="3.125" style="29" customWidth="1"/>
    <col min="14876" max="14876" width="19.5" style="29" customWidth="1"/>
    <col min="14877" max="14877" width="3.125" style="29" customWidth="1"/>
    <col min="14878" max="14878" width="19.875" style="29" customWidth="1"/>
    <col min="14879" max="14879" width="4" style="29" customWidth="1"/>
    <col min="14880" max="14880" width="19.875" style="29" customWidth="1"/>
    <col min="14881" max="14887" width="10.625" style="29" customWidth="1"/>
    <col min="14888" max="14888" width="3.625" style="29" customWidth="1"/>
    <col min="14889" max="14889" width="6.625" style="29" customWidth="1"/>
    <col min="14890" max="14890" width="2.375" style="29" customWidth="1"/>
    <col min="14891" max="15104" width="9.125" style="29"/>
    <col min="15105" max="15105" width="2.875" style="29" customWidth="1"/>
    <col min="15106" max="15106" width="1.5" style="29" customWidth="1"/>
    <col min="15107" max="15107" width="20.5" style="29" customWidth="1"/>
    <col min="15108" max="15108" width="0.875" style="29" customWidth="1"/>
    <col min="15109" max="15109" width="13.875" style="29" customWidth="1"/>
    <col min="15110" max="15110" width="11.875" style="29" customWidth="1"/>
    <col min="15111" max="15111" width="10.375" style="29" customWidth="1"/>
    <col min="15112" max="15112" width="13.625" style="29" customWidth="1"/>
    <col min="15113" max="15113" width="1.5" style="29" customWidth="1"/>
    <col min="15114" max="15114" width="6.625" style="29" customWidth="1"/>
    <col min="15115" max="15115" width="1.5" style="29" customWidth="1"/>
    <col min="15116" max="15117" width="6.625" style="29" customWidth="1"/>
    <col min="15118" max="15118" width="2.125" style="29" customWidth="1"/>
    <col min="15119" max="15119" width="6.625" style="29" customWidth="1"/>
    <col min="15120" max="15120" width="2.125" style="29" customWidth="1"/>
    <col min="15121" max="15122" width="6.625" style="29" customWidth="1"/>
    <col min="15123" max="15123" width="2.125" style="29" customWidth="1"/>
    <col min="15124" max="15124" width="6.625" style="29" customWidth="1"/>
    <col min="15125" max="15125" width="2.125" style="29" customWidth="1"/>
    <col min="15126" max="15126" width="9.875" style="29" customWidth="1"/>
    <col min="15127" max="15127" width="2.875" style="29" customWidth="1"/>
    <col min="15128" max="15128" width="9.375" style="29" customWidth="1"/>
    <col min="15129" max="15129" width="10.625" style="29" customWidth="1"/>
    <col min="15130" max="15130" width="27.125" style="29" customWidth="1"/>
    <col min="15131" max="15131" width="3.125" style="29" customWidth="1"/>
    <col min="15132" max="15132" width="19.5" style="29" customWidth="1"/>
    <col min="15133" max="15133" width="3.125" style="29" customWidth="1"/>
    <col min="15134" max="15134" width="19.875" style="29" customWidth="1"/>
    <col min="15135" max="15135" width="4" style="29" customWidth="1"/>
    <col min="15136" max="15136" width="19.875" style="29" customWidth="1"/>
    <col min="15137" max="15143" width="10.625" style="29" customWidth="1"/>
    <col min="15144" max="15144" width="3.625" style="29" customWidth="1"/>
    <col min="15145" max="15145" width="6.625" style="29" customWidth="1"/>
    <col min="15146" max="15146" width="2.375" style="29" customWidth="1"/>
    <col min="15147" max="15360" width="9.125" style="29"/>
    <col min="15361" max="15361" width="2.875" style="29" customWidth="1"/>
    <col min="15362" max="15362" width="1.5" style="29" customWidth="1"/>
    <col min="15363" max="15363" width="20.5" style="29" customWidth="1"/>
    <col min="15364" max="15364" width="0.875" style="29" customWidth="1"/>
    <col min="15365" max="15365" width="13.875" style="29" customWidth="1"/>
    <col min="15366" max="15366" width="11.875" style="29" customWidth="1"/>
    <col min="15367" max="15367" width="10.375" style="29" customWidth="1"/>
    <col min="15368" max="15368" width="13.625" style="29" customWidth="1"/>
    <col min="15369" max="15369" width="1.5" style="29" customWidth="1"/>
    <col min="15370" max="15370" width="6.625" style="29" customWidth="1"/>
    <col min="15371" max="15371" width="1.5" style="29" customWidth="1"/>
    <col min="15372" max="15373" width="6.625" style="29" customWidth="1"/>
    <col min="15374" max="15374" width="2.125" style="29" customWidth="1"/>
    <col min="15375" max="15375" width="6.625" style="29" customWidth="1"/>
    <col min="15376" max="15376" width="2.125" style="29" customWidth="1"/>
    <col min="15377" max="15378" width="6.625" style="29" customWidth="1"/>
    <col min="15379" max="15379" width="2.125" style="29" customWidth="1"/>
    <col min="15380" max="15380" width="6.625" style="29" customWidth="1"/>
    <col min="15381" max="15381" width="2.125" style="29" customWidth="1"/>
    <col min="15382" max="15382" width="9.875" style="29" customWidth="1"/>
    <col min="15383" max="15383" width="2.875" style="29" customWidth="1"/>
    <col min="15384" max="15384" width="9.375" style="29" customWidth="1"/>
    <col min="15385" max="15385" width="10.625" style="29" customWidth="1"/>
    <col min="15386" max="15386" width="27.125" style="29" customWidth="1"/>
    <col min="15387" max="15387" width="3.125" style="29" customWidth="1"/>
    <col min="15388" max="15388" width="19.5" style="29" customWidth="1"/>
    <col min="15389" max="15389" width="3.125" style="29" customWidth="1"/>
    <col min="15390" max="15390" width="19.875" style="29" customWidth="1"/>
    <col min="15391" max="15391" width="4" style="29" customWidth="1"/>
    <col min="15392" max="15392" width="19.875" style="29" customWidth="1"/>
    <col min="15393" max="15399" width="10.625" style="29" customWidth="1"/>
    <col min="15400" max="15400" width="3.625" style="29" customWidth="1"/>
    <col min="15401" max="15401" width="6.625" style="29" customWidth="1"/>
    <col min="15402" max="15402" width="2.375" style="29" customWidth="1"/>
    <col min="15403" max="15616" width="9.125" style="29"/>
    <col min="15617" max="15617" width="2.875" style="29" customWidth="1"/>
    <col min="15618" max="15618" width="1.5" style="29" customWidth="1"/>
    <col min="15619" max="15619" width="20.5" style="29" customWidth="1"/>
    <col min="15620" max="15620" width="0.875" style="29" customWidth="1"/>
    <col min="15621" max="15621" width="13.875" style="29" customWidth="1"/>
    <col min="15622" max="15622" width="11.875" style="29" customWidth="1"/>
    <col min="15623" max="15623" width="10.375" style="29" customWidth="1"/>
    <col min="15624" max="15624" width="13.625" style="29" customWidth="1"/>
    <col min="15625" max="15625" width="1.5" style="29" customWidth="1"/>
    <col min="15626" max="15626" width="6.625" style="29" customWidth="1"/>
    <col min="15627" max="15627" width="1.5" style="29" customWidth="1"/>
    <col min="15628" max="15629" width="6.625" style="29" customWidth="1"/>
    <col min="15630" max="15630" width="2.125" style="29" customWidth="1"/>
    <col min="15631" max="15631" width="6.625" style="29" customWidth="1"/>
    <col min="15632" max="15632" width="2.125" style="29" customWidth="1"/>
    <col min="15633" max="15634" width="6.625" style="29" customWidth="1"/>
    <col min="15635" max="15635" width="2.125" style="29" customWidth="1"/>
    <col min="15636" max="15636" width="6.625" style="29" customWidth="1"/>
    <col min="15637" max="15637" width="2.125" style="29" customWidth="1"/>
    <col min="15638" max="15638" width="9.875" style="29" customWidth="1"/>
    <col min="15639" max="15639" width="2.875" style="29" customWidth="1"/>
    <col min="15640" max="15640" width="9.375" style="29" customWidth="1"/>
    <col min="15641" max="15641" width="10.625" style="29" customWidth="1"/>
    <col min="15642" max="15642" width="27.125" style="29" customWidth="1"/>
    <col min="15643" max="15643" width="3.125" style="29" customWidth="1"/>
    <col min="15644" max="15644" width="19.5" style="29" customWidth="1"/>
    <col min="15645" max="15645" width="3.125" style="29" customWidth="1"/>
    <col min="15646" max="15646" width="19.875" style="29" customWidth="1"/>
    <col min="15647" max="15647" width="4" style="29" customWidth="1"/>
    <col min="15648" max="15648" width="19.875" style="29" customWidth="1"/>
    <col min="15649" max="15655" width="10.625" style="29" customWidth="1"/>
    <col min="15656" max="15656" width="3.625" style="29" customWidth="1"/>
    <col min="15657" max="15657" width="6.625" style="29" customWidth="1"/>
    <col min="15658" max="15658" width="2.375" style="29" customWidth="1"/>
    <col min="15659" max="15872" width="9.125" style="29"/>
    <col min="15873" max="15873" width="2.875" style="29" customWidth="1"/>
    <col min="15874" max="15874" width="1.5" style="29" customWidth="1"/>
    <col min="15875" max="15875" width="20.5" style="29" customWidth="1"/>
    <col min="15876" max="15876" width="0.875" style="29" customWidth="1"/>
    <col min="15877" max="15877" width="13.875" style="29" customWidth="1"/>
    <col min="15878" max="15878" width="11.875" style="29" customWidth="1"/>
    <col min="15879" max="15879" width="10.375" style="29" customWidth="1"/>
    <col min="15880" max="15880" width="13.625" style="29" customWidth="1"/>
    <col min="15881" max="15881" width="1.5" style="29" customWidth="1"/>
    <col min="15882" max="15882" width="6.625" style="29" customWidth="1"/>
    <col min="15883" max="15883" width="1.5" style="29" customWidth="1"/>
    <col min="15884" max="15885" width="6.625" style="29" customWidth="1"/>
    <col min="15886" max="15886" width="2.125" style="29" customWidth="1"/>
    <col min="15887" max="15887" width="6.625" style="29" customWidth="1"/>
    <col min="15888" max="15888" width="2.125" style="29" customWidth="1"/>
    <col min="15889" max="15890" width="6.625" style="29" customWidth="1"/>
    <col min="15891" max="15891" width="2.125" style="29" customWidth="1"/>
    <col min="15892" max="15892" width="6.625" style="29" customWidth="1"/>
    <col min="15893" max="15893" width="2.125" style="29" customWidth="1"/>
    <col min="15894" max="15894" width="9.875" style="29" customWidth="1"/>
    <col min="15895" max="15895" width="2.875" style="29" customWidth="1"/>
    <col min="15896" max="15896" width="9.375" style="29" customWidth="1"/>
    <col min="15897" max="15897" width="10.625" style="29" customWidth="1"/>
    <col min="15898" max="15898" width="27.125" style="29" customWidth="1"/>
    <col min="15899" max="15899" width="3.125" style="29" customWidth="1"/>
    <col min="15900" max="15900" width="19.5" style="29" customWidth="1"/>
    <col min="15901" max="15901" width="3.125" style="29" customWidth="1"/>
    <col min="15902" max="15902" width="19.875" style="29" customWidth="1"/>
    <col min="15903" max="15903" width="4" style="29" customWidth="1"/>
    <col min="15904" max="15904" width="19.875" style="29" customWidth="1"/>
    <col min="15905" max="15911" width="10.625" style="29" customWidth="1"/>
    <col min="15912" max="15912" width="3.625" style="29" customWidth="1"/>
    <col min="15913" max="15913" width="6.625" style="29" customWidth="1"/>
    <col min="15914" max="15914" width="2.375" style="29" customWidth="1"/>
    <col min="15915" max="16128" width="9.125" style="29"/>
    <col min="16129" max="16129" width="2.875" style="29" customWidth="1"/>
    <col min="16130" max="16130" width="1.5" style="29" customWidth="1"/>
    <col min="16131" max="16131" width="20.5" style="29" customWidth="1"/>
    <col min="16132" max="16132" width="0.875" style="29" customWidth="1"/>
    <col min="16133" max="16133" width="13.875" style="29" customWidth="1"/>
    <col min="16134" max="16134" width="11.875" style="29" customWidth="1"/>
    <col min="16135" max="16135" width="10.375" style="29" customWidth="1"/>
    <col min="16136" max="16136" width="13.625" style="29" customWidth="1"/>
    <col min="16137" max="16137" width="1.5" style="29" customWidth="1"/>
    <col min="16138" max="16138" width="6.625" style="29" customWidth="1"/>
    <col min="16139" max="16139" width="1.5" style="29" customWidth="1"/>
    <col min="16140" max="16141" width="6.625" style="29" customWidth="1"/>
    <col min="16142" max="16142" width="2.125" style="29" customWidth="1"/>
    <col min="16143" max="16143" width="6.625" style="29" customWidth="1"/>
    <col min="16144" max="16144" width="2.125" style="29" customWidth="1"/>
    <col min="16145" max="16146" width="6.625" style="29" customWidth="1"/>
    <col min="16147" max="16147" width="2.125" style="29" customWidth="1"/>
    <col min="16148" max="16148" width="6.625" style="29" customWidth="1"/>
    <col min="16149" max="16149" width="2.125" style="29" customWidth="1"/>
    <col min="16150" max="16150" width="9.875" style="29" customWidth="1"/>
    <col min="16151" max="16151" width="2.875" style="29" customWidth="1"/>
    <col min="16152" max="16152" width="9.375" style="29" customWidth="1"/>
    <col min="16153" max="16153" width="10.625" style="29" customWidth="1"/>
    <col min="16154" max="16154" width="27.125" style="29" customWidth="1"/>
    <col min="16155" max="16155" width="3.125" style="29" customWidth="1"/>
    <col min="16156" max="16156" width="19.5" style="29" customWidth="1"/>
    <col min="16157" max="16157" width="3.125" style="29" customWidth="1"/>
    <col min="16158" max="16158" width="19.875" style="29" customWidth="1"/>
    <col min="16159" max="16159" width="4" style="29" customWidth="1"/>
    <col min="16160" max="16160" width="19.875" style="29" customWidth="1"/>
    <col min="16161" max="16167" width="10.625" style="29" customWidth="1"/>
    <col min="16168" max="16168" width="3.625" style="29" customWidth="1"/>
    <col min="16169" max="16169" width="6.625" style="29" customWidth="1"/>
    <col min="16170" max="16170" width="2.375" style="29" customWidth="1"/>
    <col min="16171" max="16384" width="9.125" style="29"/>
  </cols>
  <sheetData>
    <row r="1" spans="1:32" ht="17.100000000000001" customHeight="1" thickBot="1" x14ac:dyDescent="0.3">
      <c r="A1" s="340">
        <v>1</v>
      </c>
      <c r="B1" s="341" t="s">
        <v>10</v>
      </c>
      <c r="C1" s="342"/>
      <c r="D1" s="342"/>
      <c r="E1" s="342"/>
      <c r="F1" s="343"/>
      <c r="G1" s="343"/>
      <c r="H1" s="344"/>
      <c r="I1" s="343"/>
      <c r="J1" s="343" t="s">
        <v>12</v>
      </c>
      <c r="K1" s="343"/>
      <c r="L1" s="343"/>
      <c r="M1" s="343" t="s">
        <v>12</v>
      </c>
      <c r="N1" s="343"/>
      <c r="O1" s="343"/>
      <c r="P1" s="343"/>
      <c r="Q1" s="343"/>
      <c r="R1" s="343"/>
      <c r="S1" s="343"/>
      <c r="T1" s="343"/>
      <c r="U1" s="343"/>
      <c r="V1" s="344"/>
      <c r="W1" s="606" t="s">
        <v>1</v>
      </c>
      <c r="Z1" s="30" t="s">
        <v>13</v>
      </c>
    </row>
    <row r="2" spans="1:32" ht="17.100000000000001" customHeight="1" thickBot="1" x14ac:dyDescent="0.3">
      <c r="A2" s="345">
        <f t="shared" ref="A2:A65" si="0">A1+1</f>
        <v>2</v>
      </c>
      <c r="B2" s="346"/>
      <c r="C2" s="33" t="str">
        <f>[1]JP1!C2</f>
        <v>JOCKEY PUMPS</v>
      </c>
      <c r="D2" s="33"/>
      <c r="E2" s="33"/>
      <c r="F2" s="347"/>
      <c r="G2" s="770" t="str">
        <f>IF([1]JP1!G2=0,"",[1]JP1!G2)</f>
        <v>PBA - 904</v>
      </c>
      <c r="H2" s="771"/>
      <c r="I2" s="348"/>
      <c r="J2" s="349"/>
      <c r="K2" s="350"/>
      <c r="L2" s="774" t="str">
        <f>'JP1'!L2:S2</f>
        <v>Issued for Construction</v>
      </c>
      <c r="M2" s="775"/>
      <c r="N2" s="775"/>
      <c r="O2" s="775"/>
      <c r="P2" s="775"/>
      <c r="Q2" s="775"/>
      <c r="R2" s="775"/>
      <c r="S2" s="775"/>
      <c r="T2" s="775"/>
      <c r="U2" s="775"/>
      <c r="V2" s="351"/>
      <c r="W2" s="607"/>
      <c r="Z2" s="38" t="s">
        <v>238</v>
      </c>
      <c r="AB2" s="38" t="s">
        <v>238</v>
      </c>
    </row>
    <row r="3" spans="1:32" ht="17.100000000000001" customHeight="1" thickBot="1" x14ac:dyDescent="0.3">
      <c r="A3" s="345">
        <f t="shared" si="0"/>
        <v>3</v>
      </c>
      <c r="B3" s="352"/>
      <c r="C3" s="353"/>
      <c r="D3" s="353"/>
      <c r="E3" s="353"/>
      <c r="F3" s="353"/>
      <c r="G3" s="772"/>
      <c r="H3" s="773"/>
      <c r="I3" s="354"/>
      <c r="J3" s="350"/>
      <c r="K3" s="350"/>
      <c r="L3" s="775" t="str">
        <f>[1]JP1!L3</f>
        <v>( based on final process data )</v>
      </c>
      <c r="M3" s="775"/>
      <c r="N3" s="775"/>
      <c r="O3" s="775"/>
      <c r="P3" s="775"/>
      <c r="Q3" s="775"/>
      <c r="R3" s="775"/>
      <c r="S3" s="775"/>
      <c r="T3" s="775"/>
      <c r="U3" s="775"/>
      <c r="V3" s="351"/>
      <c r="W3" s="608"/>
      <c r="Z3" s="38" t="s">
        <v>21</v>
      </c>
      <c r="AB3" s="38" t="s">
        <v>21</v>
      </c>
    </row>
    <row r="4" spans="1:32" ht="17.100000000000001" customHeight="1" x14ac:dyDescent="0.2">
      <c r="A4" s="345">
        <f t="shared" si="0"/>
        <v>4</v>
      </c>
      <c r="B4" s="157"/>
      <c r="C4" s="49" t="s">
        <v>239</v>
      </c>
      <c r="D4" s="50" t="s">
        <v>23</v>
      </c>
      <c r="E4" s="776" t="str">
        <f>IF([1]JP1!E4=0,"",[1]JP1!E4)</f>
        <v/>
      </c>
      <c r="F4" s="776"/>
      <c r="G4" s="776"/>
      <c r="H4" s="777"/>
      <c r="I4" s="355"/>
      <c r="J4" s="356"/>
      <c r="K4" s="356"/>
      <c r="L4" s="355"/>
      <c r="M4" s="355"/>
      <c r="N4" s="355"/>
      <c r="O4" s="355"/>
      <c r="P4" s="355"/>
      <c r="Q4" s="355"/>
      <c r="R4" s="355"/>
      <c r="S4" s="355"/>
      <c r="T4" s="355"/>
      <c r="U4" s="355"/>
      <c r="V4" s="357"/>
      <c r="W4" s="53"/>
      <c r="Z4" s="54" t="s">
        <v>240</v>
      </c>
      <c r="AB4" s="54" t="s">
        <v>241</v>
      </c>
    </row>
    <row r="5" spans="1:32" ht="17.100000000000001" customHeight="1" thickBot="1" x14ac:dyDescent="0.25">
      <c r="A5" s="345">
        <f t="shared" si="0"/>
        <v>5</v>
      </c>
      <c r="B5" s="358"/>
      <c r="C5" s="359" t="s">
        <v>242</v>
      </c>
      <c r="D5" s="239" t="s">
        <v>23</v>
      </c>
      <c r="E5" s="778" t="str">
        <f>IF([1]JP1!O6=0,"",[1]JP1!O6)</f>
        <v>VTA</v>
      </c>
      <c r="F5" s="778"/>
      <c r="G5" s="778"/>
      <c r="H5" s="779"/>
      <c r="I5" s="360"/>
      <c r="J5" s="360"/>
      <c r="K5" s="360"/>
      <c r="L5" s="360"/>
      <c r="M5" s="360"/>
      <c r="N5" s="360"/>
      <c r="O5" s="360"/>
      <c r="P5" s="361"/>
      <c r="Q5" s="361"/>
      <c r="R5" s="360"/>
      <c r="S5" s="360"/>
      <c r="T5" s="360"/>
      <c r="U5" s="360"/>
      <c r="V5" s="362"/>
      <c r="W5" s="59"/>
      <c r="Z5" s="78" t="s">
        <v>243</v>
      </c>
      <c r="AB5" s="60" t="s">
        <v>244</v>
      </c>
    </row>
    <row r="6" spans="1:32" ht="17.100000000000001" customHeight="1" thickBot="1" x14ac:dyDescent="0.25">
      <c r="A6" s="31">
        <f>A5+1</f>
        <v>6</v>
      </c>
      <c r="B6" s="363"/>
      <c r="C6" s="621" t="s">
        <v>245</v>
      </c>
      <c r="D6" s="621"/>
      <c r="E6" s="621"/>
      <c r="F6" s="621"/>
      <c r="G6" s="622"/>
      <c r="H6" s="700" t="s">
        <v>246</v>
      </c>
      <c r="I6" s="621"/>
      <c r="J6" s="621"/>
      <c r="K6" s="621"/>
      <c r="L6" s="622"/>
      <c r="M6" s="700"/>
      <c r="N6" s="621"/>
      <c r="O6" s="621"/>
      <c r="P6" s="621"/>
      <c r="Q6" s="622"/>
      <c r="R6" s="700"/>
      <c r="S6" s="621"/>
      <c r="T6" s="621"/>
      <c r="U6" s="621"/>
      <c r="V6" s="622"/>
      <c r="W6" s="59"/>
      <c r="Z6" s="60" t="s">
        <v>247</v>
      </c>
    </row>
    <row r="7" spans="1:32" ht="17.100000000000001" customHeight="1" thickBot="1" x14ac:dyDescent="0.25">
      <c r="A7" s="31">
        <f t="shared" si="0"/>
        <v>7</v>
      </c>
      <c r="B7" s="364"/>
      <c r="C7" s="765" t="s">
        <v>248</v>
      </c>
      <c r="D7" s="765"/>
      <c r="E7" s="765"/>
      <c r="F7" s="765"/>
      <c r="G7" s="766"/>
      <c r="H7" s="767"/>
      <c r="I7" s="768"/>
      <c r="J7" s="768"/>
      <c r="K7" s="768"/>
      <c r="L7" s="769"/>
      <c r="M7" s="767"/>
      <c r="N7" s="768"/>
      <c r="O7" s="768"/>
      <c r="P7" s="768"/>
      <c r="Q7" s="769"/>
      <c r="R7" s="767"/>
      <c r="S7" s="768"/>
      <c r="T7" s="768"/>
      <c r="U7" s="768"/>
      <c r="V7" s="769"/>
      <c r="W7" s="59"/>
    </row>
    <row r="8" spans="1:32" ht="17.100000000000001" customHeight="1" thickBot="1" x14ac:dyDescent="0.25">
      <c r="A8" s="31">
        <f>A7+1</f>
        <v>8</v>
      </c>
      <c r="B8" s="365"/>
      <c r="C8" s="666" t="s">
        <v>249</v>
      </c>
      <c r="D8" s="786"/>
      <c r="E8" s="786"/>
      <c r="F8" s="786"/>
      <c r="G8" s="366"/>
      <c r="H8" s="787"/>
      <c r="I8" s="788"/>
      <c r="J8" s="788"/>
      <c r="K8" s="788"/>
      <c r="L8" s="789"/>
      <c r="M8" s="790"/>
      <c r="N8" s="790"/>
      <c r="O8" s="790"/>
      <c r="P8" s="790"/>
      <c r="Q8" s="791"/>
      <c r="R8" s="790"/>
      <c r="S8" s="790"/>
      <c r="T8" s="790"/>
      <c r="U8" s="790"/>
      <c r="V8" s="791"/>
      <c r="W8" s="59"/>
      <c r="Z8" s="38" t="s">
        <v>250</v>
      </c>
      <c r="AB8" s="38" t="s">
        <v>251</v>
      </c>
      <c r="AD8" s="38" t="s">
        <v>251</v>
      </c>
      <c r="AF8" s="38" t="s">
        <v>251</v>
      </c>
    </row>
    <row r="9" spans="1:32" ht="17.100000000000001" customHeight="1" thickBot="1" x14ac:dyDescent="0.25">
      <c r="A9" s="31">
        <f>A8+1</f>
        <v>9</v>
      </c>
      <c r="B9" s="367"/>
      <c r="C9" s="621" t="s">
        <v>474</v>
      </c>
      <c r="D9" s="621"/>
      <c r="E9" s="621"/>
      <c r="F9" s="621"/>
      <c r="G9" s="622"/>
      <c r="H9" s="700" t="s">
        <v>253</v>
      </c>
      <c r="I9" s="621"/>
      <c r="J9" s="621"/>
      <c r="K9" s="621"/>
      <c r="L9" s="622"/>
      <c r="M9" s="700"/>
      <c r="N9" s="621"/>
      <c r="O9" s="621"/>
      <c r="P9" s="621"/>
      <c r="Q9" s="622"/>
      <c r="R9" s="700"/>
      <c r="S9" s="621"/>
      <c r="T9" s="621"/>
      <c r="U9" s="621"/>
      <c r="V9" s="622"/>
      <c r="W9" s="59"/>
      <c r="Z9" s="38" t="s">
        <v>21</v>
      </c>
      <c r="AA9" s="29">
        <v>1</v>
      </c>
      <c r="AB9" s="47" t="s">
        <v>21</v>
      </c>
      <c r="AD9" s="47" t="s">
        <v>21</v>
      </c>
      <c r="AF9" s="47" t="s">
        <v>21</v>
      </c>
    </row>
    <row r="10" spans="1:32" ht="17.100000000000001" customHeight="1" x14ac:dyDescent="0.2">
      <c r="A10" s="31">
        <f>A9+1</f>
        <v>10</v>
      </c>
      <c r="B10" s="56"/>
      <c r="C10" s="79" t="s">
        <v>254</v>
      </c>
      <c r="D10" s="50"/>
      <c r="E10" s="368"/>
      <c r="F10" s="369"/>
      <c r="G10" s="370" t="s">
        <v>255</v>
      </c>
      <c r="H10" s="780" t="str">
        <f>IF([1]JP1!S45="","",IF([1]JP1!S39=50,
IF([1]JP1!S45&gt;3000,3000,IF([1]JP1!S45&gt;1500,1500,IF([1]JP1!S45&gt;1000,1000,[1]JP1!S45))),
IF([1]JP1!S39=60,
IF([1]JP1!S45&gt;3600,3600,IF([1]JP1!S45&gt;1800,1800,IF([1]JP1!S45&gt;1200,1200,[1]JP1!S45))),"")))</f>
        <v/>
      </c>
      <c r="I10" s="781"/>
      <c r="J10" s="371" t="s">
        <v>256</v>
      </c>
      <c r="K10" s="781" t="str">
        <f>IF([1]JP1!S46="","",IF([1]JP1!S39=50,
IF([1]JP1!S46&gt;3000,3000,IF([1]JP1!S46&gt;1500,1500,IF([1]JP1!S46&gt;1000,1000,[1]JP1!S46))),
IF([1]JP1!S39=60,
IF([1]JP1!S46&gt;3600,3600,IF([1]JP1!S46&gt;1800,1800,IF([1]JP1!S46&gt;1200,1200,[1]JP1!S46))),"")))</f>
        <v/>
      </c>
      <c r="L10" s="782"/>
      <c r="M10" s="783"/>
      <c r="N10" s="783"/>
      <c r="O10" s="372" t="s">
        <v>256</v>
      </c>
      <c r="P10" s="784"/>
      <c r="Q10" s="785"/>
      <c r="R10" s="783"/>
      <c r="S10" s="783"/>
      <c r="T10" s="372" t="s">
        <v>256</v>
      </c>
      <c r="U10" s="784"/>
      <c r="V10" s="785"/>
      <c r="W10" s="59"/>
      <c r="Y10" s="373" t="s">
        <v>257</v>
      </c>
      <c r="Z10" s="54" t="s">
        <v>258</v>
      </c>
      <c r="AA10" s="29">
        <v>2</v>
      </c>
      <c r="AB10" s="54" t="str">
        <f>IF(H$24=$Z$10,$Y$10&amp;AA9,IF(H$24=$Z$11,$Y$11&amp;AA9,IF(H$24=$Z$12,$Y$12&amp;AA9,"")))</f>
        <v>OH1</v>
      </c>
      <c r="AC10" s="29">
        <v>1</v>
      </c>
      <c r="AD10" s="54" t="str">
        <f>IF(M$24=$Z$10,$Y$10&amp;AC10,IF(M$24=$Z$11,$Y$11&amp;AC10,IF(M$24=$Z$12,$Y$12&amp;AC10,"")))</f>
        <v/>
      </c>
      <c r="AE10" s="29">
        <v>1</v>
      </c>
      <c r="AF10" s="54" t="str">
        <f>IF(R$24=$Z$10,$Y$10&amp;AE10,IF(R$24=$Z$11,$Y$11&amp;AE10,IF(R$24=$Z$12,$Y$12&amp;AE10,"")))</f>
        <v/>
      </c>
    </row>
    <row r="11" spans="1:32" ht="17.100000000000001" customHeight="1" x14ac:dyDescent="0.2">
      <c r="A11" s="31">
        <f t="shared" si="0"/>
        <v>11</v>
      </c>
      <c r="B11" s="48"/>
      <c r="C11" s="374" t="s">
        <v>259</v>
      </c>
      <c r="D11" s="50"/>
      <c r="E11" s="375"/>
      <c r="F11" s="375"/>
      <c r="G11" s="63" t="str">
        <f>IF([1]JP1!$F$3=[1]JP1!$O$73,Qsi,IF([1]JP1!$F$3=[1]JP1!$O$74,Qus,""))</f>
        <v>m3/h</v>
      </c>
      <c r="H11" s="795" t="s">
        <v>25</v>
      </c>
      <c r="I11" s="796"/>
      <c r="J11" s="796"/>
      <c r="K11" s="796"/>
      <c r="L11" s="797"/>
      <c r="M11" s="793"/>
      <c r="N11" s="793"/>
      <c r="O11" s="793"/>
      <c r="P11" s="793"/>
      <c r="Q11" s="798"/>
      <c r="R11" s="793"/>
      <c r="S11" s="793"/>
      <c r="T11" s="793"/>
      <c r="U11" s="793"/>
      <c r="V11" s="798"/>
      <c r="W11" s="59"/>
      <c r="Y11" s="373" t="s">
        <v>261</v>
      </c>
      <c r="Z11" s="78" t="s">
        <v>262</v>
      </c>
      <c r="AA11" s="29">
        <v>3</v>
      </c>
      <c r="AB11" s="78" t="str">
        <f>IF(H$24=$Z$10,$Y$10&amp;AA10,IF(H$24=$Z$11,$Y$11&amp;AA10,IF(H$24=$Z$12,$Y$12&amp;AA10,"")))</f>
        <v>OH2</v>
      </c>
      <c r="AC11" s="29">
        <v>2</v>
      </c>
      <c r="AD11" s="78" t="str">
        <f>IF(M$24=$Z$10,$Y$10&amp;AC11,IF(M$24=$Z$11,$Y$11&amp;AC11,IF(M$24=$Z$12,$Y$12&amp;AC11,"")))</f>
        <v/>
      </c>
      <c r="AE11" s="29">
        <v>2</v>
      </c>
      <c r="AF11" s="78" t="str">
        <f>IF(R$24=$Z$10,$Y$10&amp;AE11,IF(R$24=$Z$11,$Y$11&amp;AE11,IF(R$24=$Z$12,$Y$12&amp;AE11,"")))</f>
        <v/>
      </c>
    </row>
    <row r="12" spans="1:32" ht="17.100000000000001" customHeight="1" thickBot="1" x14ac:dyDescent="0.25">
      <c r="A12" s="31">
        <f t="shared" si="0"/>
        <v>12</v>
      </c>
      <c r="B12" s="56"/>
      <c r="C12" s="57" t="s">
        <v>263</v>
      </c>
      <c r="D12" s="50"/>
      <c r="E12" s="376"/>
      <c r="F12" s="377"/>
      <c r="G12" s="63" t="str">
        <f>IF([1]JP1!$F$3=[1]JP1!$O$73,Qsi,IF([1]JP1!$F$3=[1]JP1!$O$74,Qus,""))</f>
        <v>m3/h</v>
      </c>
      <c r="H12" s="378" t="str">
        <f>IF([1]JP1!E12:H12=0,"",[1]JP1!E12:H12)</f>
        <v/>
      </c>
      <c r="I12" s="792">
        <f>IF([1]JP1!E13=0,"",[1]JP1!E13)</f>
        <v>18.700000000000003</v>
      </c>
      <c r="J12" s="792"/>
      <c r="K12" s="792"/>
      <c r="L12" s="379"/>
      <c r="M12" s="380"/>
      <c r="N12" s="799"/>
      <c r="O12" s="799"/>
      <c r="P12" s="799"/>
      <c r="Q12" s="381"/>
      <c r="R12" s="380"/>
      <c r="S12" s="799"/>
      <c r="T12" s="799"/>
      <c r="U12" s="799"/>
      <c r="V12" s="381"/>
      <c r="W12" s="59"/>
      <c r="Y12" s="373" t="s">
        <v>264</v>
      </c>
      <c r="Z12" s="60" t="s">
        <v>265</v>
      </c>
      <c r="AA12" s="29">
        <v>4</v>
      </c>
      <c r="AB12" s="78" t="str">
        <f>IF(H$24=$Z$10,$Y$10&amp;AA11,IF(H$24=$Z$11,$Y$11&amp;AA11,IF(H$24=$Z$12,$Y$12&amp;AA11,"")))</f>
        <v>OH3</v>
      </c>
      <c r="AC12" s="29">
        <v>3</v>
      </c>
      <c r="AD12" s="78" t="str">
        <f>IF(M$24=$Z$10,$Y$10&amp;AC12,IF(M$24=$Z$11,$Y$11&amp;AC12,IF(M$24=$Z$12,$Y$12&amp;AC12,"")))</f>
        <v/>
      </c>
      <c r="AE12" s="29">
        <v>3</v>
      </c>
      <c r="AF12" s="78" t="str">
        <f>IF(R$24=$Z$10,$Y$10&amp;AE12,IF(R$24=$Z$11,$Y$11&amp;AE12,IF(R$24=$Z$12,$Y$12&amp;AE12,"")))</f>
        <v/>
      </c>
    </row>
    <row r="13" spans="1:32" ht="17.100000000000001" customHeight="1" x14ac:dyDescent="0.2">
      <c r="A13" s="31">
        <f t="shared" si="0"/>
        <v>13</v>
      </c>
      <c r="B13" s="48"/>
      <c r="C13" s="49" t="s">
        <v>266</v>
      </c>
      <c r="D13" s="376"/>
      <c r="E13" s="376"/>
      <c r="F13" s="377"/>
      <c r="G13" s="63" t="str">
        <f>IF([1]JP1!$F$3=[1]JP1!$O$73,DHsi,IF([1]JP1!$F$3=[1]JP1!$O$74,DHus,""))</f>
        <v>m liq.</v>
      </c>
      <c r="H13" s="378"/>
      <c r="I13" s="792">
        <f>IF([1]JP1!S26="","",[1]JP1!S26)</f>
        <v>143.73825015032492</v>
      </c>
      <c r="J13" s="792"/>
      <c r="K13" s="792"/>
      <c r="L13" s="379"/>
      <c r="M13" s="382"/>
      <c r="N13" s="793"/>
      <c r="O13" s="793"/>
      <c r="P13" s="793"/>
      <c r="Q13" s="383"/>
      <c r="R13" s="382"/>
      <c r="S13" s="793"/>
      <c r="T13" s="793"/>
      <c r="U13" s="793"/>
      <c r="V13" s="383"/>
      <c r="W13" s="59"/>
      <c r="AA13" s="29">
        <v>5</v>
      </c>
      <c r="AB13" s="78" t="str">
        <f>IF(H$24=$Z$10,$Y$10&amp;AA12,IF(H$24=$Z$11,$Y$11&amp;AA12,IF(H$24=$Z$12,$Y$12&amp;AA12,"")))</f>
        <v>OH4</v>
      </c>
      <c r="AC13" s="29">
        <v>4</v>
      </c>
      <c r="AD13" s="78" t="str">
        <f>IF(M$24=$Z$10,$Y$10&amp;AC13,IF(M$24=$Z$11,$Y$11&amp;AC13,IF(M$24=$Z$12,$Y$12&amp;AC13,"")))</f>
        <v/>
      </c>
      <c r="AE13" s="29">
        <v>4</v>
      </c>
      <c r="AF13" s="78" t="str">
        <f>IF(R$24=$Z$10,$Y$10&amp;AE13,IF(R$24=$Z$11,$Y$11&amp;AE13,IF(R$24=$Z$12,$Y$12&amp;AE13,"")))</f>
        <v/>
      </c>
    </row>
    <row r="14" spans="1:32" ht="17.100000000000001" customHeight="1" x14ac:dyDescent="0.2">
      <c r="A14" s="31">
        <f t="shared" si="0"/>
        <v>14</v>
      </c>
      <c r="B14" s="48"/>
      <c r="C14" s="376" t="s">
        <v>267</v>
      </c>
      <c r="D14" s="50"/>
      <c r="E14" s="384"/>
      <c r="F14" s="377"/>
      <c r="G14" s="385" t="s">
        <v>268</v>
      </c>
      <c r="H14" s="378"/>
      <c r="I14" s="792">
        <f>IF([1]JP1!S27=0,"",[1]JP1!S27)</f>
        <v>70</v>
      </c>
      <c r="J14" s="792"/>
      <c r="K14" s="792"/>
      <c r="L14" s="379"/>
      <c r="M14" s="382"/>
      <c r="N14" s="793"/>
      <c r="O14" s="793"/>
      <c r="P14" s="793"/>
      <c r="Q14" s="386"/>
      <c r="R14" s="382"/>
      <c r="S14" s="794"/>
      <c r="T14" s="794"/>
      <c r="U14" s="794"/>
      <c r="V14" s="387"/>
      <c r="W14" s="59"/>
      <c r="AA14" s="29">
        <v>6</v>
      </c>
      <c r="AB14" s="78" t="str">
        <f>IF(H$24=$Z$10,$Y$10&amp;AA13,IF(H$24=$Z$11,$Y$11&amp;AA13,IF(H$24=$Z$12,$Y$12&amp;AA13,"")))</f>
        <v>OH5</v>
      </c>
      <c r="AC14" s="29">
        <v>5</v>
      </c>
      <c r="AD14" s="78" t="str">
        <f>IF(M$24=$Z$10,$Y$10&amp;AC14,IF(M$24=$Z$11,$Y$11&amp;AC14,IF(M$24=$Z$12,$Y$12&amp;AC14,"")))</f>
        <v/>
      </c>
      <c r="AE14" s="29">
        <v>5</v>
      </c>
      <c r="AF14" s="78" t="str">
        <f>IF(R$24=$Z$10,$Y$10&amp;AE14,IF(R$24=$Z$11,$Y$11&amp;AE14,IF(R$24=$Z$12,$Y$12&amp;AE14,"")))</f>
        <v/>
      </c>
    </row>
    <row r="15" spans="1:32" ht="17.100000000000001" customHeight="1" x14ac:dyDescent="0.2">
      <c r="A15" s="31">
        <f t="shared" si="0"/>
        <v>15</v>
      </c>
      <c r="B15" s="48"/>
      <c r="C15" s="49" t="s">
        <v>269</v>
      </c>
      <c r="D15" s="50"/>
      <c r="E15" s="376"/>
      <c r="F15" s="377"/>
      <c r="G15" s="63" t="str">
        <f>IF([1]JP1!$F$3=[1]JP1!$O$73,Psi,IF([1]JP1!$F$3=[1]JP1!$O$74,Pus,""))</f>
        <v>kW</v>
      </c>
      <c r="H15" s="388"/>
      <c r="I15" s="967">
        <f>IF([1]JP1!S29="","",[1]JP1!S29)</f>
        <v>9.4648300943181916</v>
      </c>
      <c r="J15" s="967"/>
      <c r="K15" s="967"/>
      <c r="L15" s="389"/>
      <c r="M15" s="382"/>
      <c r="N15" s="793"/>
      <c r="O15" s="793"/>
      <c r="P15" s="793"/>
      <c r="Q15" s="386"/>
      <c r="R15" s="382"/>
      <c r="S15" s="794"/>
      <c r="T15" s="794"/>
      <c r="U15" s="794"/>
      <c r="V15" s="387"/>
      <c r="W15" s="59"/>
      <c r="AA15" s="29">
        <v>7</v>
      </c>
      <c r="AB15" s="78" t="str">
        <f>IF(H$24=$Z$10,$Y$10&amp;AA14,IF(H$24=$Z$11,"",IF(H$24=$Z$12,$Y$12&amp;AA14,"")))</f>
        <v>OH6</v>
      </c>
      <c r="AC15" s="29">
        <v>6</v>
      </c>
      <c r="AD15" s="78" t="str">
        <f>IF(M$24=$Z$10,$Y$10&amp;AC15,IF(M$24=$Z$11,"",IF(M$24=$Z$12,$Y$12&amp;AC15,"")))</f>
        <v/>
      </c>
      <c r="AE15" s="29">
        <v>6</v>
      </c>
      <c r="AF15" s="78" t="str">
        <f>IF(R$24=$Z$10,$Y$10&amp;AE15,IF(R$24=$Z$11,"",IF(R$24=$Z$12,$Y$12&amp;AE15,"")))</f>
        <v/>
      </c>
    </row>
    <row r="16" spans="1:32" ht="17.100000000000001" customHeight="1" thickBot="1" x14ac:dyDescent="0.25">
      <c r="A16" s="31">
        <f t="shared" si="0"/>
        <v>16</v>
      </c>
      <c r="B16" s="48"/>
      <c r="C16" s="376" t="s">
        <v>270</v>
      </c>
      <c r="D16" s="50"/>
      <c r="E16" s="375"/>
      <c r="F16" s="375"/>
      <c r="G16" s="63" t="str">
        <f>IF([1]JP1!$F$3=[1]JP1!$O$73,Qsi,IF([1]JP1!$F$3=[1]JP1!$O$74,Qus,""))</f>
        <v>m3/h</v>
      </c>
      <c r="H16" s="805" t="s">
        <v>25</v>
      </c>
      <c r="I16" s="806"/>
      <c r="J16" s="806"/>
      <c r="K16" s="806"/>
      <c r="L16" s="807"/>
      <c r="M16" s="793"/>
      <c r="N16" s="793"/>
      <c r="O16" s="793"/>
      <c r="P16" s="793"/>
      <c r="Q16" s="798"/>
      <c r="R16" s="793"/>
      <c r="S16" s="793"/>
      <c r="T16" s="793"/>
      <c r="U16" s="793"/>
      <c r="V16" s="798"/>
      <c r="W16" s="59"/>
      <c r="AB16" s="60" t="str">
        <f>IF(H$24=$Z$10,"",IF(H$24=$Z$11,"",IF(H$24=$Z$12,$Y$12&amp;AA15,"")))</f>
        <v/>
      </c>
      <c r="AC16" s="29">
        <v>7</v>
      </c>
      <c r="AD16" s="60" t="str">
        <f>IF(M$24=$Z$10,"",IF(M$24=$Z$11,"",IF(M$24=$Z$12,$Y$12&amp;AC16,"")))</f>
        <v/>
      </c>
      <c r="AE16" s="29">
        <v>7</v>
      </c>
      <c r="AF16" s="60" t="str">
        <f>IF(R$24=$Z$10,"",IF(R$24=$Z$11,"",IF(R$24=$Z$12,$Y$12&amp;AE16,"")))</f>
        <v/>
      </c>
    </row>
    <row r="17" spans="1:28" ht="17.100000000000001" customHeight="1" thickBot="1" x14ac:dyDescent="0.25">
      <c r="A17" s="31">
        <f t="shared" si="0"/>
        <v>17</v>
      </c>
      <c r="B17" s="48"/>
      <c r="C17" s="374" t="s">
        <v>271</v>
      </c>
      <c r="D17" s="50"/>
      <c r="E17" s="390"/>
      <c r="F17" s="376"/>
      <c r="G17" s="63" t="str">
        <f>IF([1]JP1!$F$3=[1]JP1!$O$73,Psi,IF([1]JP1!$F$3=[1]JP1!$O$74,Pus,""))</f>
        <v>kW</v>
      </c>
      <c r="H17" s="800" t="s">
        <v>25</v>
      </c>
      <c r="I17" s="801"/>
      <c r="J17" s="801"/>
      <c r="K17" s="801"/>
      <c r="L17" s="802"/>
      <c r="M17" s="803"/>
      <c r="N17" s="803"/>
      <c r="O17" s="803"/>
      <c r="P17" s="803"/>
      <c r="Q17" s="804"/>
      <c r="R17" s="803"/>
      <c r="S17" s="803"/>
      <c r="T17" s="803"/>
      <c r="U17" s="803"/>
      <c r="V17" s="804"/>
      <c r="W17" s="59"/>
      <c r="Z17" s="38" t="s">
        <v>272</v>
      </c>
    </row>
    <row r="18" spans="1:28" ht="17.100000000000001" customHeight="1" thickBot="1" x14ac:dyDescent="0.25">
      <c r="A18" s="31">
        <f t="shared" si="0"/>
        <v>18</v>
      </c>
      <c r="B18" s="48"/>
      <c r="C18" s="374" t="s">
        <v>273</v>
      </c>
      <c r="D18" s="50"/>
      <c r="E18" s="390"/>
      <c r="F18" s="50"/>
      <c r="G18" s="63" t="str">
        <f>IF([1]JP1!$F$3=[1]JP1!$O$73,Psi,IF([1]JP1!$F$3=[1]JP1!$O$74,Pus,""))</f>
        <v>kW</v>
      </c>
      <c r="H18" s="805" t="s">
        <v>25</v>
      </c>
      <c r="I18" s="806"/>
      <c r="J18" s="806"/>
      <c r="K18" s="806"/>
      <c r="L18" s="807"/>
      <c r="M18" s="793"/>
      <c r="N18" s="793"/>
      <c r="O18" s="793"/>
      <c r="P18" s="793"/>
      <c r="Q18" s="798"/>
      <c r="R18" s="793"/>
      <c r="S18" s="793"/>
      <c r="T18" s="793"/>
      <c r="U18" s="793"/>
      <c r="V18" s="798"/>
      <c r="W18" s="59"/>
      <c r="Z18" s="38" t="s">
        <v>21</v>
      </c>
      <c r="AB18" s="38" t="s">
        <v>272</v>
      </c>
    </row>
    <row r="19" spans="1:28" ht="17.100000000000001" customHeight="1" thickBot="1" x14ac:dyDescent="0.25">
      <c r="A19" s="31">
        <f t="shared" si="0"/>
        <v>19</v>
      </c>
      <c r="B19" s="48"/>
      <c r="C19" s="376" t="s">
        <v>274</v>
      </c>
      <c r="D19" s="50"/>
      <c r="E19" s="384"/>
      <c r="F19" s="391" t="s">
        <v>275</v>
      </c>
      <c r="G19" s="392"/>
      <c r="H19" s="393">
        <v>0</v>
      </c>
      <c r="I19" s="315" t="s">
        <v>256</v>
      </c>
      <c r="J19" s="394">
        <v>0</v>
      </c>
      <c r="K19" s="295" t="s">
        <v>256</v>
      </c>
      <c r="L19" s="395">
        <v>0</v>
      </c>
      <c r="M19" s="396"/>
      <c r="N19" s="384" t="s">
        <v>256</v>
      </c>
      <c r="O19" s="397"/>
      <c r="P19" s="384" t="s">
        <v>256</v>
      </c>
      <c r="Q19" s="398"/>
      <c r="R19" s="396"/>
      <c r="S19" s="399" t="s">
        <v>256</v>
      </c>
      <c r="T19" s="400"/>
      <c r="U19" s="401" t="s">
        <v>256</v>
      </c>
      <c r="V19" s="402"/>
      <c r="W19" s="59"/>
      <c r="Z19" s="54" t="s">
        <v>276</v>
      </c>
      <c r="AB19" s="38" t="s">
        <v>21</v>
      </c>
    </row>
    <row r="20" spans="1:28" ht="17.100000000000001" customHeight="1" x14ac:dyDescent="0.25">
      <c r="A20" s="31">
        <f t="shared" si="0"/>
        <v>20</v>
      </c>
      <c r="B20" s="403"/>
      <c r="C20" s="404" t="s">
        <v>277</v>
      </c>
      <c r="D20" s="405"/>
      <c r="E20" s="405"/>
      <c r="F20" s="405"/>
      <c r="G20" s="63" t="str">
        <f>IF([1]JP1!$F$3=[1]JP1!$O$73,DHsi,IF([1]JP1!$F$3=[1]JP1!$O$74,DHus,""))</f>
        <v>m liq.</v>
      </c>
      <c r="H20" s="406"/>
      <c r="I20" s="817">
        <f>IF([1]JP1!F3=[1]JP1!O73,[1]JP1!O90,IF([1]JP1!F3=[1]JP1!O74,[1]JP1!S90,""))</f>
        <v>7.119458201460926</v>
      </c>
      <c r="J20" s="817"/>
      <c r="K20" s="817"/>
      <c r="L20" s="386" t="s">
        <v>83</v>
      </c>
      <c r="M20" s="818"/>
      <c r="N20" s="818"/>
      <c r="O20" s="818"/>
      <c r="P20" s="818"/>
      <c r="Q20" s="819"/>
      <c r="R20" s="818"/>
      <c r="S20" s="818"/>
      <c r="T20" s="818"/>
      <c r="U20" s="818"/>
      <c r="V20" s="819"/>
      <c r="W20" s="59"/>
      <c r="Z20" s="78" t="s">
        <v>278</v>
      </c>
      <c r="AB20" s="78" t="s">
        <v>278</v>
      </c>
    </row>
    <row r="21" spans="1:28" ht="17.100000000000001" customHeight="1" thickBot="1" x14ac:dyDescent="0.25">
      <c r="A21" s="31">
        <f t="shared" si="0"/>
        <v>21</v>
      </c>
      <c r="B21" s="407"/>
      <c r="C21" s="820" t="s">
        <v>279</v>
      </c>
      <c r="D21" s="820"/>
      <c r="E21" s="820"/>
      <c r="F21" s="820"/>
      <c r="G21" s="63" t="str">
        <f>IF([1]JP1!$F$3=[1]JP1!$O$73,DHsi,IF([1]JP1!$F$3=[1]JP1!$O$74,DHus,""))</f>
        <v>m liq.</v>
      </c>
      <c r="H21" s="408"/>
      <c r="I21" s="821">
        <f>IF([1]JP1!F3=[1]JP1!O73,[1]JP1!O91,IF([1]JP1!F3=[1]JP1!O74,[1]JP1!S91,""))</f>
        <v>8.8194582014609253</v>
      </c>
      <c r="J21" s="821"/>
      <c r="K21" s="821"/>
      <c r="L21" s="242" t="s">
        <v>83</v>
      </c>
      <c r="M21" s="822"/>
      <c r="N21" s="822"/>
      <c r="O21" s="822"/>
      <c r="P21" s="822"/>
      <c r="Q21" s="823"/>
      <c r="R21" s="822"/>
      <c r="S21" s="822"/>
      <c r="T21" s="822"/>
      <c r="U21" s="822"/>
      <c r="V21" s="823"/>
      <c r="W21" s="59"/>
      <c r="Z21" s="78" t="s">
        <v>280</v>
      </c>
      <c r="AB21" s="78" t="s">
        <v>280</v>
      </c>
    </row>
    <row r="22" spans="1:28" ht="17.100000000000001" customHeight="1" thickBot="1" x14ac:dyDescent="0.25">
      <c r="A22" s="345">
        <f t="shared" si="0"/>
        <v>22</v>
      </c>
      <c r="B22" s="352"/>
      <c r="C22" s="621" t="s">
        <v>475</v>
      </c>
      <c r="D22" s="621"/>
      <c r="E22" s="621"/>
      <c r="F22" s="621"/>
      <c r="G22" s="622"/>
      <c r="H22" s="700" t="s">
        <v>253</v>
      </c>
      <c r="I22" s="621"/>
      <c r="J22" s="621"/>
      <c r="K22" s="621"/>
      <c r="L22" s="622"/>
      <c r="M22" s="700"/>
      <c r="N22" s="621"/>
      <c r="O22" s="621"/>
      <c r="P22" s="621"/>
      <c r="Q22" s="622"/>
      <c r="R22" s="700"/>
      <c r="S22" s="621"/>
      <c r="T22" s="621"/>
      <c r="U22" s="621"/>
      <c r="V22" s="622"/>
      <c r="W22" s="59"/>
      <c r="Z22" s="60" t="s">
        <v>282</v>
      </c>
      <c r="AB22" s="60" t="s">
        <v>282</v>
      </c>
    </row>
    <row r="23" spans="1:28" ht="17.100000000000001" customHeight="1" thickBot="1" x14ac:dyDescent="0.25">
      <c r="A23" s="345">
        <f t="shared" si="0"/>
        <v>23</v>
      </c>
      <c r="B23" s="409"/>
      <c r="C23" s="376" t="s">
        <v>283</v>
      </c>
      <c r="D23" s="50"/>
      <c r="E23" s="376"/>
      <c r="F23" s="376"/>
      <c r="G23" s="236"/>
      <c r="H23" s="809" t="s">
        <v>260</v>
      </c>
      <c r="I23" s="810"/>
      <c r="J23" s="810"/>
      <c r="K23" s="810"/>
      <c r="L23" s="811"/>
      <c r="M23" s="812"/>
      <c r="N23" s="812"/>
      <c r="O23" s="812"/>
      <c r="P23" s="812"/>
      <c r="Q23" s="813"/>
      <c r="R23" s="814"/>
      <c r="S23" s="815"/>
      <c r="T23" s="815"/>
      <c r="U23" s="815"/>
      <c r="V23" s="816"/>
      <c r="W23" s="59"/>
    </row>
    <row r="24" spans="1:28" ht="17.100000000000001" customHeight="1" thickBot="1" x14ac:dyDescent="0.3">
      <c r="A24" s="345">
        <f t="shared" si="0"/>
        <v>24</v>
      </c>
      <c r="B24" s="157"/>
      <c r="C24" s="824" t="s">
        <v>284</v>
      </c>
      <c r="D24" s="824"/>
      <c r="E24" s="824"/>
      <c r="F24" s="824"/>
      <c r="G24" s="410"/>
      <c r="H24" s="825" t="s">
        <v>258</v>
      </c>
      <c r="I24" s="645"/>
      <c r="J24" s="645"/>
      <c r="K24" s="645"/>
      <c r="L24" s="826"/>
      <c r="M24" s="806"/>
      <c r="N24" s="806"/>
      <c r="O24" s="806"/>
      <c r="P24" s="806"/>
      <c r="Q24" s="807"/>
      <c r="R24" s="806"/>
      <c r="S24" s="806"/>
      <c r="T24" s="806"/>
      <c r="U24" s="806"/>
      <c r="V24" s="807"/>
      <c r="W24" s="59"/>
      <c r="Z24" s="38" t="s">
        <v>285</v>
      </c>
      <c r="AB24" s="38" t="s">
        <v>285</v>
      </c>
    </row>
    <row r="25" spans="1:28" ht="17.100000000000001" customHeight="1" thickBot="1" x14ac:dyDescent="0.3">
      <c r="A25" s="345">
        <f t="shared" si="0"/>
        <v>25</v>
      </c>
      <c r="B25" s="157"/>
      <c r="C25" s="824" t="s">
        <v>286</v>
      </c>
      <c r="D25" s="824"/>
      <c r="E25" s="824"/>
      <c r="F25" s="824"/>
      <c r="G25" s="410"/>
      <c r="H25" s="827" t="s">
        <v>287</v>
      </c>
      <c r="I25" s="828"/>
      <c r="J25" s="828"/>
      <c r="K25" s="828"/>
      <c r="L25" s="828"/>
      <c r="M25" s="805"/>
      <c r="N25" s="806"/>
      <c r="O25" s="806"/>
      <c r="P25" s="806"/>
      <c r="Q25" s="807"/>
      <c r="R25" s="806"/>
      <c r="S25" s="806"/>
      <c r="T25" s="806"/>
      <c r="U25" s="806"/>
      <c r="V25" s="807"/>
      <c r="W25" s="59"/>
      <c r="Z25" s="38" t="s">
        <v>21</v>
      </c>
      <c r="AB25" s="38" t="s">
        <v>21</v>
      </c>
    </row>
    <row r="26" spans="1:28" ht="17.100000000000001" customHeight="1" x14ac:dyDescent="0.25">
      <c r="A26" s="345">
        <f t="shared" si="0"/>
        <v>26</v>
      </c>
      <c r="B26" s="157"/>
      <c r="C26" s="824" t="s">
        <v>288</v>
      </c>
      <c r="D26" s="824"/>
      <c r="E26" s="824"/>
      <c r="F26" s="824"/>
      <c r="G26" s="410"/>
      <c r="H26" s="800" t="s">
        <v>278</v>
      </c>
      <c r="I26" s="801"/>
      <c r="J26" s="801"/>
      <c r="K26" s="801"/>
      <c r="L26" s="802"/>
      <c r="M26" s="806"/>
      <c r="N26" s="806"/>
      <c r="O26" s="806"/>
      <c r="P26" s="806"/>
      <c r="Q26" s="807"/>
      <c r="R26" s="806"/>
      <c r="S26" s="806"/>
      <c r="T26" s="806"/>
      <c r="U26" s="806"/>
      <c r="V26" s="807"/>
      <c r="W26" s="59"/>
      <c r="Z26" s="54" t="s">
        <v>276</v>
      </c>
      <c r="AB26" s="78" t="s">
        <v>289</v>
      </c>
    </row>
    <row r="27" spans="1:28" ht="17.100000000000001" customHeight="1" thickBot="1" x14ac:dyDescent="0.3">
      <c r="A27" s="345">
        <f t="shared" si="0"/>
        <v>27</v>
      </c>
      <c r="B27" s="157"/>
      <c r="C27" s="824" t="s">
        <v>290</v>
      </c>
      <c r="D27" s="824"/>
      <c r="E27" s="824"/>
      <c r="F27" s="824"/>
      <c r="G27" s="410"/>
      <c r="H27" s="805" t="s">
        <v>289</v>
      </c>
      <c r="I27" s="806"/>
      <c r="J27" s="806"/>
      <c r="K27" s="806"/>
      <c r="L27" s="807"/>
      <c r="M27" s="806"/>
      <c r="N27" s="806"/>
      <c r="O27" s="806"/>
      <c r="P27" s="806"/>
      <c r="Q27" s="807"/>
      <c r="R27" s="806"/>
      <c r="S27" s="806"/>
      <c r="T27" s="806"/>
      <c r="U27" s="806"/>
      <c r="V27" s="807"/>
      <c r="W27" s="59"/>
      <c r="Z27" s="78" t="s">
        <v>289</v>
      </c>
      <c r="AB27" s="60" t="s">
        <v>291</v>
      </c>
    </row>
    <row r="28" spans="1:28" ht="17.100000000000001" customHeight="1" thickBot="1" x14ac:dyDescent="0.25">
      <c r="A28" s="345">
        <f t="shared" si="0"/>
        <v>28</v>
      </c>
      <c r="B28" s="157"/>
      <c r="C28" s="376" t="s">
        <v>292</v>
      </c>
      <c r="D28" s="376"/>
      <c r="E28" s="376"/>
      <c r="F28" s="411"/>
      <c r="G28" s="412"/>
      <c r="H28" s="795" t="s">
        <v>293</v>
      </c>
      <c r="I28" s="796"/>
      <c r="J28" s="796"/>
      <c r="K28" s="796"/>
      <c r="L28" s="797"/>
      <c r="M28" s="803"/>
      <c r="N28" s="656"/>
      <c r="O28" s="656"/>
      <c r="P28" s="656"/>
      <c r="Q28" s="804"/>
      <c r="R28" s="803"/>
      <c r="S28" s="803"/>
      <c r="T28" s="803"/>
      <c r="U28" s="803"/>
      <c r="V28" s="804"/>
      <c r="W28" s="59"/>
      <c r="Z28" s="60" t="s">
        <v>291</v>
      </c>
    </row>
    <row r="29" spans="1:28" ht="17.100000000000001" customHeight="1" x14ac:dyDescent="0.2">
      <c r="A29" s="345">
        <f t="shared" si="0"/>
        <v>29</v>
      </c>
      <c r="B29" s="157"/>
      <c r="C29" s="376" t="s">
        <v>294</v>
      </c>
      <c r="D29" s="376"/>
      <c r="E29" s="376"/>
      <c r="F29" s="411"/>
      <c r="G29" s="63" t="str">
        <f>IF([1]JP1!$F$3=[1]JP1!$O$73,L2si,IF([1]JP1!$F$3=[1]JP1!$O$74,L2us,""))</f>
        <v>mm</v>
      </c>
      <c r="H29" s="795" t="s">
        <v>260</v>
      </c>
      <c r="I29" s="796"/>
      <c r="J29" s="796"/>
      <c r="K29" s="796"/>
      <c r="L29" s="797"/>
      <c r="M29" s="413"/>
      <c r="N29" s="414" t="s">
        <v>256</v>
      </c>
      <c r="O29" s="415"/>
      <c r="P29" s="414" t="s">
        <v>256</v>
      </c>
      <c r="Q29" s="402"/>
      <c r="R29" s="413"/>
      <c r="S29" s="399" t="s">
        <v>256</v>
      </c>
      <c r="T29" s="397"/>
      <c r="U29" s="416" t="s">
        <v>256</v>
      </c>
      <c r="V29" s="417"/>
      <c r="W29" s="59"/>
    </row>
    <row r="30" spans="1:28" ht="17.100000000000001" customHeight="1" x14ac:dyDescent="0.2">
      <c r="A30" s="345">
        <f t="shared" si="0"/>
        <v>30</v>
      </c>
      <c r="B30" s="157"/>
      <c r="C30" s="374" t="s">
        <v>295</v>
      </c>
      <c r="D30" s="384"/>
      <c r="E30" s="376"/>
      <c r="F30" s="411"/>
      <c r="G30" s="63" t="str">
        <f>IF([1]JP1!$F$3=[1]JP1!$O$73,Prsi,IF([1]JP1!$F$3=[1]JP1!$O$74,GPus,""))</f>
        <v>bara</v>
      </c>
      <c r="H30" s="795" t="s">
        <v>410</v>
      </c>
      <c r="I30" s="796"/>
      <c r="J30" s="796"/>
      <c r="K30" s="796"/>
      <c r="L30" s="797"/>
      <c r="M30" s="793"/>
      <c r="N30" s="803"/>
      <c r="O30" s="803"/>
      <c r="P30" s="803"/>
      <c r="Q30" s="798"/>
      <c r="R30" s="793"/>
      <c r="S30" s="793"/>
      <c r="T30" s="793"/>
      <c r="U30" s="793"/>
      <c r="V30" s="798"/>
      <c r="W30" s="59"/>
    </row>
    <row r="31" spans="1:28" ht="17.100000000000001" customHeight="1" x14ac:dyDescent="0.2">
      <c r="A31" s="345">
        <f t="shared" si="0"/>
        <v>31</v>
      </c>
      <c r="B31" s="157"/>
      <c r="C31" s="374" t="s">
        <v>297</v>
      </c>
      <c r="D31" s="376"/>
      <c r="E31" s="376"/>
      <c r="F31" s="376"/>
      <c r="G31" s="63" t="str">
        <f>IF([1]JP1!$F$3=[1]JP1!$O$73,Prsi,IF([1]JP1!$F$3=[1]JP1!$O$74,GPus,""))</f>
        <v>bara</v>
      </c>
      <c r="H31" s="795" t="s">
        <v>410</v>
      </c>
      <c r="I31" s="796"/>
      <c r="J31" s="796"/>
      <c r="K31" s="796"/>
      <c r="L31" s="797"/>
      <c r="M31" s="793"/>
      <c r="N31" s="793"/>
      <c r="O31" s="793"/>
      <c r="P31" s="793"/>
      <c r="Q31" s="798"/>
      <c r="R31" s="793"/>
      <c r="S31" s="793"/>
      <c r="T31" s="793"/>
      <c r="U31" s="793"/>
      <c r="V31" s="798"/>
      <c r="W31" s="59"/>
    </row>
    <row r="32" spans="1:28" ht="30.75" customHeight="1" thickBot="1" x14ac:dyDescent="0.25">
      <c r="A32" s="345">
        <f t="shared" si="0"/>
        <v>32</v>
      </c>
      <c r="B32" s="157"/>
      <c r="C32" s="829" t="str">
        <f>IF([1]JP1!F3=[1]JP1!O73,"Suction specific speed with max. impeller
diameter at BEP  (m3/h - m - rpm )",IF([1]JP1!F3=[1]JP1!O74,"Suction specific speed with max. impeller
diameter at BEP  (GPM - FT - rpm )",""))</f>
        <v>Suction specific speed with max. impeller
diameter at BEP  (m3/h - m - rpm )</v>
      </c>
      <c r="D32" s="829"/>
      <c r="E32" s="829"/>
      <c r="F32" s="829"/>
      <c r="G32" s="392"/>
      <c r="H32" s="795" t="str">
        <f>IF([1]JP1!F3=[1]JP1!O73,"Less than 12800",IF([1]JP1!F3=[1]JP1!O74,"Less than 11000",""))</f>
        <v>Less than 12800</v>
      </c>
      <c r="I32" s="796"/>
      <c r="J32" s="796"/>
      <c r="K32" s="796"/>
      <c r="L32" s="797"/>
      <c r="M32" s="793"/>
      <c r="N32" s="793"/>
      <c r="O32" s="793"/>
      <c r="P32" s="793"/>
      <c r="Q32" s="798"/>
      <c r="R32" s="793"/>
      <c r="S32" s="793"/>
      <c r="T32" s="793"/>
      <c r="U32" s="793"/>
      <c r="V32" s="798"/>
      <c r="W32" s="59"/>
    </row>
    <row r="33" spans="1:28" ht="17.100000000000001" customHeight="1" thickBot="1" x14ac:dyDescent="0.25">
      <c r="A33" s="345">
        <f t="shared" si="0"/>
        <v>33</v>
      </c>
      <c r="B33" s="508"/>
      <c r="C33" s="701" t="s">
        <v>476</v>
      </c>
      <c r="D33" s="621"/>
      <c r="E33" s="621"/>
      <c r="F33" s="621"/>
      <c r="G33" s="622"/>
      <c r="H33" s="509"/>
      <c r="I33" s="510"/>
      <c r="J33" s="510"/>
      <c r="K33" s="510"/>
      <c r="L33" s="511"/>
      <c r="M33" s="510"/>
      <c r="N33" s="510"/>
      <c r="O33" s="510"/>
      <c r="P33" s="510"/>
      <c r="Q33" s="511"/>
      <c r="R33" s="701"/>
      <c r="S33" s="701"/>
      <c r="T33" s="701"/>
      <c r="U33" s="701"/>
      <c r="V33" s="702"/>
      <c r="W33" s="59"/>
    </row>
    <row r="34" spans="1:28" ht="17.100000000000001" customHeight="1" thickBot="1" x14ac:dyDescent="0.25">
      <c r="A34" s="31">
        <f t="shared" si="0"/>
        <v>34</v>
      </c>
      <c r="B34" s="153"/>
      <c r="C34" s="969" t="str">
        <f>IF([1]JP1!L2=[1]JP1!X2,"",IF([1]JP1!L2=[1]JP1!X3,"Seals and Sealing System to be excluded from budget proposal for pumps",IF([1]JP1!L2=[1]JP1!X4,"Seals and Sealing System to be excluded from firm proposal for pumps","Seals and Sealing System shall be in accordance with requisition number :")))</f>
        <v>Seals and Sealing System shall be in accordance with requisition number :</v>
      </c>
      <c r="D34" s="969"/>
      <c r="E34" s="969"/>
      <c r="F34" s="969"/>
      <c r="G34" s="969"/>
      <c r="H34" s="969"/>
      <c r="I34" s="969"/>
      <c r="J34" s="969"/>
      <c r="K34" s="969"/>
      <c r="L34" s="969"/>
      <c r="M34" s="969"/>
      <c r="N34" s="969"/>
      <c r="O34" s="969"/>
      <c r="P34" s="969"/>
      <c r="Q34" s="970"/>
      <c r="R34" s="971"/>
      <c r="S34" s="971"/>
      <c r="T34" s="971"/>
      <c r="U34" s="971"/>
      <c r="V34" s="972"/>
      <c r="W34" s="129"/>
      <c r="AB34" s="421"/>
    </row>
    <row r="35" spans="1:28" ht="17.100000000000001" customHeight="1" thickBot="1" x14ac:dyDescent="0.25">
      <c r="A35" s="31">
        <f t="shared" si="0"/>
        <v>35</v>
      </c>
      <c r="B35" s="418"/>
      <c r="C35" s="701" t="s">
        <v>298</v>
      </c>
      <c r="D35" s="701"/>
      <c r="E35" s="701"/>
      <c r="F35" s="701"/>
      <c r="G35" s="702"/>
      <c r="H35" s="700" t="s">
        <v>246</v>
      </c>
      <c r="I35" s="621"/>
      <c r="J35" s="621"/>
      <c r="K35" s="621"/>
      <c r="L35" s="622"/>
      <c r="M35" s="700"/>
      <c r="N35" s="621"/>
      <c r="O35" s="621"/>
      <c r="P35" s="621"/>
      <c r="Q35" s="622"/>
      <c r="R35" s="700"/>
      <c r="S35" s="621"/>
      <c r="T35" s="621"/>
      <c r="U35" s="621"/>
      <c r="V35" s="622"/>
      <c r="W35" s="59"/>
    </row>
    <row r="36" spans="1:28" s="421" customFormat="1" ht="17.100000000000001" customHeight="1" x14ac:dyDescent="0.25">
      <c r="A36" s="345">
        <f t="shared" si="0"/>
        <v>36</v>
      </c>
      <c r="B36" s="419"/>
      <c r="C36" s="830" t="s">
        <v>299</v>
      </c>
      <c r="D36" s="830"/>
      <c r="E36" s="830"/>
      <c r="F36" s="830"/>
      <c r="G36" s="410"/>
      <c r="H36" s="968" t="s">
        <v>39</v>
      </c>
      <c r="I36" s="911"/>
      <c r="J36" s="420" t="str">
        <f>"/"</f>
        <v>/</v>
      </c>
      <c r="K36" s="911" t="s">
        <v>477</v>
      </c>
      <c r="L36" s="912"/>
      <c r="M36" s="793"/>
      <c r="N36" s="793"/>
      <c r="O36" s="793"/>
      <c r="P36" s="793"/>
      <c r="Q36" s="798"/>
      <c r="R36" s="793"/>
      <c r="S36" s="793"/>
      <c r="T36" s="793"/>
      <c r="U36" s="793"/>
      <c r="V36" s="798"/>
      <c r="W36" s="59"/>
      <c r="AB36" s="29"/>
    </row>
    <row r="37" spans="1:28" ht="17.100000000000001" customHeight="1" x14ac:dyDescent="0.2">
      <c r="A37" s="345">
        <f t="shared" si="0"/>
        <v>37</v>
      </c>
      <c r="B37" s="153"/>
      <c r="C37" s="57" t="s">
        <v>302</v>
      </c>
      <c r="D37" s="57"/>
      <c r="E37" s="57"/>
      <c r="F37" s="57"/>
      <c r="G37" s="422"/>
      <c r="H37" s="834" t="s">
        <v>303</v>
      </c>
      <c r="I37" s="835"/>
      <c r="J37" s="835"/>
      <c r="K37" s="835"/>
      <c r="L37" s="836"/>
      <c r="M37" s="413"/>
      <c r="N37" s="413"/>
      <c r="O37" s="413"/>
      <c r="P37" s="413"/>
      <c r="Q37" s="423"/>
      <c r="R37" s="837"/>
      <c r="S37" s="837"/>
      <c r="T37" s="837"/>
      <c r="U37" s="837"/>
      <c r="V37" s="838"/>
      <c r="W37" s="59"/>
      <c r="Y37" s="512" t="s">
        <v>302</v>
      </c>
      <c r="AA37" s="513" t="s">
        <v>304</v>
      </c>
    </row>
    <row r="38" spans="1:28" ht="17.100000000000001" customHeight="1" x14ac:dyDescent="0.2">
      <c r="A38" s="345">
        <f t="shared" si="0"/>
        <v>38</v>
      </c>
      <c r="B38" s="153"/>
      <c r="C38" s="57" t="s">
        <v>305</v>
      </c>
      <c r="D38" s="57"/>
      <c r="E38" s="57"/>
      <c r="F38" s="57"/>
      <c r="G38" s="422"/>
      <c r="H38" s="834" t="s">
        <v>303</v>
      </c>
      <c r="I38" s="835"/>
      <c r="J38" s="835"/>
      <c r="K38" s="835"/>
      <c r="L38" s="836"/>
      <c r="M38" s="413"/>
      <c r="N38" s="413"/>
      <c r="O38" s="413"/>
      <c r="P38" s="413"/>
      <c r="Q38" s="423"/>
      <c r="R38" s="837"/>
      <c r="S38" s="837"/>
      <c r="T38" s="837"/>
      <c r="U38" s="837"/>
      <c r="V38" s="838"/>
      <c r="W38" s="59"/>
      <c r="Y38" s="512" t="s">
        <v>305</v>
      </c>
      <c r="AA38" s="513" t="s">
        <v>303</v>
      </c>
    </row>
    <row r="39" spans="1:28" ht="17.100000000000001" customHeight="1" x14ac:dyDescent="0.2">
      <c r="A39" s="345">
        <f t="shared" si="0"/>
        <v>39</v>
      </c>
      <c r="B39" s="153"/>
      <c r="C39" s="57" t="s">
        <v>306</v>
      </c>
      <c r="D39" s="57"/>
      <c r="E39" s="57"/>
      <c r="F39" s="57"/>
      <c r="G39" s="422"/>
      <c r="H39" s="834" t="s">
        <v>307</v>
      </c>
      <c r="I39" s="835"/>
      <c r="J39" s="835"/>
      <c r="K39" s="835"/>
      <c r="L39" s="836"/>
      <c r="M39" s="413"/>
      <c r="N39" s="413"/>
      <c r="O39" s="413"/>
      <c r="P39" s="413"/>
      <c r="Q39" s="423"/>
      <c r="R39" s="837"/>
      <c r="S39" s="837"/>
      <c r="T39" s="837"/>
      <c r="U39" s="837"/>
      <c r="V39" s="838"/>
      <c r="W39" s="59"/>
      <c r="Y39" s="512" t="s">
        <v>306</v>
      </c>
      <c r="AA39" s="513" t="s">
        <v>308</v>
      </c>
    </row>
    <row r="40" spans="1:28" ht="17.100000000000001" customHeight="1" x14ac:dyDescent="0.2">
      <c r="A40" s="345">
        <f t="shared" si="0"/>
        <v>40</v>
      </c>
      <c r="B40" s="153"/>
      <c r="C40" s="57" t="s">
        <v>309</v>
      </c>
      <c r="D40" s="57"/>
      <c r="E40" s="57"/>
      <c r="F40" s="57"/>
      <c r="G40" s="63"/>
      <c r="H40" s="834" t="s">
        <v>310</v>
      </c>
      <c r="I40" s="835"/>
      <c r="J40" s="835"/>
      <c r="K40" s="835"/>
      <c r="L40" s="836"/>
      <c r="M40" s="413"/>
      <c r="N40" s="413"/>
      <c r="O40" s="413"/>
      <c r="P40" s="413"/>
      <c r="Q40" s="423"/>
      <c r="R40" s="837"/>
      <c r="S40" s="837"/>
      <c r="T40" s="837"/>
      <c r="U40" s="837"/>
      <c r="V40" s="838"/>
      <c r="W40" s="59"/>
      <c r="Y40" s="512" t="s">
        <v>309</v>
      </c>
      <c r="AA40" s="513" t="s">
        <v>310</v>
      </c>
    </row>
    <row r="41" spans="1:28" ht="17.100000000000001" customHeight="1" x14ac:dyDescent="0.2">
      <c r="A41" s="345">
        <f t="shared" si="0"/>
        <v>41</v>
      </c>
      <c r="B41" s="153"/>
      <c r="C41" s="57" t="s">
        <v>311</v>
      </c>
      <c r="D41" s="57"/>
      <c r="E41" s="57"/>
      <c r="F41" s="57"/>
      <c r="G41" s="422"/>
      <c r="H41" s="834" t="s">
        <v>310</v>
      </c>
      <c r="I41" s="835"/>
      <c r="J41" s="835"/>
      <c r="K41" s="835"/>
      <c r="L41" s="836"/>
      <c r="M41" s="413"/>
      <c r="N41" s="413"/>
      <c r="O41" s="413"/>
      <c r="P41" s="413"/>
      <c r="Q41" s="423"/>
      <c r="R41" s="837"/>
      <c r="S41" s="837"/>
      <c r="T41" s="837"/>
      <c r="U41" s="837"/>
      <c r="V41" s="838"/>
      <c r="W41" s="129"/>
      <c r="Y41" s="512" t="s">
        <v>311</v>
      </c>
      <c r="AA41" s="513" t="s">
        <v>310</v>
      </c>
    </row>
    <row r="42" spans="1:28" ht="17.100000000000001" customHeight="1" x14ac:dyDescent="0.2">
      <c r="A42" s="345">
        <f t="shared" si="0"/>
        <v>42</v>
      </c>
      <c r="B42" s="153"/>
      <c r="C42" s="57" t="s">
        <v>312</v>
      </c>
      <c r="D42" s="57"/>
      <c r="E42" s="57"/>
      <c r="F42" s="57"/>
      <c r="G42" s="422"/>
      <c r="H42" s="834" t="s">
        <v>313</v>
      </c>
      <c r="I42" s="835"/>
      <c r="J42" s="835"/>
      <c r="K42" s="835"/>
      <c r="L42" s="836"/>
      <c r="M42" s="413"/>
      <c r="N42" s="413"/>
      <c r="O42" s="413"/>
      <c r="P42" s="413"/>
      <c r="Q42" s="423"/>
      <c r="R42" s="837"/>
      <c r="S42" s="837"/>
      <c r="T42" s="837"/>
      <c r="U42" s="837"/>
      <c r="V42" s="838"/>
      <c r="W42" s="129"/>
      <c r="Y42" s="512" t="s">
        <v>312</v>
      </c>
      <c r="AA42" s="513" t="s">
        <v>314</v>
      </c>
    </row>
    <row r="43" spans="1:28" ht="17.100000000000001" customHeight="1" x14ac:dyDescent="0.2">
      <c r="A43" s="345">
        <f t="shared" si="0"/>
        <v>43</v>
      </c>
      <c r="B43" s="153"/>
      <c r="C43" s="57" t="s">
        <v>315</v>
      </c>
      <c r="D43" s="57"/>
      <c r="E43" s="57"/>
      <c r="F43" s="57"/>
      <c r="G43" s="422"/>
      <c r="H43" s="834" t="s">
        <v>307</v>
      </c>
      <c r="I43" s="835"/>
      <c r="J43" s="835"/>
      <c r="K43" s="835"/>
      <c r="L43" s="836"/>
      <c r="M43" s="413"/>
      <c r="N43" s="413"/>
      <c r="O43" s="413"/>
      <c r="P43" s="413"/>
      <c r="Q43" s="423"/>
      <c r="R43" s="837"/>
      <c r="S43" s="837"/>
      <c r="T43" s="837"/>
      <c r="U43" s="837"/>
      <c r="V43" s="838"/>
      <c r="W43" s="59"/>
      <c r="Y43" s="512" t="s">
        <v>315</v>
      </c>
      <c r="AA43" s="513" t="s">
        <v>307</v>
      </c>
    </row>
    <row r="44" spans="1:28" ht="17.100000000000001" customHeight="1" x14ac:dyDescent="0.2">
      <c r="A44" s="345">
        <f t="shared" si="0"/>
        <v>44</v>
      </c>
      <c r="B44" s="426"/>
      <c r="C44" s="79" t="s">
        <v>316</v>
      </c>
      <c r="D44" s="427"/>
      <c r="E44" s="427"/>
      <c r="F44" s="427"/>
      <c r="G44" s="428"/>
      <c r="H44" s="834" t="s">
        <v>310</v>
      </c>
      <c r="I44" s="835"/>
      <c r="J44" s="835"/>
      <c r="K44" s="835"/>
      <c r="L44" s="836"/>
      <c r="M44" s="413"/>
      <c r="N44" s="413"/>
      <c r="O44" s="413"/>
      <c r="P44" s="413"/>
      <c r="Q44" s="423"/>
      <c r="R44" s="837"/>
      <c r="S44" s="837"/>
      <c r="T44" s="837"/>
      <c r="U44" s="837"/>
      <c r="V44" s="838"/>
      <c r="W44" s="59"/>
      <c r="Y44" s="514" t="s">
        <v>317</v>
      </c>
      <c r="AA44" s="513" t="s">
        <v>310</v>
      </c>
    </row>
    <row r="45" spans="1:28" ht="17.100000000000001" customHeight="1" x14ac:dyDescent="0.2">
      <c r="A45" s="345">
        <f t="shared" si="0"/>
        <v>45</v>
      </c>
      <c r="B45" s="430"/>
      <c r="C45" s="79" t="s">
        <v>318</v>
      </c>
      <c r="D45" s="57"/>
      <c r="E45" s="79" t="s">
        <v>12</v>
      </c>
      <c r="F45" s="79" t="s">
        <v>12</v>
      </c>
      <c r="G45" s="422"/>
      <c r="H45" s="834" t="s">
        <v>303</v>
      </c>
      <c r="I45" s="835"/>
      <c r="J45" s="835"/>
      <c r="K45" s="835"/>
      <c r="L45" s="836"/>
      <c r="M45" s="413"/>
      <c r="N45" s="413"/>
      <c r="O45" s="413"/>
      <c r="P45" s="413"/>
      <c r="Q45" s="423"/>
      <c r="R45" s="837"/>
      <c r="S45" s="837"/>
      <c r="T45" s="837"/>
      <c r="U45" s="837"/>
      <c r="V45" s="838"/>
      <c r="W45" s="59"/>
      <c r="Y45" s="514" t="s">
        <v>319</v>
      </c>
      <c r="AA45" s="515" t="s">
        <v>320</v>
      </c>
    </row>
    <row r="46" spans="1:28" ht="17.100000000000001" customHeight="1" x14ac:dyDescent="0.2">
      <c r="A46" s="345">
        <f t="shared" si="0"/>
        <v>46</v>
      </c>
      <c r="B46" s="430"/>
      <c r="C46" s="79" t="s">
        <v>321</v>
      </c>
      <c r="D46" s="57"/>
      <c r="E46" s="79"/>
      <c r="F46" s="79"/>
      <c r="G46" s="432"/>
      <c r="H46" s="834" t="s">
        <v>303</v>
      </c>
      <c r="I46" s="835"/>
      <c r="J46" s="835"/>
      <c r="K46" s="835"/>
      <c r="L46" s="836"/>
      <c r="M46" s="413"/>
      <c r="N46" s="413"/>
      <c r="O46" s="413"/>
      <c r="P46" s="413"/>
      <c r="Q46" s="423"/>
      <c r="R46" s="837"/>
      <c r="S46" s="837"/>
      <c r="T46" s="837"/>
      <c r="U46" s="837"/>
      <c r="V46" s="838"/>
      <c r="W46" s="59"/>
      <c r="Y46" s="514" t="s">
        <v>318</v>
      </c>
      <c r="AA46" s="513" t="s">
        <v>303</v>
      </c>
    </row>
    <row r="47" spans="1:28" ht="17.100000000000001" customHeight="1" x14ac:dyDescent="0.2">
      <c r="A47" s="345">
        <f t="shared" si="0"/>
        <v>47</v>
      </c>
      <c r="B47" s="430"/>
      <c r="C47" s="79" t="s">
        <v>322</v>
      </c>
      <c r="D47" s="57"/>
      <c r="E47" s="79"/>
      <c r="F47" s="79"/>
      <c r="G47" s="432"/>
      <c r="H47" s="834" t="s">
        <v>303</v>
      </c>
      <c r="I47" s="835"/>
      <c r="J47" s="835"/>
      <c r="K47" s="835"/>
      <c r="L47" s="836"/>
      <c r="M47" s="413"/>
      <c r="N47" s="413"/>
      <c r="O47" s="413"/>
      <c r="P47" s="413"/>
      <c r="Q47" s="423"/>
      <c r="R47" s="837"/>
      <c r="S47" s="837"/>
      <c r="T47" s="837"/>
      <c r="U47" s="837"/>
      <c r="V47" s="838"/>
      <c r="W47" s="59"/>
      <c r="Y47" s="514" t="s">
        <v>323</v>
      </c>
      <c r="AA47" s="513" t="s">
        <v>303</v>
      </c>
    </row>
    <row r="48" spans="1:28" ht="17.100000000000001" customHeight="1" x14ac:dyDescent="0.2">
      <c r="A48" s="345">
        <f t="shared" si="0"/>
        <v>48</v>
      </c>
      <c r="B48" s="430"/>
      <c r="C48" s="79" t="s">
        <v>324</v>
      </c>
      <c r="D48" s="57"/>
      <c r="E48" s="79"/>
      <c r="F48" s="79"/>
      <c r="G48" s="422"/>
      <c r="H48" s="834" t="s">
        <v>310</v>
      </c>
      <c r="I48" s="835"/>
      <c r="J48" s="835"/>
      <c r="K48" s="835"/>
      <c r="L48" s="836"/>
      <c r="M48" s="413"/>
      <c r="N48" s="413"/>
      <c r="O48" s="413"/>
      <c r="P48" s="413"/>
      <c r="Q48" s="423"/>
      <c r="R48" s="837"/>
      <c r="S48" s="837"/>
      <c r="T48" s="837"/>
      <c r="U48" s="837"/>
      <c r="V48" s="838"/>
      <c r="W48" s="59"/>
      <c r="Y48" s="514" t="s">
        <v>322</v>
      </c>
      <c r="AA48" s="513" t="s">
        <v>303</v>
      </c>
    </row>
    <row r="49" spans="1:28" ht="17.100000000000001" customHeight="1" x14ac:dyDescent="0.2">
      <c r="A49" s="345">
        <f t="shared" si="0"/>
        <v>49</v>
      </c>
      <c r="B49" s="430"/>
      <c r="C49" s="79" t="s">
        <v>325</v>
      </c>
      <c r="D49" s="57"/>
      <c r="E49" s="79"/>
      <c r="F49" s="79"/>
      <c r="G49" s="422"/>
      <c r="H49" s="834" t="s">
        <v>310</v>
      </c>
      <c r="I49" s="835"/>
      <c r="J49" s="835"/>
      <c r="K49" s="835"/>
      <c r="L49" s="836"/>
      <c r="M49" s="413"/>
      <c r="N49" s="413"/>
      <c r="O49" s="413"/>
      <c r="P49" s="413"/>
      <c r="Q49" s="423"/>
      <c r="R49" s="837"/>
      <c r="S49" s="837"/>
      <c r="T49" s="837"/>
      <c r="U49" s="837"/>
      <c r="V49" s="838"/>
      <c r="W49" s="59"/>
      <c r="Y49" s="514" t="s">
        <v>325</v>
      </c>
      <c r="AA49" s="513" t="s">
        <v>310</v>
      </c>
    </row>
    <row r="50" spans="1:28" ht="17.100000000000001" customHeight="1" x14ac:dyDescent="0.2">
      <c r="A50" s="345">
        <f t="shared" si="0"/>
        <v>50</v>
      </c>
      <c r="B50" s="430"/>
      <c r="C50" s="57" t="s">
        <v>326</v>
      </c>
      <c r="D50" s="57"/>
      <c r="E50" s="57"/>
      <c r="F50" s="57"/>
      <c r="G50" s="422"/>
      <c r="H50" s="834" t="s">
        <v>307</v>
      </c>
      <c r="I50" s="835"/>
      <c r="J50" s="835"/>
      <c r="K50" s="835"/>
      <c r="L50" s="836"/>
      <c r="M50" s="413"/>
      <c r="N50" s="413"/>
      <c r="O50" s="413"/>
      <c r="P50" s="413"/>
      <c r="Q50" s="423"/>
      <c r="R50" s="837"/>
      <c r="S50" s="837"/>
      <c r="T50" s="837"/>
      <c r="U50" s="837"/>
      <c r="V50" s="838"/>
      <c r="W50" s="59"/>
      <c r="Y50" s="512" t="s">
        <v>326</v>
      </c>
      <c r="AA50" s="513" t="s">
        <v>307</v>
      </c>
    </row>
    <row r="51" spans="1:28" ht="17.100000000000001" customHeight="1" x14ac:dyDescent="0.2">
      <c r="A51" s="345">
        <f t="shared" si="0"/>
        <v>51</v>
      </c>
      <c r="B51" s="430"/>
      <c r="C51" s="57" t="s">
        <v>327</v>
      </c>
      <c r="D51" s="57"/>
      <c r="E51" s="79"/>
      <c r="F51" s="79" t="s">
        <v>12</v>
      </c>
      <c r="G51" s="422"/>
      <c r="H51" s="834" t="s">
        <v>303</v>
      </c>
      <c r="I51" s="835"/>
      <c r="J51" s="835"/>
      <c r="K51" s="835"/>
      <c r="L51" s="836"/>
      <c r="M51" s="413"/>
      <c r="N51" s="413"/>
      <c r="O51" s="413"/>
      <c r="P51" s="413"/>
      <c r="Q51" s="423"/>
      <c r="R51" s="837"/>
      <c r="S51" s="837"/>
      <c r="T51" s="837"/>
      <c r="U51" s="837"/>
      <c r="V51" s="838"/>
      <c r="W51" s="59"/>
      <c r="Y51" s="512" t="s">
        <v>328</v>
      </c>
      <c r="AA51" s="513" t="s">
        <v>329</v>
      </c>
    </row>
    <row r="52" spans="1:28" ht="17.100000000000001" customHeight="1" x14ac:dyDescent="0.2">
      <c r="A52" s="345">
        <f t="shared" si="0"/>
        <v>52</v>
      </c>
      <c r="B52" s="430"/>
      <c r="C52" s="79" t="s">
        <v>330</v>
      </c>
      <c r="D52" s="57"/>
      <c r="E52" s="57"/>
      <c r="F52" s="57"/>
      <c r="G52" s="422"/>
      <c r="H52" s="834" t="s">
        <v>303</v>
      </c>
      <c r="I52" s="835"/>
      <c r="J52" s="835"/>
      <c r="K52" s="835"/>
      <c r="L52" s="836"/>
      <c r="M52" s="413"/>
      <c r="N52" s="413"/>
      <c r="O52" s="413"/>
      <c r="P52" s="413"/>
      <c r="Q52" s="423"/>
      <c r="R52" s="837"/>
      <c r="S52" s="837"/>
      <c r="T52" s="837"/>
      <c r="U52" s="837"/>
      <c r="V52" s="838"/>
      <c r="W52" s="59"/>
      <c r="Y52" s="512" t="s">
        <v>331</v>
      </c>
      <c r="AA52" s="513" t="s">
        <v>332</v>
      </c>
    </row>
    <row r="53" spans="1:28" ht="17.100000000000001" customHeight="1" x14ac:dyDescent="0.2">
      <c r="A53" s="345">
        <f t="shared" si="0"/>
        <v>53</v>
      </c>
      <c r="B53" s="430" t="s">
        <v>163</v>
      </c>
      <c r="C53" s="57" t="s">
        <v>333</v>
      </c>
      <c r="D53" s="57"/>
      <c r="E53" s="57"/>
      <c r="F53" s="57"/>
      <c r="G53" s="422"/>
      <c r="H53" s="834" t="s">
        <v>310</v>
      </c>
      <c r="I53" s="835"/>
      <c r="J53" s="835"/>
      <c r="K53" s="835"/>
      <c r="L53" s="836"/>
      <c r="M53" s="413"/>
      <c r="N53" s="413"/>
      <c r="O53" s="413"/>
      <c r="P53" s="413"/>
      <c r="Q53" s="423"/>
      <c r="R53" s="837"/>
      <c r="S53" s="837"/>
      <c r="T53" s="837"/>
      <c r="U53" s="837"/>
      <c r="V53" s="838"/>
      <c r="W53" s="59"/>
      <c r="Y53" s="512" t="s">
        <v>327</v>
      </c>
      <c r="AA53" s="513" t="s">
        <v>303</v>
      </c>
      <c r="AB53" s="421"/>
    </row>
    <row r="54" spans="1:28" ht="17.100000000000001" customHeight="1" x14ac:dyDescent="0.2">
      <c r="A54" s="345">
        <f t="shared" si="0"/>
        <v>54</v>
      </c>
      <c r="B54" s="430"/>
      <c r="C54" s="57" t="s">
        <v>334</v>
      </c>
      <c r="D54" s="57"/>
      <c r="E54" s="57"/>
      <c r="F54" s="57"/>
      <c r="G54" s="422"/>
      <c r="H54" s="834" t="s">
        <v>310</v>
      </c>
      <c r="I54" s="835"/>
      <c r="J54" s="835"/>
      <c r="K54" s="835"/>
      <c r="L54" s="836"/>
      <c r="M54" s="413"/>
      <c r="N54" s="413"/>
      <c r="O54" s="413"/>
      <c r="P54" s="413"/>
      <c r="Q54" s="423"/>
      <c r="R54" s="837"/>
      <c r="S54" s="837"/>
      <c r="T54" s="837"/>
      <c r="U54" s="837"/>
      <c r="V54" s="838"/>
      <c r="W54" s="59"/>
      <c r="Y54" s="514" t="s">
        <v>330</v>
      </c>
      <c r="AA54" s="513" t="s">
        <v>303</v>
      </c>
      <c r="AB54" s="421"/>
    </row>
    <row r="55" spans="1:28" s="421" customFormat="1" ht="17.100000000000001" customHeight="1" thickBot="1" x14ac:dyDescent="0.25">
      <c r="A55" s="345">
        <f t="shared" si="0"/>
        <v>55</v>
      </c>
      <c r="B55" s="433"/>
      <c r="C55" s="57" t="s">
        <v>335</v>
      </c>
      <c r="D55" s="57"/>
      <c r="E55" s="57"/>
      <c r="F55" s="57"/>
      <c r="G55" s="422"/>
      <c r="H55" s="834" t="s">
        <v>303</v>
      </c>
      <c r="I55" s="835"/>
      <c r="J55" s="835"/>
      <c r="K55" s="835"/>
      <c r="L55" s="836"/>
      <c r="M55" s="413"/>
      <c r="N55" s="413"/>
      <c r="O55" s="413"/>
      <c r="P55" s="413"/>
      <c r="Q55" s="423"/>
      <c r="R55" s="837"/>
      <c r="S55" s="837"/>
      <c r="T55" s="837"/>
      <c r="U55" s="837"/>
      <c r="V55" s="838"/>
      <c r="W55" s="59"/>
      <c r="Y55" s="514" t="s">
        <v>336</v>
      </c>
      <c r="AA55" s="513" t="s">
        <v>310</v>
      </c>
    </row>
    <row r="56" spans="1:28" s="421" customFormat="1" ht="17.100000000000001" customHeight="1" thickBot="1" x14ac:dyDescent="0.25">
      <c r="A56" s="31">
        <f t="shared" si="0"/>
        <v>56</v>
      </c>
      <c r="B56" s="434"/>
      <c r="C56" s="701" t="s">
        <v>337</v>
      </c>
      <c r="D56" s="701"/>
      <c r="E56" s="701"/>
      <c r="F56" s="701"/>
      <c r="G56" s="702"/>
      <c r="H56" s="700" t="s">
        <v>246</v>
      </c>
      <c r="I56" s="621"/>
      <c r="J56" s="621"/>
      <c r="K56" s="621"/>
      <c r="L56" s="622"/>
      <c r="M56" s="700"/>
      <c r="N56" s="621"/>
      <c r="O56" s="621"/>
      <c r="P56" s="621"/>
      <c r="Q56" s="622"/>
      <c r="R56" s="700"/>
      <c r="S56" s="621"/>
      <c r="T56" s="621"/>
      <c r="U56" s="621"/>
      <c r="V56" s="622"/>
      <c r="W56" s="59"/>
      <c r="Y56" s="514" t="s">
        <v>338</v>
      </c>
      <c r="AA56" s="513" t="s">
        <v>310</v>
      </c>
    </row>
    <row r="57" spans="1:28" s="421" customFormat="1" ht="17.100000000000001" customHeight="1" x14ac:dyDescent="0.2">
      <c r="A57" s="31">
        <f t="shared" si="0"/>
        <v>57</v>
      </c>
      <c r="B57" s="435"/>
      <c r="C57" s="79" t="s">
        <v>339</v>
      </c>
      <c r="D57" s="436"/>
      <c r="E57" s="437"/>
      <c r="F57" s="438"/>
      <c r="G57" s="439"/>
      <c r="H57" s="839" t="s">
        <v>260</v>
      </c>
      <c r="I57" s="840"/>
      <c r="J57" s="840"/>
      <c r="K57" s="840"/>
      <c r="L57" s="841"/>
      <c r="M57" s="842"/>
      <c r="N57" s="842"/>
      <c r="O57" s="842"/>
      <c r="P57" s="842"/>
      <c r="Q57" s="843"/>
      <c r="R57" s="842"/>
      <c r="S57" s="842"/>
      <c r="T57" s="842"/>
      <c r="U57" s="842"/>
      <c r="V57" s="843"/>
      <c r="W57" s="59"/>
      <c r="Y57" s="514" t="s">
        <v>340</v>
      </c>
      <c r="AA57" s="513" t="s">
        <v>310</v>
      </c>
    </row>
    <row r="58" spans="1:28" s="421" customFormat="1" ht="17.100000000000001" customHeight="1" thickBot="1" x14ac:dyDescent="0.25">
      <c r="A58" s="31">
        <f t="shared" si="0"/>
        <v>58</v>
      </c>
      <c r="B58" s="419"/>
      <c r="C58" s="79" t="s">
        <v>341</v>
      </c>
      <c r="D58" s="50"/>
      <c r="E58" s="369"/>
      <c r="F58" s="51"/>
      <c r="G58" s="440"/>
      <c r="H58" s="844" t="s">
        <v>260</v>
      </c>
      <c r="I58" s="845"/>
      <c r="J58" s="845"/>
      <c r="K58" s="845"/>
      <c r="L58" s="846"/>
      <c r="M58" s="837"/>
      <c r="N58" s="837"/>
      <c r="O58" s="837"/>
      <c r="P58" s="837"/>
      <c r="Q58" s="838"/>
      <c r="R58" s="837"/>
      <c r="S58" s="837"/>
      <c r="T58" s="837"/>
      <c r="U58" s="837"/>
      <c r="V58" s="838"/>
      <c r="W58" s="59"/>
      <c r="Y58" s="514" t="s">
        <v>342</v>
      </c>
      <c r="AA58" s="513" t="s">
        <v>310</v>
      </c>
    </row>
    <row r="59" spans="1:28" s="421" customFormat="1" ht="17.100000000000001" customHeight="1" thickBot="1" x14ac:dyDescent="0.25">
      <c r="A59" s="31">
        <f t="shared" si="0"/>
        <v>59</v>
      </c>
      <c r="B59" s="700"/>
      <c r="C59" s="621"/>
      <c r="D59" s="621"/>
      <c r="E59" s="621"/>
      <c r="F59" s="621"/>
      <c r="G59" s="621"/>
      <c r="H59" s="621"/>
      <c r="I59" s="621"/>
      <c r="J59" s="621"/>
      <c r="K59" s="621"/>
      <c r="L59" s="621"/>
      <c r="M59" s="621"/>
      <c r="N59" s="621"/>
      <c r="O59" s="621"/>
      <c r="P59" s="621"/>
      <c r="Q59" s="621"/>
      <c r="R59" s="621"/>
      <c r="S59" s="621"/>
      <c r="T59" s="621"/>
      <c r="U59" s="621"/>
      <c r="V59" s="622"/>
      <c r="W59" s="59"/>
      <c r="Y59" s="512" t="s">
        <v>333</v>
      </c>
      <c r="AA59" s="513" t="s">
        <v>310</v>
      </c>
    </row>
    <row r="60" spans="1:28" s="421" customFormat="1" ht="16.5" customHeight="1" x14ac:dyDescent="0.2">
      <c r="A60" s="31">
        <f t="shared" si="0"/>
        <v>60</v>
      </c>
      <c r="B60" s="441"/>
      <c r="C60" s="864"/>
      <c r="D60" s="864"/>
      <c r="E60" s="864"/>
      <c r="F60" s="864"/>
      <c r="G60" s="864"/>
      <c r="H60" s="864"/>
      <c r="I60" s="864"/>
      <c r="J60" s="864"/>
      <c r="K60" s="864"/>
      <c r="L60" s="864"/>
      <c r="M60" s="864"/>
      <c r="N60" s="864"/>
      <c r="O60" s="864"/>
      <c r="P60" s="864"/>
      <c r="Q60" s="864"/>
      <c r="R60" s="864"/>
      <c r="S60" s="864"/>
      <c r="T60" s="864"/>
      <c r="U60" s="864"/>
      <c r="V60" s="865"/>
      <c r="W60" s="442"/>
      <c r="Y60" s="512" t="s">
        <v>334</v>
      </c>
      <c r="AA60" s="513" t="s">
        <v>310</v>
      </c>
    </row>
    <row r="61" spans="1:28" s="421" customFormat="1" ht="16.5" customHeight="1" x14ac:dyDescent="0.2">
      <c r="A61" s="31">
        <f t="shared" si="0"/>
        <v>61</v>
      </c>
      <c r="B61" s="441"/>
      <c r="C61" s="651"/>
      <c r="D61" s="651"/>
      <c r="E61" s="651"/>
      <c r="F61" s="651"/>
      <c r="G61" s="651"/>
      <c r="H61" s="651"/>
      <c r="I61" s="651"/>
      <c r="J61" s="651"/>
      <c r="K61" s="651"/>
      <c r="L61" s="651"/>
      <c r="M61" s="651"/>
      <c r="N61" s="651"/>
      <c r="O61" s="651"/>
      <c r="P61" s="651"/>
      <c r="Q61" s="651"/>
      <c r="R61" s="651"/>
      <c r="S61" s="651"/>
      <c r="T61" s="651"/>
      <c r="U61" s="651"/>
      <c r="V61" s="866"/>
      <c r="W61" s="442"/>
      <c r="Y61" s="512" t="s">
        <v>335</v>
      </c>
      <c r="AA61" s="513" t="s">
        <v>303</v>
      </c>
    </row>
    <row r="62" spans="1:28" s="421" customFormat="1" ht="16.5" customHeight="1" thickBot="1" x14ac:dyDescent="0.25">
      <c r="A62" s="31">
        <f t="shared" si="0"/>
        <v>62</v>
      </c>
      <c r="B62" s="443"/>
      <c r="C62" s="867"/>
      <c r="D62" s="867"/>
      <c r="E62" s="867"/>
      <c r="F62" s="867"/>
      <c r="G62" s="867"/>
      <c r="H62" s="867"/>
      <c r="I62" s="867"/>
      <c r="J62" s="867"/>
      <c r="K62" s="867"/>
      <c r="L62" s="867"/>
      <c r="M62" s="867"/>
      <c r="N62" s="867"/>
      <c r="O62" s="867"/>
      <c r="P62" s="867"/>
      <c r="Q62" s="867"/>
      <c r="R62" s="867"/>
      <c r="S62" s="867"/>
      <c r="T62" s="867"/>
      <c r="U62" s="867"/>
      <c r="V62" s="868"/>
      <c r="W62" s="444"/>
      <c r="Y62" s="512" t="s">
        <v>343</v>
      </c>
      <c r="Z62" s="29"/>
      <c r="AA62" s="513" t="s">
        <v>344</v>
      </c>
    </row>
    <row r="63" spans="1:28" ht="17.100000000000001" customHeight="1" thickBot="1" x14ac:dyDescent="0.25">
      <c r="A63" s="31">
        <f t="shared" si="0"/>
        <v>63</v>
      </c>
      <c r="B63" s="445"/>
      <c r="C63" s="869"/>
      <c r="D63" s="869"/>
      <c r="E63" s="869"/>
      <c r="F63" s="869"/>
      <c r="G63" s="869"/>
      <c r="H63" s="869"/>
      <c r="I63" s="869"/>
      <c r="J63" s="869"/>
      <c r="K63" s="869"/>
      <c r="L63" s="870"/>
      <c r="M63" s="871"/>
      <c r="N63" s="872"/>
      <c r="O63" s="872"/>
      <c r="P63" s="872"/>
      <c r="Q63" s="872"/>
      <c r="R63" s="872"/>
      <c r="S63" s="872"/>
      <c r="T63" s="872"/>
      <c r="U63" s="872"/>
      <c r="V63" s="873"/>
      <c r="W63" s="446"/>
      <c r="Y63" s="512" t="s">
        <v>345</v>
      </c>
      <c r="AA63" s="513" t="s">
        <v>307</v>
      </c>
    </row>
    <row r="64" spans="1:28" ht="17.100000000000001" customHeight="1" x14ac:dyDescent="0.2">
      <c r="A64" s="31">
        <f t="shared" si="0"/>
        <v>64</v>
      </c>
      <c r="B64" s="137"/>
      <c r="C64" s="188" t="s">
        <v>171</v>
      </c>
      <c r="D64" s="189"/>
      <c r="E64" s="973" t="s">
        <v>511</v>
      </c>
      <c r="F64" s="850"/>
      <c r="G64" s="850"/>
      <c r="H64" s="850"/>
      <c r="I64" s="850"/>
      <c r="J64" s="850"/>
      <c r="K64" s="850"/>
      <c r="L64" s="851"/>
      <c r="M64" s="852" t="s">
        <v>346</v>
      </c>
      <c r="N64" s="853"/>
      <c r="O64" s="854"/>
      <c r="P64" s="447"/>
      <c r="Q64" s="855" t="str">
        <f>IF(G2="","",G2)</f>
        <v>PBA - 904</v>
      </c>
      <c r="R64" s="855"/>
      <c r="S64" s="855"/>
      <c r="T64" s="855"/>
      <c r="U64" s="855"/>
      <c r="V64" s="856"/>
      <c r="W64" s="195"/>
    </row>
    <row r="65" spans="1:23" ht="17.100000000000001" customHeight="1" thickBot="1" x14ac:dyDescent="0.25">
      <c r="A65" s="31">
        <f t="shared" si="0"/>
        <v>65</v>
      </c>
      <c r="B65" s="94"/>
      <c r="C65" s="191" t="s">
        <v>173</v>
      </c>
      <c r="D65" s="192"/>
      <c r="E65" s="857" t="str">
        <f>IF([1]JP1!E67=0,"",[1]JP1!E67)</f>
        <v>NPDC</v>
      </c>
      <c r="F65" s="857"/>
      <c r="G65" s="857"/>
      <c r="H65" s="857"/>
      <c r="I65" s="857"/>
      <c r="J65" s="857"/>
      <c r="K65" s="857"/>
      <c r="L65" s="858"/>
      <c r="M65" s="859" t="s">
        <v>347</v>
      </c>
      <c r="N65" s="860"/>
      <c r="O65" s="861"/>
      <c r="P65" s="193"/>
      <c r="Q65" s="862" t="str">
        <f>IF([1]JP1!O67=0,"",[1]JP1!O67)</f>
        <v>N/A</v>
      </c>
      <c r="R65" s="862"/>
      <c r="S65" s="862"/>
      <c r="T65" s="862"/>
      <c r="U65" s="862"/>
      <c r="V65" s="863"/>
      <c r="W65" s="448"/>
    </row>
    <row r="66" spans="1:23" ht="17.100000000000001" customHeight="1" thickBot="1" x14ac:dyDescent="0.25">
      <c r="A66" s="449"/>
      <c r="B66" s="197"/>
      <c r="C66" s="199"/>
      <c r="D66" s="199"/>
      <c r="E66" s="199"/>
      <c r="F66" s="199"/>
      <c r="G66" s="199"/>
      <c r="H66" s="199"/>
      <c r="I66" s="199"/>
      <c r="J66" s="199"/>
      <c r="K66" s="199"/>
      <c r="L66" s="199"/>
      <c r="M66" s="847" t="s">
        <v>478</v>
      </c>
      <c r="N66" s="848"/>
      <c r="O66" s="848"/>
      <c r="P66" s="848"/>
      <c r="Q66" s="848"/>
      <c r="R66" s="848"/>
      <c r="S66" s="848"/>
      <c r="T66" s="848"/>
      <c r="U66" s="848"/>
      <c r="V66" s="849"/>
      <c r="W66" s="203"/>
    </row>
    <row r="67" spans="1:23" x14ac:dyDescent="0.2">
      <c r="W67" s="209"/>
    </row>
    <row r="68" spans="1:23" x14ac:dyDescent="0.2">
      <c r="W68" s="209"/>
    </row>
    <row r="69" spans="1:23" x14ac:dyDescent="0.2">
      <c r="W69" s="209"/>
    </row>
    <row r="70" spans="1:23" x14ac:dyDescent="0.2">
      <c r="W70" s="209"/>
    </row>
    <row r="71" spans="1:23" x14ac:dyDescent="0.2">
      <c r="W71" s="209"/>
    </row>
    <row r="72" spans="1:23" x14ac:dyDescent="0.2">
      <c r="W72" s="209"/>
    </row>
    <row r="73" spans="1:23" x14ac:dyDescent="0.2">
      <c r="W73" s="209"/>
    </row>
    <row r="74" spans="1:23" x14ac:dyDescent="0.2">
      <c r="W74" s="209"/>
    </row>
    <row r="75" spans="1:23" x14ac:dyDescent="0.2">
      <c r="W75" s="209"/>
    </row>
    <row r="76" spans="1:23" x14ac:dyDescent="0.2">
      <c r="W76" s="209"/>
    </row>
    <row r="77" spans="1:23" x14ac:dyDescent="0.2">
      <c r="W77" s="209"/>
    </row>
    <row r="78" spans="1:23" x14ac:dyDescent="0.2">
      <c r="W78" s="209"/>
    </row>
    <row r="79" spans="1:23" x14ac:dyDescent="0.2">
      <c r="W79" s="209"/>
    </row>
    <row r="80" spans="1:23" x14ac:dyDescent="0.2">
      <c r="W80" s="209"/>
    </row>
    <row r="81" spans="23:23" x14ac:dyDescent="0.2">
      <c r="W81" s="209"/>
    </row>
    <row r="82" spans="23:23" x14ac:dyDescent="0.2">
      <c r="W82" s="209"/>
    </row>
    <row r="83" spans="23:23" x14ac:dyDescent="0.2">
      <c r="W83" s="209"/>
    </row>
    <row r="84" spans="23:23" x14ac:dyDescent="0.2">
      <c r="W84" s="209"/>
    </row>
    <row r="85" spans="23:23" x14ac:dyDescent="0.2">
      <c r="W85" s="209"/>
    </row>
    <row r="86" spans="23:23" x14ac:dyDescent="0.2">
      <c r="W86" s="209"/>
    </row>
    <row r="87" spans="23:23" x14ac:dyDescent="0.2">
      <c r="W87" s="209"/>
    </row>
    <row r="88" spans="23:23" x14ac:dyDescent="0.2">
      <c r="W88" s="209"/>
    </row>
    <row r="89" spans="23:23" x14ac:dyDescent="0.2">
      <c r="W89" s="209"/>
    </row>
    <row r="90" spans="23:23" x14ac:dyDescent="0.2">
      <c r="W90" s="209"/>
    </row>
    <row r="91" spans="23:23" x14ac:dyDescent="0.2">
      <c r="W91" s="209"/>
    </row>
    <row r="92" spans="23:23" x14ac:dyDescent="0.2">
      <c r="W92" s="209"/>
    </row>
    <row r="93" spans="23:23" x14ac:dyDescent="0.2">
      <c r="W93" s="209"/>
    </row>
    <row r="94" spans="23:23" x14ac:dyDescent="0.2">
      <c r="W94" s="209"/>
    </row>
    <row r="95" spans="23:23" x14ac:dyDescent="0.2">
      <c r="W95" s="209"/>
    </row>
    <row r="96" spans="23:23" x14ac:dyDescent="0.2">
      <c r="W96" s="209"/>
    </row>
    <row r="97" spans="23:23" x14ac:dyDescent="0.2">
      <c r="W97" s="209"/>
    </row>
    <row r="98" spans="23:23" x14ac:dyDescent="0.2">
      <c r="W98" s="209"/>
    </row>
    <row r="99" spans="23:23" x14ac:dyDescent="0.2">
      <c r="W99" s="209"/>
    </row>
    <row r="100" spans="23:23" x14ac:dyDescent="0.2">
      <c r="W100" s="209"/>
    </row>
    <row r="101" spans="23:23" x14ac:dyDescent="0.2">
      <c r="W101" s="209"/>
    </row>
    <row r="102" spans="23:23" x14ac:dyDescent="0.2">
      <c r="W102" s="209"/>
    </row>
    <row r="103" spans="23:23" x14ac:dyDescent="0.2">
      <c r="W103" s="209"/>
    </row>
    <row r="104" spans="23:23" x14ac:dyDescent="0.2">
      <c r="W104" s="209"/>
    </row>
    <row r="105" spans="23:23" x14ac:dyDescent="0.2">
      <c r="W105" s="209"/>
    </row>
    <row r="106" spans="23:23" x14ac:dyDescent="0.2">
      <c r="W106" s="209"/>
    </row>
    <row r="107" spans="23:23" x14ac:dyDescent="0.2">
      <c r="W107" s="209"/>
    </row>
    <row r="108" spans="23:23" x14ac:dyDescent="0.2">
      <c r="W108" s="209"/>
    </row>
    <row r="109" spans="23:23" x14ac:dyDescent="0.2">
      <c r="W109" s="209"/>
    </row>
    <row r="110" spans="23:23" x14ac:dyDescent="0.2">
      <c r="W110" s="209"/>
    </row>
    <row r="111" spans="23:23" x14ac:dyDescent="0.2">
      <c r="W111" s="209"/>
    </row>
    <row r="112" spans="23:23" x14ac:dyDescent="0.2">
      <c r="W112" s="209"/>
    </row>
    <row r="113" spans="23:23" x14ac:dyDescent="0.2">
      <c r="W113" s="209"/>
    </row>
    <row r="114" spans="23:23" x14ac:dyDescent="0.2">
      <c r="W114" s="209"/>
    </row>
    <row r="115" spans="23:23" x14ac:dyDescent="0.2">
      <c r="W115" s="209"/>
    </row>
    <row r="116" spans="23:23" x14ac:dyDescent="0.2">
      <c r="W116" s="209"/>
    </row>
    <row r="117" spans="23:23" x14ac:dyDescent="0.2">
      <c r="W117" s="209"/>
    </row>
    <row r="118" spans="23:23" x14ac:dyDescent="0.2">
      <c r="W118" s="209"/>
    </row>
    <row r="119" spans="23:23" x14ac:dyDescent="0.2">
      <c r="W119" s="209"/>
    </row>
    <row r="120" spans="23:23" x14ac:dyDescent="0.2">
      <c r="W120" s="209"/>
    </row>
    <row r="121" spans="23:23" x14ac:dyDescent="0.2">
      <c r="W121" s="204"/>
    </row>
    <row r="122" spans="23:23" x14ac:dyDescent="0.2">
      <c r="W122" s="204"/>
    </row>
    <row r="123" spans="23:23" x14ac:dyDescent="0.2">
      <c r="W123" s="204"/>
    </row>
    <row r="124" spans="23:23" x14ac:dyDescent="0.2">
      <c r="W124" s="204"/>
    </row>
    <row r="125" spans="23:23" x14ac:dyDescent="0.2">
      <c r="W125" s="204"/>
    </row>
    <row r="126" spans="23:23" x14ac:dyDescent="0.2">
      <c r="W126" s="204"/>
    </row>
    <row r="127" spans="23:23" x14ac:dyDescent="0.2">
      <c r="W127" s="204"/>
    </row>
    <row r="128" spans="23:23" x14ac:dyDescent="0.2">
      <c r="W128" s="204"/>
    </row>
    <row r="129" spans="23:23" x14ac:dyDescent="0.2">
      <c r="W129" s="204"/>
    </row>
    <row r="130" spans="23:23" x14ac:dyDescent="0.2">
      <c r="W130" s="204"/>
    </row>
    <row r="131" spans="23:23" x14ac:dyDescent="0.2">
      <c r="W131" s="204"/>
    </row>
    <row r="132" spans="23:23" x14ac:dyDescent="0.2">
      <c r="W132" s="204"/>
    </row>
    <row r="133" spans="23:23" x14ac:dyDescent="0.2">
      <c r="W133" s="204"/>
    </row>
    <row r="134" spans="23:23" x14ac:dyDescent="0.2">
      <c r="W134" s="204"/>
    </row>
    <row r="135" spans="23:23" x14ac:dyDescent="0.2">
      <c r="W135" s="209"/>
    </row>
    <row r="136" spans="23:23" x14ac:dyDescent="0.2">
      <c r="W136" s="209"/>
    </row>
    <row r="137" spans="23:23" x14ac:dyDescent="0.2">
      <c r="W137" s="209"/>
    </row>
    <row r="138" spans="23:23" x14ac:dyDescent="0.2">
      <c r="W138" s="209"/>
    </row>
    <row r="139" spans="23:23" x14ac:dyDescent="0.2">
      <c r="W139" s="209"/>
    </row>
    <row r="140" spans="23:23" x14ac:dyDescent="0.2">
      <c r="W140" s="209"/>
    </row>
    <row r="141" spans="23:23" x14ac:dyDescent="0.2">
      <c r="W141" s="209"/>
    </row>
    <row r="142" spans="23:23" x14ac:dyDescent="0.2">
      <c r="W142" s="209"/>
    </row>
    <row r="143" spans="23:23" x14ac:dyDescent="0.2">
      <c r="W143" s="209"/>
    </row>
    <row r="144" spans="23:23" x14ac:dyDescent="0.2">
      <c r="W144" s="209"/>
    </row>
    <row r="145" spans="23:23" x14ac:dyDescent="0.2">
      <c r="W145" s="209"/>
    </row>
    <row r="146" spans="23:23" x14ac:dyDescent="0.2">
      <c r="W146" s="209"/>
    </row>
    <row r="147" spans="23:23" x14ac:dyDescent="0.2">
      <c r="W147" s="209"/>
    </row>
    <row r="148" spans="23:23" x14ac:dyDescent="0.2">
      <c r="W148" s="209"/>
    </row>
    <row r="149" spans="23:23" x14ac:dyDescent="0.2">
      <c r="W149" s="209"/>
    </row>
    <row r="150" spans="23:23" x14ac:dyDescent="0.2">
      <c r="W150" s="209"/>
    </row>
    <row r="151" spans="23:23" x14ac:dyDescent="0.2">
      <c r="W151" s="209"/>
    </row>
    <row r="152" spans="23:23" x14ac:dyDescent="0.2">
      <c r="W152" s="209"/>
    </row>
    <row r="153" spans="23:23" x14ac:dyDescent="0.2">
      <c r="W153" s="209"/>
    </row>
    <row r="154" spans="23:23" x14ac:dyDescent="0.2">
      <c r="W154" s="209"/>
    </row>
    <row r="155" spans="23:23" x14ac:dyDescent="0.2">
      <c r="W155" s="209"/>
    </row>
    <row r="156" spans="23:23" x14ac:dyDescent="0.2">
      <c r="W156" s="209"/>
    </row>
    <row r="157" spans="23:23" x14ac:dyDescent="0.2">
      <c r="W157" s="209"/>
    </row>
    <row r="158" spans="23:23" x14ac:dyDescent="0.2">
      <c r="W158" s="209"/>
    </row>
    <row r="159" spans="23:23" x14ac:dyDescent="0.2">
      <c r="W159" s="209"/>
    </row>
    <row r="160" spans="23:23" x14ac:dyDescent="0.2">
      <c r="W160" s="209"/>
    </row>
    <row r="161" spans="23:23" x14ac:dyDescent="0.2">
      <c r="W161" s="209"/>
    </row>
    <row r="162" spans="23:23" x14ac:dyDescent="0.2">
      <c r="W162" s="209"/>
    </row>
    <row r="163" spans="23:23" x14ac:dyDescent="0.2">
      <c r="W163" s="209"/>
    </row>
    <row r="164" spans="23:23" x14ac:dyDescent="0.2">
      <c r="W164" s="209"/>
    </row>
    <row r="165" spans="23:23" x14ac:dyDescent="0.2">
      <c r="W165" s="209"/>
    </row>
    <row r="166" spans="23:23" x14ac:dyDescent="0.2">
      <c r="W166" s="209"/>
    </row>
    <row r="167" spans="23:23" x14ac:dyDescent="0.2">
      <c r="W167" s="209"/>
    </row>
    <row r="168" spans="23:23" x14ac:dyDescent="0.2">
      <c r="W168" s="209"/>
    </row>
    <row r="169" spans="23:23" x14ac:dyDescent="0.2">
      <c r="W169" s="209"/>
    </row>
    <row r="170" spans="23:23" x14ac:dyDescent="0.2">
      <c r="W170" s="209"/>
    </row>
    <row r="171" spans="23:23" x14ac:dyDescent="0.2">
      <c r="W171" s="209"/>
    </row>
    <row r="172" spans="23:23" x14ac:dyDescent="0.2">
      <c r="W172" s="209"/>
    </row>
    <row r="173" spans="23:23" x14ac:dyDescent="0.2">
      <c r="W173" s="209"/>
    </row>
    <row r="174" spans="23:23" x14ac:dyDescent="0.2">
      <c r="W174" s="209"/>
    </row>
    <row r="175" spans="23:23" x14ac:dyDescent="0.2">
      <c r="W175" s="209"/>
    </row>
    <row r="176" spans="23:23" x14ac:dyDescent="0.2">
      <c r="W176" s="209"/>
    </row>
    <row r="177" spans="23:23" x14ac:dyDescent="0.2">
      <c r="W177" s="209"/>
    </row>
    <row r="178" spans="23:23" x14ac:dyDescent="0.2">
      <c r="W178" s="209"/>
    </row>
    <row r="179" spans="23:23" x14ac:dyDescent="0.2">
      <c r="W179" s="209"/>
    </row>
    <row r="180" spans="23:23" x14ac:dyDescent="0.2">
      <c r="W180" s="209"/>
    </row>
    <row r="181" spans="23:23" x14ac:dyDescent="0.2">
      <c r="W181" s="209"/>
    </row>
    <row r="182" spans="23:23" x14ac:dyDescent="0.2">
      <c r="W182" s="209"/>
    </row>
    <row r="183" spans="23:23" x14ac:dyDescent="0.2">
      <c r="W183" s="209"/>
    </row>
    <row r="184" spans="23:23" x14ac:dyDescent="0.2">
      <c r="W184" s="209"/>
    </row>
    <row r="185" spans="23:23" x14ac:dyDescent="0.2">
      <c r="W185" s="209"/>
    </row>
    <row r="186" spans="23:23" x14ac:dyDescent="0.2">
      <c r="W186" s="209"/>
    </row>
    <row r="187" spans="23:23" x14ac:dyDescent="0.2">
      <c r="W187" s="209"/>
    </row>
    <row r="188" spans="23:23" x14ac:dyDescent="0.2">
      <c r="W188" s="209"/>
    </row>
    <row r="189" spans="23:23" x14ac:dyDescent="0.2">
      <c r="W189" s="209"/>
    </row>
    <row r="190" spans="23:23" x14ac:dyDescent="0.2">
      <c r="W190" s="209"/>
    </row>
    <row r="191" spans="23:23" x14ac:dyDescent="0.2">
      <c r="W191" s="209"/>
    </row>
    <row r="192" spans="23:23" x14ac:dyDescent="0.2">
      <c r="W192" s="209"/>
    </row>
    <row r="193" spans="23:23" x14ac:dyDescent="0.2">
      <c r="W193" s="209"/>
    </row>
    <row r="194" spans="23:23" x14ac:dyDescent="0.2">
      <c r="W194" s="209"/>
    </row>
    <row r="195" spans="23:23" x14ac:dyDescent="0.2">
      <c r="W195" s="209"/>
    </row>
    <row r="196" spans="23:23" x14ac:dyDescent="0.2">
      <c r="W196" s="209"/>
    </row>
    <row r="197" spans="23:23" x14ac:dyDescent="0.2">
      <c r="W197" s="209"/>
    </row>
    <row r="198" spans="23:23" x14ac:dyDescent="0.2">
      <c r="W198" s="209"/>
    </row>
    <row r="199" spans="23:23" x14ac:dyDescent="0.2">
      <c r="W199" s="209"/>
    </row>
    <row r="200" spans="23:23" x14ac:dyDescent="0.2">
      <c r="W200" s="209"/>
    </row>
    <row r="201" spans="23:23" x14ac:dyDescent="0.2">
      <c r="W201" s="209"/>
    </row>
    <row r="202" spans="23:23" x14ac:dyDescent="0.2">
      <c r="W202" s="209"/>
    </row>
    <row r="203" spans="23:23" x14ac:dyDescent="0.2">
      <c r="W203" s="209"/>
    </row>
    <row r="204" spans="23:23" x14ac:dyDescent="0.2">
      <c r="W204" s="209"/>
    </row>
    <row r="205" spans="23:23" x14ac:dyDescent="0.2">
      <c r="W205" s="209"/>
    </row>
    <row r="206" spans="23:23" x14ac:dyDescent="0.2">
      <c r="W206" s="209"/>
    </row>
    <row r="207" spans="23:23" x14ac:dyDescent="0.2">
      <c r="W207" s="209"/>
    </row>
    <row r="208" spans="23:23" x14ac:dyDescent="0.2">
      <c r="W208" s="209"/>
    </row>
    <row r="209" spans="23:23" x14ac:dyDescent="0.2">
      <c r="W209" s="209"/>
    </row>
    <row r="210" spans="23:23" x14ac:dyDescent="0.2">
      <c r="W210" s="209"/>
    </row>
    <row r="211" spans="23:23" x14ac:dyDescent="0.2">
      <c r="W211" s="209"/>
    </row>
    <row r="212" spans="23:23" x14ac:dyDescent="0.2">
      <c r="W212" s="209"/>
    </row>
    <row r="213" spans="23:23" x14ac:dyDescent="0.2">
      <c r="W213" s="209"/>
    </row>
    <row r="214" spans="23:23" x14ac:dyDescent="0.2">
      <c r="W214" s="209"/>
    </row>
    <row r="215" spans="23:23" x14ac:dyDescent="0.2">
      <c r="W215" s="209"/>
    </row>
    <row r="216" spans="23:23" x14ac:dyDescent="0.2">
      <c r="W216" s="209"/>
    </row>
    <row r="217" spans="23:23" x14ac:dyDescent="0.2">
      <c r="W217" s="209"/>
    </row>
    <row r="218" spans="23:23" x14ac:dyDescent="0.2">
      <c r="W218" s="209"/>
    </row>
    <row r="219" spans="23:23" x14ac:dyDescent="0.2">
      <c r="W219" s="209"/>
    </row>
    <row r="220" spans="23:23" x14ac:dyDescent="0.2">
      <c r="W220" s="209"/>
    </row>
    <row r="221" spans="23:23" x14ac:dyDescent="0.2">
      <c r="W221" s="209"/>
    </row>
    <row r="222" spans="23:23" x14ac:dyDescent="0.2">
      <c r="W222" s="209"/>
    </row>
    <row r="223" spans="23:23" x14ac:dyDescent="0.2">
      <c r="W223" s="209"/>
    </row>
    <row r="224" spans="23:23" x14ac:dyDescent="0.2">
      <c r="W224" s="209"/>
    </row>
    <row r="225" spans="23:23" x14ac:dyDescent="0.2">
      <c r="W225" s="209"/>
    </row>
    <row r="226" spans="23:23" x14ac:dyDescent="0.2">
      <c r="W226" s="209"/>
    </row>
    <row r="227" spans="23:23" x14ac:dyDescent="0.2">
      <c r="W227" s="209"/>
    </row>
    <row r="228" spans="23:23" x14ac:dyDescent="0.2">
      <c r="W228" s="209"/>
    </row>
    <row r="229" spans="23:23" x14ac:dyDescent="0.2">
      <c r="W229" s="209"/>
    </row>
    <row r="230" spans="23:23" x14ac:dyDescent="0.2">
      <c r="W230" s="209"/>
    </row>
    <row r="231" spans="23:23" x14ac:dyDescent="0.2">
      <c r="W231" s="209"/>
    </row>
    <row r="232" spans="23:23" x14ac:dyDescent="0.2">
      <c r="W232" s="209"/>
    </row>
    <row r="233" spans="23:23" x14ac:dyDescent="0.2">
      <c r="W233" s="209"/>
    </row>
    <row r="234" spans="23:23" x14ac:dyDescent="0.2">
      <c r="W234" s="209"/>
    </row>
    <row r="235" spans="23:23" x14ac:dyDescent="0.2">
      <c r="W235" s="209"/>
    </row>
    <row r="236" spans="23:23" x14ac:dyDescent="0.2">
      <c r="W236" s="209"/>
    </row>
    <row r="237" spans="23:23" x14ac:dyDescent="0.2">
      <c r="W237" s="209"/>
    </row>
    <row r="238" spans="23:23" x14ac:dyDescent="0.2">
      <c r="W238" s="209"/>
    </row>
    <row r="239" spans="23:23" x14ac:dyDescent="0.2">
      <c r="W239" s="209"/>
    </row>
    <row r="240" spans="23:23" x14ac:dyDescent="0.2">
      <c r="W240" s="209"/>
    </row>
    <row r="241" spans="23:23" x14ac:dyDescent="0.2">
      <c r="W241" s="209"/>
    </row>
    <row r="242" spans="23:23" x14ac:dyDescent="0.2">
      <c r="W242" s="209"/>
    </row>
    <row r="243" spans="23:23" x14ac:dyDescent="0.2">
      <c r="W243" s="209"/>
    </row>
    <row r="244" spans="23:23" x14ac:dyDescent="0.2">
      <c r="W244" s="209"/>
    </row>
    <row r="245" spans="23:23" x14ac:dyDescent="0.2">
      <c r="W245" s="209"/>
    </row>
    <row r="246" spans="23:23" x14ac:dyDescent="0.2">
      <c r="W246" s="209"/>
    </row>
    <row r="247" spans="23:23" x14ac:dyDescent="0.2">
      <c r="W247" s="209"/>
    </row>
    <row r="248" spans="23:23" x14ac:dyDescent="0.2">
      <c r="W248" s="209"/>
    </row>
    <row r="249" spans="23:23" x14ac:dyDescent="0.2">
      <c r="W249" s="209"/>
    </row>
    <row r="250" spans="23:23" x14ac:dyDescent="0.2">
      <c r="W250" s="209"/>
    </row>
    <row r="251" spans="23:23" x14ac:dyDescent="0.2">
      <c r="W251" s="209"/>
    </row>
    <row r="252" spans="23:23" x14ac:dyDescent="0.2">
      <c r="W252" s="209"/>
    </row>
    <row r="253" spans="23:23" x14ac:dyDescent="0.2">
      <c r="W253" s="209"/>
    </row>
    <row r="254" spans="23:23" x14ac:dyDescent="0.2">
      <c r="W254" s="209"/>
    </row>
    <row r="255" spans="23:23" x14ac:dyDescent="0.2">
      <c r="W255" s="209"/>
    </row>
    <row r="256" spans="23:23" x14ac:dyDescent="0.2">
      <c r="W256" s="209"/>
    </row>
    <row r="257" spans="23:23" x14ac:dyDescent="0.2">
      <c r="W257" s="209"/>
    </row>
    <row r="258" spans="23:23" x14ac:dyDescent="0.2">
      <c r="W258" s="209"/>
    </row>
    <row r="259" spans="23:23" x14ac:dyDescent="0.2">
      <c r="W259" s="209"/>
    </row>
    <row r="260" spans="23:23" x14ac:dyDescent="0.2">
      <c r="W260" s="209"/>
    </row>
    <row r="261" spans="23:23" x14ac:dyDescent="0.2">
      <c r="W261" s="209"/>
    </row>
    <row r="262" spans="23:23" x14ac:dyDescent="0.2">
      <c r="W262" s="209"/>
    </row>
    <row r="263" spans="23:23" x14ac:dyDescent="0.2">
      <c r="W263" s="209"/>
    </row>
    <row r="264" spans="23:23" x14ac:dyDescent="0.2">
      <c r="W264" s="209"/>
    </row>
    <row r="265" spans="23:23" x14ac:dyDescent="0.2">
      <c r="W265" s="209"/>
    </row>
    <row r="266" spans="23:23" x14ac:dyDescent="0.2">
      <c r="W266" s="209"/>
    </row>
    <row r="267" spans="23:23" x14ac:dyDescent="0.2">
      <c r="W267" s="209"/>
    </row>
    <row r="268" spans="23:23" x14ac:dyDescent="0.2">
      <c r="W268" s="209"/>
    </row>
    <row r="269" spans="23:23" x14ac:dyDescent="0.2">
      <c r="W269" s="209"/>
    </row>
    <row r="270" spans="23:23" x14ac:dyDescent="0.2">
      <c r="W270" s="209"/>
    </row>
    <row r="271" spans="23:23" x14ac:dyDescent="0.2">
      <c r="W271" s="209"/>
    </row>
    <row r="272" spans="23:23" x14ac:dyDescent="0.2">
      <c r="W272" s="209"/>
    </row>
    <row r="273" spans="23:23" x14ac:dyDescent="0.2">
      <c r="W273" s="209"/>
    </row>
    <row r="274" spans="23:23" x14ac:dyDescent="0.2">
      <c r="W274" s="209"/>
    </row>
    <row r="275" spans="23:23" x14ac:dyDescent="0.2">
      <c r="W275" s="209"/>
    </row>
    <row r="276" spans="23:23" x14ac:dyDescent="0.2">
      <c r="W276" s="209"/>
    </row>
    <row r="277" spans="23:23" x14ac:dyDescent="0.2">
      <c r="W277" s="209"/>
    </row>
    <row r="278" spans="23:23" x14ac:dyDescent="0.2">
      <c r="W278" s="209"/>
    </row>
    <row r="279" spans="23:23" x14ac:dyDescent="0.2">
      <c r="W279" s="209"/>
    </row>
    <row r="280" spans="23:23" x14ac:dyDescent="0.2">
      <c r="W280" s="209"/>
    </row>
    <row r="281" spans="23:23" x14ac:dyDescent="0.2">
      <c r="W281" s="209"/>
    </row>
    <row r="282" spans="23:23" x14ac:dyDescent="0.2">
      <c r="W282" s="209"/>
    </row>
    <row r="283" spans="23:23" x14ac:dyDescent="0.2">
      <c r="W283" s="209"/>
    </row>
    <row r="284" spans="23:23" x14ac:dyDescent="0.2">
      <c r="W284" s="209"/>
    </row>
    <row r="285" spans="23:23" x14ac:dyDescent="0.2">
      <c r="W285" s="209"/>
    </row>
    <row r="286" spans="23:23" x14ac:dyDescent="0.2">
      <c r="W286" s="209"/>
    </row>
    <row r="287" spans="23:23" x14ac:dyDescent="0.2">
      <c r="W287" s="209"/>
    </row>
    <row r="288" spans="23:23" x14ac:dyDescent="0.2">
      <c r="W288" s="209"/>
    </row>
    <row r="289" spans="23:23" x14ac:dyDescent="0.2">
      <c r="W289" s="209"/>
    </row>
    <row r="290" spans="23:23" x14ac:dyDescent="0.2">
      <c r="W290" s="209"/>
    </row>
    <row r="291" spans="23:23" x14ac:dyDescent="0.2">
      <c r="W291" s="209"/>
    </row>
    <row r="292" spans="23:23" x14ac:dyDescent="0.2">
      <c r="W292" s="209"/>
    </row>
    <row r="293" spans="23:23" x14ac:dyDescent="0.2">
      <c r="W293" s="209"/>
    </row>
    <row r="294" spans="23:23" x14ac:dyDescent="0.2">
      <c r="W294" s="209"/>
    </row>
    <row r="295" spans="23:23" x14ac:dyDescent="0.2">
      <c r="W295" s="209"/>
    </row>
    <row r="296" spans="23:23" x14ac:dyDescent="0.2">
      <c r="W296" s="209"/>
    </row>
    <row r="297" spans="23:23" x14ac:dyDescent="0.2">
      <c r="W297" s="209"/>
    </row>
    <row r="298" spans="23:23" x14ac:dyDescent="0.2">
      <c r="W298" s="209"/>
    </row>
    <row r="299" spans="23:23" x14ac:dyDescent="0.2">
      <c r="W299" s="209"/>
    </row>
    <row r="300" spans="23:23" x14ac:dyDescent="0.2">
      <c r="W300" s="209"/>
    </row>
    <row r="301" spans="23:23" x14ac:dyDescent="0.2">
      <c r="W301" s="209"/>
    </row>
    <row r="302" spans="23:23" x14ac:dyDescent="0.2">
      <c r="W302" s="209"/>
    </row>
    <row r="303" spans="23:23" x14ac:dyDescent="0.2">
      <c r="W303" s="209"/>
    </row>
    <row r="304" spans="23:23" x14ac:dyDescent="0.2">
      <c r="W304" s="209"/>
    </row>
    <row r="305" spans="23:23" x14ac:dyDescent="0.2">
      <c r="W305" s="209"/>
    </row>
    <row r="306" spans="23:23" x14ac:dyDescent="0.2">
      <c r="W306" s="209"/>
    </row>
    <row r="307" spans="23:23" x14ac:dyDescent="0.2">
      <c r="W307" s="209"/>
    </row>
    <row r="308" spans="23:23" x14ac:dyDescent="0.2">
      <c r="W308" s="209"/>
    </row>
    <row r="309" spans="23:23" x14ac:dyDescent="0.2">
      <c r="W309" s="209"/>
    </row>
    <row r="310" spans="23:23" x14ac:dyDescent="0.2">
      <c r="W310" s="209"/>
    </row>
    <row r="311" spans="23:23" x14ac:dyDescent="0.2">
      <c r="W311" s="209"/>
    </row>
    <row r="312" spans="23:23" x14ac:dyDescent="0.2">
      <c r="W312" s="209"/>
    </row>
    <row r="313" spans="23:23" x14ac:dyDescent="0.2">
      <c r="W313" s="209"/>
    </row>
    <row r="314" spans="23:23" x14ac:dyDescent="0.2">
      <c r="W314" s="209"/>
    </row>
    <row r="315" spans="23:23" x14ac:dyDescent="0.2">
      <c r="W315" s="209"/>
    </row>
    <row r="316" spans="23:23" x14ac:dyDescent="0.2">
      <c r="W316" s="209"/>
    </row>
    <row r="317" spans="23:23" x14ac:dyDescent="0.2">
      <c r="W317" s="209"/>
    </row>
    <row r="318" spans="23:23" x14ac:dyDescent="0.2">
      <c r="W318" s="209"/>
    </row>
    <row r="319" spans="23:23" x14ac:dyDescent="0.2">
      <c r="W319" s="209"/>
    </row>
    <row r="320" spans="23:23" x14ac:dyDescent="0.2">
      <c r="W320" s="209"/>
    </row>
    <row r="321" spans="23:23" x14ac:dyDescent="0.2">
      <c r="W321" s="209"/>
    </row>
    <row r="322" spans="23:23" x14ac:dyDescent="0.2">
      <c r="W322" s="209"/>
    </row>
    <row r="323" spans="23:23" x14ac:dyDescent="0.2">
      <c r="W323" s="209"/>
    </row>
    <row r="324" spans="23:23" x14ac:dyDescent="0.2">
      <c r="W324" s="209"/>
    </row>
    <row r="325" spans="23:23" x14ac:dyDescent="0.2">
      <c r="W325" s="209"/>
    </row>
    <row r="326" spans="23:23" x14ac:dyDescent="0.2">
      <c r="W326" s="209"/>
    </row>
    <row r="327" spans="23:23" x14ac:dyDescent="0.2">
      <c r="W327" s="209"/>
    </row>
    <row r="328" spans="23:23" x14ac:dyDescent="0.2">
      <c r="W328" s="209"/>
    </row>
    <row r="329" spans="23:23" x14ac:dyDescent="0.2">
      <c r="W329" s="209"/>
    </row>
    <row r="330" spans="23:23" x14ac:dyDescent="0.2">
      <c r="W330" s="209"/>
    </row>
    <row r="331" spans="23:23" x14ac:dyDescent="0.2">
      <c r="W331" s="209"/>
    </row>
    <row r="332" spans="23:23" x14ac:dyDescent="0.2">
      <c r="W332" s="209"/>
    </row>
    <row r="333" spans="23:23" x14ac:dyDescent="0.2">
      <c r="W333" s="209"/>
    </row>
    <row r="334" spans="23:23" x14ac:dyDescent="0.2">
      <c r="W334" s="209"/>
    </row>
    <row r="335" spans="23:23" x14ac:dyDescent="0.2">
      <c r="W335" s="209"/>
    </row>
    <row r="336" spans="23:23" x14ac:dyDescent="0.2">
      <c r="W336" s="209"/>
    </row>
    <row r="337" spans="23:23" x14ac:dyDescent="0.2">
      <c r="W337" s="209"/>
    </row>
    <row r="338" spans="23:23" x14ac:dyDescent="0.2">
      <c r="W338" s="209"/>
    </row>
    <row r="339" spans="23:23" x14ac:dyDescent="0.2">
      <c r="W339" s="209"/>
    </row>
    <row r="340" spans="23:23" x14ac:dyDescent="0.2">
      <c r="W340" s="209"/>
    </row>
    <row r="341" spans="23:23" x14ac:dyDescent="0.2">
      <c r="W341" s="209"/>
    </row>
    <row r="342" spans="23:23" x14ac:dyDescent="0.2">
      <c r="W342" s="209"/>
    </row>
    <row r="343" spans="23:23" x14ac:dyDescent="0.2">
      <c r="W343" s="209"/>
    </row>
    <row r="344" spans="23:23" x14ac:dyDescent="0.2">
      <c r="W344" s="209"/>
    </row>
    <row r="345" spans="23:23" x14ac:dyDescent="0.2">
      <c r="W345" s="209"/>
    </row>
    <row r="346" spans="23:23" x14ac:dyDescent="0.2">
      <c r="W346" s="209"/>
    </row>
    <row r="347" spans="23:23" x14ac:dyDescent="0.2">
      <c r="W347" s="209"/>
    </row>
    <row r="348" spans="23:23" x14ac:dyDescent="0.2">
      <c r="W348" s="209"/>
    </row>
    <row r="349" spans="23:23" x14ac:dyDescent="0.2">
      <c r="W349" s="209"/>
    </row>
    <row r="350" spans="23:23" x14ac:dyDescent="0.2">
      <c r="W350" s="209"/>
    </row>
    <row r="351" spans="23:23" x14ac:dyDescent="0.2">
      <c r="W351" s="209"/>
    </row>
    <row r="352" spans="23:23" x14ac:dyDescent="0.2">
      <c r="W352" s="209"/>
    </row>
    <row r="353" spans="23:23" x14ac:dyDescent="0.2">
      <c r="W353" s="209"/>
    </row>
    <row r="354" spans="23:23" x14ac:dyDescent="0.2">
      <c r="W354" s="209"/>
    </row>
    <row r="355" spans="23:23" x14ac:dyDescent="0.2">
      <c r="W355" s="209"/>
    </row>
    <row r="356" spans="23:23" x14ac:dyDescent="0.2">
      <c r="W356" s="209"/>
    </row>
    <row r="357" spans="23:23" x14ac:dyDescent="0.2">
      <c r="W357" s="209"/>
    </row>
    <row r="358" spans="23:23" x14ac:dyDescent="0.2">
      <c r="W358" s="209"/>
    </row>
    <row r="359" spans="23:23" x14ac:dyDescent="0.2">
      <c r="W359" s="209"/>
    </row>
    <row r="360" spans="23:23" x14ac:dyDescent="0.2">
      <c r="W360" s="209"/>
    </row>
    <row r="361" spans="23:23" x14ac:dyDescent="0.2">
      <c r="W361" s="209"/>
    </row>
    <row r="362" spans="23:23" x14ac:dyDescent="0.2">
      <c r="W362" s="209"/>
    </row>
    <row r="363" spans="23:23" x14ac:dyDescent="0.2">
      <c r="W363" s="209"/>
    </row>
    <row r="364" spans="23:23" x14ac:dyDescent="0.2">
      <c r="W364" s="209"/>
    </row>
    <row r="365" spans="23:23" x14ac:dyDescent="0.2">
      <c r="W365" s="209"/>
    </row>
    <row r="366" spans="23:23" x14ac:dyDescent="0.2">
      <c r="W366" s="209"/>
    </row>
    <row r="367" spans="23:23" x14ac:dyDescent="0.2">
      <c r="W367" s="209"/>
    </row>
    <row r="368" spans="23:23" x14ac:dyDescent="0.2">
      <c r="W368" s="209"/>
    </row>
    <row r="369" spans="23:23" x14ac:dyDescent="0.2">
      <c r="W369" s="209"/>
    </row>
    <row r="370" spans="23:23" x14ac:dyDescent="0.2">
      <c r="W370" s="209"/>
    </row>
    <row r="371" spans="23:23" x14ac:dyDescent="0.2">
      <c r="W371" s="209"/>
    </row>
    <row r="372" spans="23:23" x14ac:dyDescent="0.2">
      <c r="W372" s="209"/>
    </row>
    <row r="373" spans="23:23" x14ac:dyDescent="0.2">
      <c r="W373" s="209"/>
    </row>
    <row r="374" spans="23:23" x14ac:dyDescent="0.2">
      <c r="W374" s="209"/>
    </row>
    <row r="375" spans="23:23" x14ac:dyDescent="0.2">
      <c r="W375" s="209"/>
    </row>
    <row r="376" spans="23:23" x14ac:dyDescent="0.2">
      <c r="W376" s="209"/>
    </row>
    <row r="377" spans="23:23" x14ac:dyDescent="0.2">
      <c r="W377" s="209"/>
    </row>
    <row r="378" spans="23:23" x14ac:dyDescent="0.2">
      <c r="W378" s="209"/>
    </row>
    <row r="379" spans="23:23" x14ac:dyDescent="0.2">
      <c r="W379" s="209"/>
    </row>
    <row r="380" spans="23:23" x14ac:dyDescent="0.2">
      <c r="W380" s="209"/>
    </row>
    <row r="381" spans="23:23" x14ac:dyDescent="0.2">
      <c r="W381" s="209"/>
    </row>
    <row r="382" spans="23:23" x14ac:dyDescent="0.2">
      <c r="W382" s="209"/>
    </row>
    <row r="383" spans="23:23" x14ac:dyDescent="0.2">
      <c r="W383" s="209"/>
    </row>
    <row r="384" spans="23:23" x14ac:dyDescent="0.2">
      <c r="W384" s="209"/>
    </row>
    <row r="385" spans="23:23" x14ac:dyDescent="0.2">
      <c r="W385" s="209"/>
    </row>
    <row r="386" spans="23:23" x14ac:dyDescent="0.2">
      <c r="W386" s="209"/>
    </row>
    <row r="387" spans="23:23" x14ac:dyDescent="0.2">
      <c r="W387" s="209"/>
    </row>
    <row r="388" spans="23:23" x14ac:dyDescent="0.2">
      <c r="W388" s="209"/>
    </row>
    <row r="389" spans="23:23" x14ac:dyDescent="0.2">
      <c r="W389" s="209"/>
    </row>
    <row r="390" spans="23:23" x14ac:dyDescent="0.2">
      <c r="W390" s="209"/>
    </row>
    <row r="391" spans="23:23" x14ac:dyDescent="0.2">
      <c r="W391" s="209"/>
    </row>
    <row r="392" spans="23:23" x14ac:dyDescent="0.2">
      <c r="W392" s="209"/>
    </row>
    <row r="393" spans="23:23" x14ac:dyDescent="0.2">
      <c r="W393" s="209"/>
    </row>
    <row r="394" spans="23:23" x14ac:dyDescent="0.2">
      <c r="W394" s="209"/>
    </row>
    <row r="395" spans="23:23" x14ac:dyDescent="0.2">
      <c r="W395" s="209"/>
    </row>
    <row r="396" spans="23:23" x14ac:dyDescent="0.2">
      <c r="W396" s="209"/>
    </row>
    <row r="397" spans="23:23" x14ac:dyDescent="0.2">
      <c r="W397" s="209"/>
    </row>
    <row r="398" spans="23:23" x14ac:dyDescent="0.2">
      <c r="W398" s="209"/>
    </row>
    <row r="399" spans="23:23" x14ac:dyDescent="0.2">
      <c r="W399" s="209"/>
    </row>
    <row r="400" spans="23:23" x14ac:dyDescent="0.2">
      <c r="W400" s="209"/>
    </row>
    <row r="401" spans="23:23" x14ac:dyDescent="0.2">
      <c r="W401" s="209"/>
    </row>
    <row r="402" spans="23:23" x14ac:dyDescent="0.2">
      <c r="W402" s="209"/>
    </row>
    <row r="403" spans="23:23" x14ac:dyDescent="0.2">
      <c r="W403" s="209"/>
    </row>
    <row r="404" spans="23:23" x14ac:dyDescent="0.2">
      <c r="W404" s="209"/>
    </row>
    <row r="405" spans="23:23" x14ac:dyDescent="0.2">
      <c r="W405" s="209"/>
    </row>
    <row r="406" spans="23:23" x14ac:dyDescent="0.2">
      <c r="W406" s="209"/>
    </row>
    <row r="407" spans="23:23" x14ac:dyDescent="0.2">
      <c r="W407" s="209"/>
    </row>
    <row r="408" spans="23:23" x14ac:dyDescent="0.2">
      <c r="W408" s="209"/>
    </row>
    <row r="409" spans="23:23" x14ac:dyDescent="0.2">
      <c r="W409" s="209"/>
    </row>
    <row r="410" spans="23:23" x14ac:dyDescent="0.2">
      <c r="W410" s="209"/>
    </row>
    <row r="411" spans="23:23" x14ac:dyDescent="0.2">
      <c r="W411" s="209"/>
    </row>
    <row r="412" spans="23:23" x14ac:dyDescent="0.2">
      <c r="W412" s="209"/>
    </row>
    <row r="413" spans="23:23" x14ac:dyDescent="0.2">
      <c r="W413" s="209"/>
    </row>
    <row r="414" spans="23:23" x14ac:dyDescent="0.2">
      <c r="W414" s="209"/>
    </row>
    <row r="415" spans="23:23" x14ac:dyDescent="0.2">
      <c r="W415" s="209"/>
    </row>
    <row r="416" spans="23:23" x14ac:dyDescent="0.2">
      <c r="W416" s="209"/>
    </row>
    <row r="417" spans="23:23" x14ac:dyDescent="0.2">
      <c r="W417" s="209"/>
    </row>
    <row r="418" spans="23:23" x14ac:dyDescent="0.2">
      <c r="W418" s="209"/>
    </row>
    <row r="419" spans="23:23" x14ac:dyDescent="0.2">
      <c r="W419" s="209"/>
    </row>
    <row r="420" spans="23:23" x14ac:dyDescent="0.2">
      <c r="W420" s="209"/>
    </row>
    <row r="421" spans="23:23" x14ac:dyDescent="0.2">
      <c r="W421" s="209"/>
    </row>
    <row r="422" spans="23:23" x14ac:dyDescent="0.2">
      <c r="W422" s="209"/>
    </row>
    <row r="423" spans="23:23" x14ac:dyDescent="0.2">
      <c r="W423" s="209"/>
    </row>
    <row r="424" spans="23:23" x14ac:dyDescent="0.2">
      <c r="W424" s="209"/>
    </row>
    <row r="425" spans="23:23" x14ac:dyDescent="0.2">
      <c r="W425" s="209"/>
    </row>
    <row r="426" spans="23:23" x14ac:dyDescent="0.2">
      <c r="W426" s="209"/>
    </row>
    <row r="427" spans="23:23" x14ac:dyDescent="0.2">
      <c r="W427" s="209"/>
    </row>
    <row r="428" spans="23:23" x14ac:dyDescent="0.2">
      <c r="W428" s="209"/>
    </row>
    <row r="429" spans="23:23" x14ac:dyDescent="0.2">
      <c r="W429" s="209"/>
    </row>
    <row r="430" spans="23:23" x14ac:dyDescent="0.2">
      <c r="W430" s="209"/>
    </row>
    <row r="431" spans="23:23" x14ac:dyDescent="0.2">
      <c r="W431" s="209"/>
    </row>
    <row r="432" spans="23:23" x14ac:dyDescent="0.2">
      <c r="W432" s="209"/>
    </row>
    <row r="433" spans="23:23" x14ac:dyDescent="0.2">
      <c r="W433" s="209"/>
    </row>
    <row r="434" spans="23:23" x14ac:dyDescent="0.2">
      <c r="W434" s="209"/>
    </row>
    <row r="435" spans="23:23" x14ac:dyDescent="0.2">
      <c r="W435" s="209"/>
    </row>
    <row r="436" spans="23:23" x14ac:dyDescent="0.2">
      <c r="W436" s="209"/>
    </row>
    <row r="437" spans="23:23" x14ac:dyDescent="0.2">
      <c r="W437" s="209"/>
    </row>
    <row r="438" spans="23:23" x14ac:dyDescent="0.2">
      <c r="W438" s="209"/>
    </row>
    <row r="439" spans="23:23" x14ac:dyDescent="0.2">
      <c r="W439" s="209"/>
    </row>
    <row r="440" spans="23:23" x14ac:dyDescent="0.2">
      <c r="W440" s="209"/>
    </row>
    <row r="441" spans="23:23" x14ac:dyDescent="0.2">
      <c r="W441" s="209"/>
    </row>
    <row r="442" spans="23:23" x14ac:dyDescent="0.2">
      <c r="W442" s="209"/>
    </row>
    <row r="443" spans="23:23" x14ac:dyDescent="0.2">
      <c r="W443" s="209"/>
    </row>
    <row r="444" spans="23:23" x14ac:dyDescent="0.2">
      <c r="W444" s="209"/>
    </row>
    <row r="445" spans="23:23" x14ac:dyDescent="0.2">
      <c r="W445" s="209"/>
    </row>
    <row r="446" spans="23:23" x14ac:dyDescent="0.2">
      <c r="W446" s="209"/>
    </row>
    <row r="447" spans="23:23" x14ac:dyDescent="0.2">
      <c r="W447" s="209"/>
    </row>
    <row r="448" spans="23:23" x14ac:dyDescent="0.2">
      <c r="W448" s="209"/>
    </row>
    <row r="449" spans="23:23" x14ac:dyDescent="0.2">
      <c r="W449" s="209"/>
    </row>
    <row r="450" spans="23:23" x14ac:dyDescent="0.2">
      <c r="W450" s="209"/>
    </row>
    <row r="451" spans="23:23" x14ac:dyDescent="0.2">
      <c r="W451" s="209"/>
    </row>
    <row r="452" spans="23:23" x14ac:dyDescent="0.2">
      <c r="W452" s="209"/>
    </row>
    <row r="453" spans="23:23" x14ac:dyDescent="0.2">
      <c r="W453" s="209"/>
    </row>
    <row r="454" spans="23:23" x14ac:dyDescent="0.2">
      <c r="W454" s="209"/>
    </row>
    <row r="455" spans="23:23" x14ac:dyDescent="0.2">
      <c r="W455" s="209"/>
    </row>
    <row r="456" spans="23:23" x14ac:dyDescent="0.2">
      <c r="W456" s="209"/>
    </row>
    <row r="457" spans="23:23" x14ac:dyDescent="0.2">
      <c r="W457" s="209"/>
    </row>
    <row r="458" spans="23:23" x14ac:dyDescent="0.2">
      <c r="W458" s="209"/>
    </row>
    <row r="459" spans="23:23" x14ac:dyDescent="0.2">
      <c r="W459" s="209"/>
    </row>
    <row r="460" spans="23:23" x14ac:dyDescent="0.2">
      <c r="W460" s="209"/>
    </row>
    <row r="461" spans="23:23" x14ac:dyDescent="0.2">
      <c r="W461" s="209"/>
    </row>
    <row r="462" spans="23:23" x14ac:dyDescent="0.2">
      <c r="W462" s="209"/>
    </row>
    <row r="463" spans="23:23" x14ac:dyDescent="0.2">
      <c r="W463" s="209"/>
    </row>
    <row r="464" spans="23:23" x14ac:dyDescent="0.2">
      <c r="W464" s="209"/>
    </row>
    <row r="465" spans="23:23" x14ac:dyDescent="0.2">
      <c r="W465" s="209"/>
    </row>
    <row r="466" spans="23:23" x14ac:dyDescent="0.2">
      <c r="W466" s="209"/>
    </row>
    <row r="467" spans="23:23" x14ac:dyDescent="0.2">
      <c r="W467" s="209"/>
    </row>
    <row r="468" spans="23:23" x14ac:dyDescent="0.2">
      <c r="W468" s="209"/>
    </row>
    <row r="469" spans="23:23" x14ac:dyDescent="0.2">
      <c r="W469" s="209"/>
    </row>
    <row r="470" spans="23:23" x14ac:dyDescent="0.2">
      <c r="W470" s="209"/>
    </row>
    <row r="471" spans="23:23" x14ac:dyDescent="0.2">
      <c r="W471" s="209"/>
    </row>
    <row r="472" spans="23:23" x14ac:dyDescent="0.2">
      <c r="W472" s="209"/>
    </row>
    <row r="473" spans="23:23" x14ac:dyDescent="0.2">
      <c r="W473" s="209"/>
    </row>
    <row r="474" spans="23:23" x14ac:dyDescent="0.2">
      <c r="W474" s="209"/>
    </row>
    <row r="475" spans="23:23" x14ac:dyDescent="0.2">
      <c r="W475" s="209"/>
    </row>
    <row r="476" spans="23:23" x14ac:dyDescent="0.2">
      <c r="W476" s="209"/>
    </row>
    <row r="477" spans="23:23" x14ac:dyDescent="0.2">
      <c r="W477" s="209"/>
    </row>
    <row r="478" spans="23:23" x14ac:dyDescent="0.2">
      <c r="W478" s="209"/>
    </row>
    <row r="479" spans="23:23" x14ac:dyDescent="0.2">
      <c r="W479" s="209"/>
    </row>
    <row r="480" spans="23:23" x14ac:dyDescent="0.2">
      <c r="W480" s="209"/>
    </row>
    <row r="481" spans="23:23" x14ac:dyDescent="0.2">
      <c r="W481" s="209"/>
    </row>
    <row r="482" spans="23:23" x14ac:dyDescent="0.2">
      <c r="W482" s="209"/>
    </row>
    <row r="483" spans="23:23" x14ac:dyDescent="0.2">
      <c r="W483" s="209"/>
    </row>
    <row r="484" spans="23:23" x14ac:dyDescent="0.2">
      <c r="W484" s="209"/>
    </row>
    <row r="485" spans="23:23" x14ac:dyDescent="0.2">
      <c r="W485" s="209"/>
    </row>
    <row r="486" spans="23:23" x14ac:dyDescent="0.2">
      <c r="W486" s="209"/>
    </row>
    <row r="487" spans="23:23" x14ac:dyDescent="0.2">
      <c r="W487" s="209"/>
    </row>
    <row r="488" spans="23:23" x14ac:dyDescent="0.2">
      <c r="W488" s="209"/>
    </row>
    <row r="489" spans="23:23" x14ac:dyDescent="0.2">
      <c r="W489" s="209"/>
    </row>
    <row r="490" spans="23:23" x14ac:dyDescent="0.2">
      <c r="W490" s="209"/>
    </row>
    <row r="491" spans="23:23" x14ac:dyDescent="0.2">
      <c r="W491" s="209"/>
    </row>
    <row r="492" spans="23:23" x14ac:dyDescent="0.2">
      <c r="W492" s="209"/>
    </row>
    <row r="493" spans="23:23" x14ac:dyDescent="0.2">
      <c r="W493" s="209"/>
    </row>
    <row r="494" spans="23:23" x14ac:dyDescent="0.2">
      <c r="W494" s="209"/>
    </row>
    <row r="495" spans="23:23" x14ac:dyDescent="0.2">
      <c r="W495" s="209"/>
    </row>
    <row r="496" spans="23:23" x14ac:dyDescent="0.2">
      <c r="W496" s="209"/>
    </row>
    <row r="497" spans="23:23" x14ac:dyDescent="0.2">
      <c r="W497" s="209"/>
    </row>
    <row r="498" spans="23:23" x14ac:dyDescent="0.2">
      <c r="W498" s="209"/>
    </row>
    <row r="499" spans="23:23" x14ac:dyDescent="0.2">
      <c r="W499" s="209"/>
    </row>
    <row r="500" spans="23:23" x14ac:dyDescent="0.2">
      <c r="W500" s="209"/>
    </row>
    <row r="501" spans="23:23" x14ac:dyDescent="0.2">
      <c r="W501" s="209"/>
    </row>
    <row r="502" spans="23:23" x14ac:dyDescent="0.2">
      <c r="W502" s="209"/>
    </row>
    <row r="503" spans="23:23" x14ac:dyDescent="0.2">
      <c r="W503" s="209"/>
    </row>
    <row r="504" spans="23:23" x14ac:dyDescent="0.2">
      <c r="W504" s="209"/>
    </row>
    <row r="505" spans="23:23" x14ac:dyDescent="0.2">
      <c r="W505" s="209"/>
    </row>
    <row r="506" spans="23:23" x14ac:dyDescent="0.2">
      <c r="W506" s="209"/>
    </row>
    <row r="507" spans="23:23" x14ac:dyDescent="0.2">
      <c r="W507" s="209"/>
    </row>
    <row r="508" spans="23:23" x14ac:dyDescent="0.2">
      <c r="W508" s="209"/>
    </row>
    <row r="509" spans="23:23" x14ac:dyDescent="0.2">
      <c r="W509" s="209"/>
    </row>
    <row r="510" spans="23:23" x14ac:dyDescent="0.2">
      <c r="W510" s="209"/>
    </row>
    <row r="511" spans="23:23" x14ac:dyDescent="0.2">
      <c r="W511" s="209"/>
    </row>
    <row r="512" spans="23:23" x14ac:dyDescent="0.2">
      <c r="W512" s="209"/>
    </row>
    <row r="513" spans="23:23" x14ac:dyDescent="0.2">
      <c r="W513" s="209"/>
    </row>
    <row r="514" spans="23:23" x14ac:dyDescent="0.2">
      <c r="W514" s="209"/>
    </row>
    <row r="515" spans="23:23" x14ac:dyDescent="0.2">
      <c r="W515" s="209"/>
    </row>
    <row r="516" spans="23:23" x14ac:dyDescent="0.2">
      <c r="W516" s="209"/>
    </row>
    <row r="517" spans="23:23" x14ac:dyDescent="0.2">
      <c r="W517" s="209"/>
    </row>
    <row r="518" spans="23:23" x14ac:dyDescent="0.2">
      <c r="W518" s="209"/>
    </row>
  </sheetData>
  <mergeCells count="170">
    <mergeCell ref="E65:L65"/>
    <mergeCell ref="M65:O65"/>
    <mergeCell ref="Q65:V65"/>
    <mergeCell ref="M66:V66"/>
    <mergeCell ref="C62:V62"/>
    <mergeCell ref="C63:L63"/>
    <mergeCell ref="M63:V63"/>
    <mergeCell ref="E64:L64"/>
    <mergeCell ref="M64:O64"/>
    <mergeCell ref="Q64:V64"/>
    <mergeCell ref="H58:L58"/>
    <mergeCell ref="M58:Q58"/>
    <mergeCell ref="R58:V58"/>
    <mergeCell ref="B59:V59"/>
    <mergeCell ref="C60:V60"/>
    <mergeCell ref="C61:V61"/>
    <mergeCell ref="C56:G56"/>
    <mergeCell ref="H56:L56"/>
    <mergeCell ref="M56:Q56"/>
    <mergeCell ref="R56:V56"/>
    <mergeCell ref="H57:L57"/>
    <mergeCell ref="M57:Q57"/>
    <mergeCell ref="R57:V57"/>
    <mergeCell ref="H53:L53"/>
    <mergeCell ref="R53:V53"/>
    <mergeCell ref="H54:L54"/>
    <mergeCell ref="R54:V54"/>
    <mergeCell ref="H55:L55"/>
    <mergeCell ref="R55:V55"/>
    <mergeCell ref="H50:L50"/>
    <mergeCell ref="R50:V50"/>
    <mergeCell ref="H51:L51"/>
    <mergeCell ref="R51:V51"/>
    <mergeCell ref="H52:L52"/>
    <mergeCell ref="R52:V52"/>
    <mergeCell ref="H47:L47"/>
    <mergeCell ref="R47:V47"/>
    <mergeCell ref="H48:L48"/>
    <mergeCell ref="R48:V48"/>
    <mergeCell ref="H49:L49"/>
    <mergeCell ref="R49:V49"/>
    <mergeCell ref="H44:L44"/>
    <mergeCell ref="R44:V44"/>
    <mergeCell ref="H45:L45"/>
    <mergeCell ref="R45:V45"/>
    <mergeCell ref="H46:L46"/>
    <mergeCell ref="R46:V46"/>
    <mergeCell ref="H41:L41"/>
    <mergeCell ref="R41:V41"/>
    <mergeCell ref="H42:L42"/>
    <mergeCell ref="R42:V42"/>
    <mergeCell ref="H43:L43"/>
    <mergeCell ref="R43:V43"/>
    <mergeCell ref="H38:L38"/>
    <mergeCell ref="R38:V38"/>
    <mergeCell ref="H39:L39"/>
    <mergeCell ref="R39:V39"/>
    <mergeCell ref="H40:L40"/>
    <mergeCell ref="R40:V40"/>
    <mergeCell ref="C36:F36"/>
    <mergeCell ref="H36:I36"/>
    <mergeCell ref="K36:L36"/>
    <mergeCell ref="M36:Q36"/>
    <mergeCell ref="R36:V36"/>
    <mergeCell ref="H37:L37"/>
    <mergeCell ref="R37:V37"/>
    <mergeCell ref="C33:G33"/>
    <mergeCell ref="R33:V33"/>
    <mergeCell ref="C34:Q34"/>
    <mergeCell ref="R34:V34"/>
    <mergeCell ref="C35:G35"/>
    <mergeCell ref="H35:L35"/>
    <mergeCell ref="M35:Q35"/>
    <mergeCell ref="R35:V35"/>
    <mergeCell ref="H31:L31"/>
    <mergeCell ref="M31:Q31"/>
    <mergeCell ref="R31:V31"/>
    <mergeCell ref="C32:F32"/>
    <mergeCell ref="H32:L32"/>
    <mergeCell ref="M32:Q32"/>
    <mergeCell ref="R32:V32"/>
    <mergeCell ref="H28:L28"/>
    <mergeCell ref="M28:Q28"/>
    <mergeCell ref="R28:V28"/>
    <mergeCell ref="H29:L29"/>
    <mergeCell ref="H30:L30"/>
    <mergeCell ref="M30:Q30"/>
    <mergeCell ref="R30:V30"/>
    <mergeCell ref="C26:F26"/>
    <mergeCell ref="H26:L26"/>
    <mergeCell ref="M26:Q26"/>
    <mergeCell ref="R26:V26"/>
    <mergeCell ref="C27:F27"/>
    <mergeCell ref="H27:L27"/>
    <mergeCell ref="M27:Q27"/>
    <mergeCell ref="R27:V27"/>
    <mergeCell ref="C24:F24"/>
    <mergeCell ref="H24:L24"/>
    <mergeCell ref="M24:Q24"/>
    <mergeCell ref="R24:V24"/>
    <mergeCell ref="C25:F25"/>
    <mergeCell ref="H25:L25"/>
    <mergeCell ref="M25:Q25"/>
    <mergeCell ref="R25:V25"/>
    <mergeCell ref="C22:G22"/>
    <mergeCell ref="H22:L22"/>
    <mergeCell ref="M22:Q22"/>
    <mergeCell ref="R22:V22"/>
    <mergeCell ref="H23:L23"/>
    <mergeCell ref="M23:Q23"/>
    <mergeCell ref="R23:V23"/>
    <mergeCell ref="I20:K20"/>
    <mergeCell ref="M20:Q20"/>
    <mergeCell ref="R20:V20"/>
    <mergeCell ref="C21:F21"/>
    <mergeCell ref="I21:K21"/>
    <mergeCell ref="M21:Q21"/>
    <mergeCell ref="R21:V21"/>
    <mergeCell ref="H17:L17"/>
    <mergeCell ref="M17:Q17"/>
    <mergeCell ref="R17:V17"/>
    <mergeCell ref="H18:L18"/>
    <mergeCell ref="M18:Q18"/>
    <mergeCell ref="R18:V18"/>
    <mergeCell ref="I15:K15"/>
    <mergeCell ref="N15:P15"/>
    <mergeCell ref="S15:U15"/>
    <mergeCell ref="H16:L16"/>
    <mergeCell ref="M16:Q16"/>
    <mergeCell ref="R16:V16"/>
    <mergeCell ref="I13:K13"/>
    <mergeCell ref="N13:P13"/>
    <mergeCell ref="S13:U13"/>
    <mergeCell ref="I14:K14"/>
    <mergeCell ref="N14:P14"/>
    <mergeCell ref="S14:U14"/>
    <mergeCell ref="H11:L11"/>
    <mergeCell ref="M11:Q11"/>
    <mergeCell ref="R11:V11"/>
    <mergeCell ref="I12:K12"/>
    <mergeCell ref="N12:P12"/>
    <mergeCell ref="S12:U12"/>
    <mergeCell ref="H10:I10"/>
    <mergeCell ref="K10:L10"/>
    <mergeCell ref="M10:N10"/>
    <mergeCell ref="P10:Q10"/>
    <mergeCell ref="R10:S10"/>
    <mergeCell ref="U10:V10"/>
    <mergeCell ref="C8:F8"/>
    <mergeCell ref="H8:L8"/>
    <mergeCell ref="M8:Q8"/>
    <mergeCell ref="R8:V8"/>
    <mergeCell ref="C9:G9"/>
    <mergeCell ref="H9:L9"/>
    <mergeCell ref="M9:Q9"/>
    <mergeCell ref="R9:V9"/>
    <mergeCell ref="C6:G6"/>
    <mergeCell ref="H6:L6"/>
    <mergeCell ref="M6:Q6"/>
    <mergeCell ref="R6:V6"/>
    <mergeCell ref="C7:G7"/>
    <mergeCell ref="H7:L7"/>
    <mergeCell ref="M7:Q7"/>
    <mergeCell ref="R7:V7"/>
    <mergeCell ref="W1:W3"/>
    <mergeCell ref="G2:H3"/>
    <mergeCell ref="L2:U2"/>
    <mergeCell ref="L3:U3"/>
    <mergeCell ref="E4:H4"/>
    <mergeCell ref="E5:H5"/>
  </mergeCells>
  <phoneticPr fontId="44" type="noConversion"/>
  <conditionalFormatting sqref="I20:K21 E4:H5 H37:L55 H10 AA37:AA44 K10 G2:H2 E64:L65 AA46:AA63 I12:K15 Q64:V65 C34:Q34">
    <cfRule type="cellIs" dxfId="14" priority="1" stopIfTrue="1" operator="equal">
      <formula>""</formula>
    </cfRule>
  </conditionalFormatting>
  <conditionalFormatting sqref="G28">
    <cfRule type="cellIs" dxfId="13" priority="2" stopIfTrue="1" operator="equal">
      <formula>"s"</formula>
    </cfRule>
    <cfRule type="cellIs" dxfId="12" priority="3" stopIfTrue="1" operator="equal">
      <formula>"d"</formula>
    </cfRule>
  </conditionalFormatting>
  <conditionalFormatting sqref="G36 J2 G24:G27">
    <cfRule type="cellIs" dxfId="11" priority="4" stopIfTrue="1" operator="equal">
      <formula>"?"</formula>
    </cfRule>
  </conditionalFormatting>
  <conditionalFormatting sqref="H19 J19 L19">
    <cfRule type="cellIs" dxfId="10" priority="5" stopIfTrue="1" operator="equal">
      <formula>0</formula>
    </cfRule>
  </conditionalFormatting>
  <conditionalFormatting sqref="H24:V27 H7:V7">
    <cfRule type="cellIs" dxfId="9" priority="6" stopIfTrue="1" operator="equal">
      <formula>"?"</formula>
    </cfRule>
  </conditionalFormatting>
  <dataValidations count="10">
    <dataValidation type="list" allowBlank="1" showErrorMessage="1" errorTitle="Volute / Diffuser" error="Select from drop-down list" sqref="H26:L26 JD26:JH26 SZ26:TD26 ACV26:ACZ26 AMR26:AMV26 AWN26:AWR26 BGJ26:BGN26 BQF26:BQJ26 CAB26:CAF26 CJX26:CKB26 CTT26:CTX26 DDP26:DDT26 DNL26:DNP26 DXH26:DXL26 EHD26:EHH26 EQZ26:ERD26 FAV26:FAZ26 FKR26:FKV26 FUN26:FUR26 GEJ26:GEN26 GOF26:GOJ26 GYB26:GYF26 HHX26:HIB26 HRT26:HRX26 IBP26:IBT26 ILL26:ILP26 IVH26:IVL26 JFD26:JFH26 JOZ26:JPD26 JYV26:JYZ26 KIR26:KIV26 KSN26:KSR26 LCJ26:LCN26 LMF26:LMJ26 LWB26:LWF26 MFX26:MGB26 MPT26:MPX26 MZP26:MZT26 NJL26:NJP26 NTH26:NTL26 ODD26:ODH26 OMZ26:OND26 OWV26:OWZ26 PGR26:PGV26 PQN26:PQR26 QAJ26:QAN26 QKF26:QKJ26 QUB26:QUF26 RDX26:REB26 RNT26:RNX26 RXP26:RXT26 SHL26:SHP26 SRH26:SRL26 TBD26:TBH26 TKZ26:TLD26 TUV26:TUZ26 UER26:UEV26 UON26:UOR26 UYJ26:UYN26 VIF26:VIJ26 VSB26:VSF26 WBX26:WCB26 WLT26:WLX26 WVP26:WVT26 H65562:L65562 JD65562:JH65562 SZ65562:TD65562 ACV65562:ACZ65562 AMR65562:AMV65562 AWN65562:AWR65562 BGJ65562:BGN65562 BQF65562:BQJ65562 CAB65562:CAF65562 CJX65562:CKB65562 CTT65562:CTX65562 DDP65562:DDT65562 DNL65562:DNP65562 DXH65562:DXL65562 EHD65562:EHH65562 EQZ65562:ERD65562 FAV65562:FAZ65562 FKR65562:FKV65562 FUN65562:FUR65562 GEJ65562:GEN65562 GOF65562:GOJ65562 GYB65562:GYF65562 HHX65562:HIB65562 HRT65562:HRX65562 IBP65562:IBT65562 ILL65562:ILP65562 IVH65562:IVL65562 JFD65562:JFH65562 JOZ65562:JPD65562 JYV65562:JYZ65562 KIR65562:KIV65562 KSN65562:KSR65562 LCJ65562:LCN65562 LMF65562:LMJ65562 LWB65562:LWF65562 MFX65562:MGB65562 MPT65562:MPX65562 MZP65562:MZT65562 NJL65562:NJP65562 NTH65562:NTL65562 ODD65562:ODH65562 OMZ65562:OND65562 OWV65562:OWZ65562 PGR65562:PGV65562 PQN65562:PQR65562 QAJ65562:QAN65562 QKF65562:QKJ65562 QUB65562:QUF65562 RDX65562:REB65562 RNT65562:RNX65562 RXP65562:RXT65562 SHL65562:SHP65562 SRH65562:SRL65562 TBD65562:TBH65562 TKZ65562:TLD65562 TUV65562:TUZ65562 UER65562:UEV65562 UON65562:UOR65562 UYJ65562:UYN65562 VIF65562:VIJ65562 VSB65562:VSF65562 WBX65562:WCB65562 WLT65562:WLX65562 WVP65562:WVT65562 H131098:L131098 JD131098:JH131098 SZ131098:TD131098 ACV131098:ACZ131098 AMR131098:AMV131098 AWN131098:AWR131098 BGJ131098:BGN131098 BQF131098:BQJ131098 CAB131098:CAF131098 CJX131098:CKB131098 CTT131098:CTX131098 DDP131098:DDT131098 DNL131098:DNP131098 DXH131098:DXL131098 EHD131098:EHH131098 EQZ131098:ERD131098 FAV131098:FAZ131098 FKR131098:FKV131098 FUN131098:FUR131098 GEJ131098:GEN131098 GOF131098:GOJ131098 GYB131098:GYF131098 HHX131098:HIB131098 HRT131098:HRX131098 IBP131098:IBT131098 ILL131098:ILP131098 IVH131098:IVL131098 JFD131098:JFH131098 JOZ131098:JPD131098 JYV131098:JYZ131098 KIR131098:KIV131098 KSN131098:KSR131098 LCJ131098:LCN131098 LMF131098:LMJ131098 LWB131098:LWF131098 MFX131098:MGB131098 MPT131098:MPX131098 MZP131098:MZT131098 NJL131098:NJP131098 NTH131098:NTL131098 ODD131098:ODH131098 OMZ131098:OND131098 OWV131098:OWZ131098 PGR131098:PGV131098 PQN131098:PQR131098 QAJ131098:QAN131098 QKF131098:QKJ131098 QUB131098:QUF131098 RDX131098:REB131098 RNT131098:RNX131098 RXP131098:RXT131098 SHL131098:SHP131098 SRH131098:SRL131098 TBD131098:TBH131098 TKZ131098:TLD131098 TUV131098:TUZ131098 UER131098:UEV131098 UON131098:UOR131098 UYJ131098:UYN131098 VIF131098:VIJ131098 VSB131098:VSF131098 WBX131098:WCB131098 WLT131098:WLX131098 WVP131098:WVT131098 H196634:L196634 JD196634:JH196634 SZ196634:TD196634 ACV196634:ACZ196634 AMR196634:AMV196634 AWN196634:AWR196634 BGJ196634:BGN196634 BQF196634:BQJ196634 CAB196634:CAF196634 CJX196634:CKB196634 CTT196634:CTX196634 DDP196634:DDT196634 DNL196634:DNP196634 DXH196634:DXL196634 EHD196634:EHH196634 EQZ196634:ERD196634 FAV196634:FAZ196634 FKR196634:FKV196634 FUN196634:FUR196634 GEJ196634:GEN196634 GOF196634:GOJ196634 GYB196634:GYF196634 HHX196634:HIB196634 HRT196634:HRX196634 IBP196634:IBT196634 ILL196634:ILP196634 IVH196634:IVL196634 JFD196634:JFH196634 JOZ196634:JPD196634 JYV196634:JYZ196634 KIR196634:KIV196634 KSN196634:KSR196634 LCJ196634:LCN196634 LMF196634:LMJ196634 LWB196634:LWF196634 MFX196634:MGB196634 MPT196634:MPX196634 MZP196634:MZT196634 NJL196634:NJP196634 NTH196634:NTL196634 ODD196634:ODH196634 OMZ196634:OND196634 OWV196634:OWZ196634 PGR196634:PGV196634 PQN196634:PQR196634 QAJ196634:QAN196634 QKF196634:QKJ196634 QUB196634:QUF196634 RDX196634:REB196634 RNT196634:RNX196634 RXP196634:RXT196634 SHL196634:SHP196634 SRH196634:SRL196634 TBD196634:TBH196634 TKZ196634:TLD196634 TUV196634:TUZ196634 UER196634:UEV196634 UON196634:UOR196634 UYJ196634:UYN196634 VIF196634:VIJ196634 VSB196634:VSF196634 WBX196634:WCB196634 WLT196634:WLX196634 WVP196634:WVT196634 H262170:L262170 JD262170:JH262170 SZ262170:TD262170 ACV262170:ACZ262170 AMR262170:AMV262170 AWN262170:AWR262170 BGJ262170:BGN262170 BQF262170:BQJ262170 CAB262170:CAF262170 CJX262170:CKB262170 CTT262170:CTX262170 DDP262170:DDT262170 DNL262170:DNP262170 DXH262170:DXL262170 EHD262170:EHH262170 EQZ262170:ERD262170 FAV262170:FAZ262170 FKR262170:FKV262170 FUN262170:FUR262170 GEJ262170:GEN262170 GOF262170:GOJ262170 GYB262170:GYF262170 HHX262170:HIB262170 HRT262170:HRX262170 IBP262170:IBT262170 ILL262170:ILP262170 IVH262170:IVL262170 JFD262170:JFH262170 JOZ262170:JPD262170 JYV262170:JYZ262170 KIR262170:KIV262170 KSN262170:KSR262170 LCJ262170:LCN262170 LMF262170:LMJ262170 LWB262170:LWF262170 MFX262170:MGB262170 MPT262170:MPX262170 MZP262170:MZT262170 NJL262170:NJP262170 NTH262170:NTL262170 ODD262170:ODH262170 OMZ262170:OND262170 OWV262170:OWZ262170 PGR262170:PGV262170 PQN262170:PQR262170 QAJ262170:QAN262170 QKF262170:QKJ262170 QUB262170:QUF262170 RDX262170:REB262170 RNT262170:RNX262170 RXP262170:RXT262170 SHL262170:SHP262170 SRH262170:SRL262170 TBD262170:TBH262170 TKZ262170:TLD262170 TUV262170:TUZ262170 UER262170:UEV262170 UON262170:UOR262170 UYJ262170:UYN262170 VIF262170:VIJ262170 VSB262170:VSF262170 WBX262170:WCB262170 WLT262170:WLX262170 WVP262170:WVT262170 H327706:L327706 JD327706:JH327706 SZ327706:TD327706 ACV327706:ACZ327706 AMR327706:AMV327706 AWN327706:AWR327706 BGJ327706:BGN327706 BQF327706:BQJ327706 CAB327706:CAF327706 CJX327706:CKB327706 CTT327706:CTX327706 DDP327706:DDT327706 DNL327706:DNP327706 DXH327706:DXL327706 EHD327706:EHH327706 EQZ327706:ERD327706 FAV327706:FAZ327706 FKR327706:FKV327706 FUN327706:FUR327706 GEJ327706:GEN327706 GOF327706:GOJ327706 GYB327706:GYF327706 HHX327706:HIB327706 HRT327706:HRX327706 IBP327706:IBT327706 ILL327706:ILP327706 IVH327706:IVL327706 JFD327706:JFH327706 JOZ327706:JPD327706 JYV327706:JYZ327706 KIR327706:KIV327706 KSN327706:KSR327706 LCJ327706:LCN327706 LMF327706:LMJ327706 LWB327706:LWF327706 MFX327706:MGB327706 MPT327706:MPX327706 MZP327706:MZT327706 NJL327706:NJP327706 NTH327706:NTL327706 ODD327706:ODH327706 OMZ327706:OND327706 OWV327706:OWZ327706 PGR327706:PGV327706 PQN327706:PQR327706 QAJ327706:QAN327706 QKF327706:QKJ327706 QUB327706:QUF327706 RDX327706:REB327706 RNT327706:RNX327706 RXP327706:RXT327706 SHL327706:SHP327706 SRH327706:SRL327706 TBD327706:TBH327706 TKZ327706:TLD327706 TUV327706:TUZ327706 UER327706:UEV327706 UON327706:UOR327706 UYJ327706:UYN327706 VIF327706:VIJ327706 VSB327706:VSF327706 WBX327706:WCB327706 WLT327706:WLX327706 WVP327706:WVT327706 H393242:L393242 JD393242:JH393242 SZ393242:TD393242 ACV393242:ACZ393242 AMR393242:AMV393242 AWN393242:AWR393242 BGJ393242:BGN393242 BQF393242:BQJ393242 CAB393242:CAF393242 CJX393242:CKB393242 CTT393242:CTX393242 DDP393242:DDT393242 DNL393242:DNP393242 DXH393242:DXL393242 EHD393242:EHH393242 EQZ393242:ERD393242 FAV393242:FAZ393242 FKR393242:FKV393242 FUN393242:FUR393242 GEJ393242:GEN393242 GOF393242:GOJ393242 GYB393242:GYF393242 HHX393242:HIB393242 HRT393242:HRX393242 IBP393242:IBT393242 ILL393242:ILP393242 IVH393242:IVL393242 JFD393242:JFH393242 JOZ393242:JPD393242 JYV393242:JYZ393242 KIR393242:KIV393242 KSN393242:KSR393242 LCJ393242:LCN393242 LMF393242:LMJ393242 LWB393242:LWF393242 MFX393242:MGB393242 MPT393242:MPX393242 MZP393242:MZT393242 NJL393242:NJP393242 NTH393242:NTL393242 ODD393242:ODH393242 OMZ393242:OND393242 OWV393242:OWZ393242 PGR393242:PGV393242 PQN393242:PQR393242 QAJ393242:QAN393242 QKF393242:QKJ393242 QUB393242:QUF393242 RDX393242:REB393242 RNT393242:RNX393242 RXP393242:RXT393242 SHL393242:SHP393242 SRH393242:SRL393242 TBD393242:TBH393242 TKZ393242:TLD393242 TUV393242:TUZ393242 UER393242:UEV393242 UON393242:UOR393242 UYJ393242:UYN393242 VIF393242:VIJ393242 VSB393242:VSF393242 WBX393242:WCB393242 WLT393242:WLX393242 WVP393242:WVT393242 H458778:L458778 JD458778:JH458778 SZ458778:TD458778 ACV458778:ACZ458778 AMR458778:AMV458778 AWN458778:AWR458778 BGJ458778:BGN458778 BQF458778:BQJ458778 CAB458778:CAF458778 CJX458778:CKB458778 CTT458778:CTX458778 DDP458778:DDT458778 DNL458778:DNP458778 DXH458778:DXL458778 EHD458778:EHH458778 EQZ458778:ERD458778 FAV458778:FAZ458778 FKR458778:FKV458778 FUN458778:FUR458778 GEJ458778:GEN458778 GOF458778:GOJ458778 GYB458778:GYF458778 HHX458778:HIB458778 HRT458778:HRX458778 IBP458778:IBT458778 ILL458778:ILP458778 IVH458778:IVL458778 JFD458778:JFH458778 JOZ458778:JPD458778 JYV458778:JYZ458778 KIR458778:KIV458778 KSN458778:KSR458778 LCJ458778:LCN458778 LMF458778:LMJ458778 LWB458778:LWF458778 MFX458778:MGB458778 MPT458778:MPX458778 MZP458778:MZT458778 NJL458778:NJP458778 NTH458778:NTL458778 ODD458778:ODH458778 OMZ458778:OND458778 OWV458778:OWZ458778 PGR458778:PGV458778 PQN458778:PQR458778 QAJ458778:QAN458778 QKF458778:QKJ458778 QUB458778:QUF458778 RDX458778:REB458778 RNT458778:RNX458778 RXP458778:RXT458778 SHL458778:SHP458778 SRH458778:SRL458778 TBD458778:TBH458778 TKZ458778:TLD458778 TUV458778:TUZ458778 UER458778:UEV458778 UON458778:UOR458778 UYJ458778:UYN458778 VIF458778:VIJ458778 VSB458778:VSF458778 WBX458778:WCB458778 WLT458778:WLX458778 WVP458778:WVT458778 H524314:L524314 JD524314:JH524314 SZ524314:TD524314 ACV524314:ACZ524314 AMR524314:AMV524314 AWN524314:AWR524314 BGJ524314:BGN524314 BQF524314:BQJ524314 CAB524314:CAF524314 CJX524314:CKB524314 CTT524314:CTX524314 DDP524314:DDT524314 DNL524314:DNP524314 DXH524314:DXL524314 EHD524314:EHH524314 EQZ524314:ERD524314 FAV524314:FAZ524314 FKR524314:FKV524314 FUN524314:FUR524314 GEJ524314:GEN524314 GOF524314:GOJ524314 GYB524314:GYF524314 HHX524314:HIB524314 HRT524314:HRX524314 IBP524314:IBT524314 ILL524314:ILP524314 IVH524314:IVL524314 JFD524314:JFH524314 JOZ524314:JPD524314 JYV524314:JYZ524314 KIR524314:KIV524314 KSN524314:KSR524314 LCJ524314:LCN524314 LMF524314:LMJ524314 LWB524314:LWF524314 MFX524314:MGB524314 MPT524314:MPX524314 MZP524314:MZT524314 NJL524314:NJP524314 NTH524314:NTL524314 ODD524314:ODH524314 OMZ524314:OND524314 OWV524314:OWZ524314 PGR524314:PGV524314 PQN524314:PQR524314 QAJ524314:QAN524314 QKF524314:QKJ524314 QUB524314:QUF524314 RDX524314:REB524314 RNT524314:RNX524314 RXP524314:RXT524314 SHL524314:SHP524314 SRH524314:SRL524314 TBD524314:TBH524314 TKZ524314:TLD524314 TUV524314:TUZ524314 UER524314:UEV524314 UON524314:UOR524314 UYJ524314:UYN524314 VIF524314:VIJ524314 VSB524314:VSF524314 WBX524314:WCB524314 WLT524314:WLX524314 WVP524314:WVT524314 H589850:L589850 JD589850:JH589850 SZ589850:TD589850 ACV589850:ACZ589850 AMR589850:AMV589850 AWN589850:AWR589850 BGJ589850:BGN589850 BQF589850:BQJ589850 CAB589850:CAF589850 CJX589850:CKB589850 CTT589850:CTX589850 DDP589850:DDT589850 DNL589850:DNP589850 DXH589850:DXL589850 EHD589850:EHH589850 EQZ589850:ERD589850 FAV589850:FAZ589850 FKR589850:FKV589850 FUN589850:FUR589850 GEJ589850:GEN589850 GOF589850:GOJ589850 GYB589850:GYF589850 HHX589850:HIB589850 HRT589850:HRX589850 IBP589850:IBT589850 ILL589850:ILP589850 IVH589850:IVL589850 JFD589850:JFH589850 JOZ589850:JPD589850 JYV589850:JYZ589850 KIR589850:KIV589850 KSN589850:KSR589850 LCJ589850:LCN589850 LMF589850:LMJ589850 LWB589850:LWF589850 MFX589850:MGB589850 MPT589850:MPX589850 MZP589850:MZT589850 NJL589850:NJP589850 NTH589850:NTL589850 ODD589850:ODH589850 OMZ589850:OND589850 OWV589850:OWZ589850 PGR589850:PGV589850 PQN589850:PQR589850 QAJ589850:QAN589850 QKF589850:QKJ589850 QUB589850:QUF589850 RDX589850:REB589850 RNT589850:RNX589850 RXP589850:RXT589850 SHL589850:SHP589850 SRH589850:SRL589850 TBD589850:TBH589850 TKZ589850:TLD589850 TUV589850:TUZ589850 UER589850:UEV589850 UON589850:UOR589850 UYJ589850:UYN589850 VIF589850:VIJ589850 VSB589850:VSF589850 WBX589850:WCB589850 WLT589850:WLX589850 WVP589850:WVT589850 H655386:L655386 JD655386:JH655386 SZ655386:TD655386 ACV655386:ACZ655386 AMR655386:AMV655386 AWN655386:AWR655386 BGJ655386:BGN655386 BQF655386:BQJ655386 CAB655386:CAF655386 CJX655386:CKB655386 CTT655386:CTX655386 DDP655386:DDT655386 DNL655386:DNP655386 DXH655386:DXL655386 EHD655386:EHH655386 EQZ655386:ERD655386 FAV655386:FAZ655386 FKR655386:FKV655386 FUN655386:FUR655386 GEJ655386:GEN655386 GOF655386:GOJ655386 GYB655386:GYF655386 HHX655386:HIB655386 HRT655386:HRX655386 IBP655386:IBT655386 ILL655386:ILP655386 IVH655386:IVL655386 JFD655386:JFH655386 JOZ655386:JPD655386 JYV655386:JYZ655386 KIR655386:KIV655386 KSN655386:KSR655386 LCJ655386:LCN655386 LMF655386:LMJ655386 LWB655386:LWF655386 MFX655386:MGB655386 MPT655386:MPX655386 MZP655386:MZT655386 NJL655386:NJP655386 NTH655386:NTL655386 ODD655386:ODH655386 OMZ655386:OND655386 OWV655386:OWZ655386 PGR655386:PGV655386 PQN655386:PQR655386 QAJ655386:QAN655386 QKF655386:QKJ655386 QUB655386:QUF655386 RDX655386:REB655386 RNT655386:RNX655386 RXP655386:RXT655386 SHL655386:SHP655386 SRH655386:SRL655386 TBD655386:TBH655386 TKZ655386:TLD655386 TUV655386:TUZ655386 UER655386:UEV655386 UON655386:UOR655386 UYJ655386:UYN655386 VIF655386:VIJ655386 VSB655386:VSF655386 WBX655386:WCB655386 WLT655386:WLX655386 WVP655386:WVT655386 H720922:L720922 JD720922:JH720922 SZ720922:TD720922 ACV720922:ACZ720922 AMR720922:AMV720922 AWN720922:AWR720922 BGJ720922:BGN720922 BQF720922:BQJ720922 CAB720922:CAF720922 CJX720922:CKB720922 CTT720922:CTX720922 DDP720922:DDT720922 DNL720922:DNP720922 DXH720922:DXL720922 EHD720922:EHH720922 EQZ720922:ERD720922 FAV720922:FAZ720922 FKR720922:FKV720922 FUN720922:FUR720922 GEJ720922:GEN720922 GOF720922:GOJ720922 GYB720922:GYF720922 HHX720922:HIB720922 HRT720922:HRX720922 IBP720922:IBT720922 ILL720922:ILP720922 IVH720922:IVL720922 JFD720922:JFH720922 JOZ720922:JPD720922 JYV720922:JYZ720922 KIR720922:KIV720922 KSN720922:KSR720922 LCJ720922:LCN720922 LMF720922:LMJ720922 LWB720922:LWF720922 MFX720922:MGB720922 MPT720922:MPX720922 MZP720922:MZT720922 NJL720922:NJP720922 NTH720922:NTL720922 ODD720922:ODH720922 OMZ720922:OND720922 OWV720922:OWZ720922 PGR720922:PGV720922 PQN720922:PQR720922 QAJ720922:QAN720922 QKF720922:QKJ720922 QUB720922:QUF720922 RDX720922:REB720922 RNT720922:RNX720922 RXP720922:RXT720922 SHL720922:SHP720922 SRH720922:SRL720922 TBD720922:TBH720922 TKZ720922:TLD720922 TUV720922:TUZ720922 UER720922:UEV720922 UON720922:UOR720922 UYJ720922:UYN720922 VIF720922:VIJ720922 VSB720922:VSF720922 WBX720922:WCB720922 WLT720922:WLX720922 WVP720922:WVT720922 H786458:L786458 JD786458:JH786458 SZ786458:TD786458 ACV786458:ACZ786458 AMR786458:AMV786458 AWN786458:AWR786458 BGJ786458:BGN786458 BQF786458:BQJ786458 CAB786458:CAF786458 CJX786458:CKB786458 CTT786458:CTX786458 DDP786458:DDT786458 DNL786458:DNP786458 DXH786458:DXL786458 EHD786458:EHH786458 EQZ786458:ERD786458 FAV786458:FAZ786458 FKR786458:FKV786458 FUN786458:FUR786458 GEJ786458:GEN786458 GOF786458:GOJ786458 GYB786458:GYF786458 HHX786458:HIB786458 HRT786458:HRX786458 IBP786458:IBT786458 ILL786458:ILP786458 IVH786458:IVL786458 JFD786458:JFH786458 JOZ786458:JPD786458 JYV786458:JYZ786458 KIR786458:KIV786458 KSN786458:KSR786458 LCJ786458:LCN786458 LMF786458:LMJ786458 LWB786458:LWF786458 MFX786458:MGB786458 MPT786458:MPX786458 MZP786458:MZT786458 NJL786458:NJP786458 NTH786458:NTL786458 ODD786458:ODH786458 OMZ786458:OND786458 OWV786458:OWZ786458 PGR786458:PGV786458 PQN786458:PQR786458 QAJ786458:QAN786458 QKF786458:QKJ786458 QUB786458:QUF786458 RDX786458:REB786458 RNT786458:RNX786458 RXP786458:RXT786458 SHL786458:SHP786458 SRH786458:SRL786458 TBD786458:TBH786458 TKZ786458:TLD786458 TUV786458:TUZ786458 UER786458:UEV786458 UON786458:UOR786458 UYJ786458:UYN786458 VIF786458:VIJ786458 VSB786458:VSF786458 WBX786458:WCB786458 WLT786458:WLX786458 WVP786458:WVT786458 H851994:L851994 JD851994:JH851994 SZ851994:TD851994 ACV851994:ACZ851994 AMR851994:AMV851994 AWN851994:AWR851994 BGJ851994:BGN851994 BQF851994:BQJ851994 CAB851994:CAF851994 CJX851994:CKB851994 CTT851994:CTX851994 DDP851994:DDT851994 DNL851994:DNP851994 DXH851994:DXL851994 EHD851994:EHH851994 EQZ851994:ERD851994 FAV851994:FAZ851994 FKR851994:FKV851994 FUN851994:FUR851994 GEJ851994:GEN851994 GOF851994:GOJ851994 GYB851994:GYF851994 HHX851994:HIB851994 HRT851994:HRX851994 IBP851994:IBT851994 ILL851994:ILP851994 IVH851994:IVL851994 JFD851994:JFH851994 JOZ851994:JPD851994 JYV851994:JYZ851994 KIR851994:KIV851994 KSN851994:KSR851994 LCJ851994:LCN851994 LMF851994:LMJ851994 LWB851994:LWF851994 MFX851994:MGB851994 MPT851994:MPX851994 MZP851994:MZT851994 NJL851994:NJP851994 NTH851994:NTL851994 ODD851994:ODH851994 OMZ851994:OND851994 OWV851994:OWZ851994 PGR851994:PGV851994 PQN851994:PQR851994 QAJ851994:QAN851994 QKF851994:QKJ851994 QUB851994:QUF851994 RDX851994:REB851994 RNT851994:RNX851994 RXP851994:RXT851994 SHL851994:SHP851994 SRH851994:SRL851994 TBD851994:TBH851994 TKZ851994:TLD851994 TUV851994:TUZ851994 UER851994:UEV851994 UON851994:UOR851994 UYJ851994:UYN851994 VIF851994:VIJ851994 VSB851994:VSF851994 WBX851994:WCB851994 WLT851994:WLX851994 WVP851994:WVT851994 H917530:L917530 JD917530:JH917530 SZ917530:TD917530 ACV917530:ACZ917530 AMR917530:AMV917530 AWN917530:AWR917530 BGJ917530:BGN917530 BQF917530:BQJ917530 CAB917530:CAF917530 CJX917530:CKB917530 CTT917530:CTX917530 DDP917530:DDT917530 DNL917530:DNP917530 DXH917530:DXL917530 EHD917530:EHH917530 EQZ917530:ERD917530 FAV917530:FAZ917530 FKR917530:FKV917530 FUN917530:FUR917530 GEJ917530:GEN917530 GOF917530:GOJ917530 GYB917530:GYF917530 HHX917530:HIB917530 HRT917530:HRX917530 IBP917530:IBT917530 ILL917530:ILP917530 IVH917530:IVL917530 JFD917530:JFH917530 JOZ917530:JPD917530 JYV917530:JYZ917530 KIR917530:KIV917530 KSN917530:KSR917530 LCJ917530:LCN917530 LMF917530:LMJ917530 LWB917530:LWF917530 MFX917530:MGB917530 MPT917530:MPX917530 MZP917530:MZT917530 NJL917530:NJP917530 NTH917530:NTL917530 ODD917530:ODH917530 OMZ917530:OND917530 OWV917530:OWZ917530 PGR917530:PGV917530 PQN917530:PQR917530 QAJ917530:QAN917530 QKF917530:QKJ917530 QUB917530:QUF917530 RDX917530:REB917530 RNT917530:RNX917530 RXP917530:RXT917530 SHL917530:SHP917530 SRH917530:SRL917530 TBD917530:TBH917530 TKZ917530:TLD917530 TUV917530:TUZ917530 UER917530:UEV917530 UON917530:UOR917530 UYJ917530:UYN917530 VIF917530:VIJ917530 VSB917530:VSF917530 WBX917530:WCB917530 WLT917530:WLX917530 WVP917530:WVT917530 H983066:L983066 JD983066:JH983066 SZ983066:TD983066 ACV983066:ACZ983066 AMR983066:AMV983066 AWN983066:AWR983066 BGJ983066:BGN983066 BQF983066:BQJ983066 CAB983066:CAF983066 CJX983066:CKB983066 CTT983066:CTX983066 DDP983066:DDT983066 DNL983066:DNP983066 DXH983066:DXL983066 EHD983066:EHH983066 EQZ983066:ERD983066 FAV983066:FAZ983066 FKR983066:FKV983066 FUN983066:FUR983066 GEJ983066:GEN983066 GOF983066:GOJ983066 GYB983066:GYF983066 HHX983066:HIB983066 HRT983066:HRX983066 IBP983066:IBT983066 ILL983066:ILP983066 IVH983066:IVL983066 JFD983066:JFH983066 JOZ983066:JPD983066 JYV983066:JYZ983066 KIR983066:KIV983066 KSN983066:KSR983066 LCJ983066:LCN983066 LMF983066:LMJ983066 LWB983066:LWF983066 MFX983066:MGB983066 MPT983066:MPX983066 MZP983066:MZT983066 NJL983066:NJP983066 NTH983066:NTL983066 ODD983066:ODH983066 OMZ983066:OND983066 OWV983066:OWZ983066 PGR983066:PGV983066 PQN983066:PQR983066 QAJ983066:QAN983066 QKF983066:QKJ983066 QUB983066:QUF983066 RDX983066:REB983066 RNT983066:RNX983066 RXP983066:RXT983066 SHL983066:SHP983066 SRH983066:SRL983066 TBD983066:TBH983066 TKZ983066:TLD983066 TUV983066:TUZ983066 UER983066:UEV983066 UON983066:UOR983066 UYJ983066:UYN983066 VIF983066:VIJ983066 VSB983066:VSF983066 WBX983066:WCB983066 WLT983066:WLX983066 WVP983066:WVT983066">
      <formula1>$Z$18:$Z$22</formula1>
    </dataValidation>
    <dataValidation type="list" allowBlank="1" showErrorMessage="1" errorTitle="First Stage Suction" error="Enter selection from drop-down list" sqref="H27:L27 JD27:JH27 SZ27:TD27 ACV27:ACZ27 AMR27:AMV27 AWN27:AWR27 BGJ27:BGN27 BQF27:BQJ27 CAB27:CAF27 CJX27:CKB27 CTT27:CTX27 DDP27:DDT27 DNL27:DNP27 DXH27:DXL27 EHD27:EHH27 EQZ27:ERD27 FAV27:FAZ27 FKR27:FKV27 FUN27:FUR27 GEJ27:GEN27 GOF27:GOJ27 GYB27:GYF27 HHX27:HIB27 HRT27:HRX27 IBP27:IBT27 ILL27:ILP27 IVH27:IVL27 JFD27:JFH27 JOZ27:JPD27 JYV27:JYZ27 KIR27:KIV27 KSN27:KSR27 LCJ27:LCN27 LMF27:LMJ27 LWB27:LWF27 MFX27:MGB27 MPT27:MPX27 MZP27:MZT27 NJL27:NJP27 NTH27:NTL27 ODD27:ODH27 OMZ27:OND27 OWV27:OWZ27 PGR27:PGV27 PQN27:PQR27 QAJ27:QAN27 QKF27:QKJ27 QUB27:QUF27 RDX27:REB27 RNT27:RNX27 RXP27:RXT27 SHL27:SHP27 SRH27:SRL27 TBD27:TBH27 TKZ27:TLD27 TUV27:TUZ27 UER27:UEV27 UON27:UOR27 UYJ27:UYN27 VIF27:VIJ27 VSB27:VSF27 WBX27:WCB27 WLT27:WLX27 WVP27:WVT27 H65563:L65563 JD65563:JH65563 SZ65563:TD65563 ACV65563:ACZ65563 AMR65563:AMV65563 AWN65563:AWR65563 BGJ65563:BGN65563 BQF65563:BQJ65563 CAB65563:CAF65563 CJX65563:CKB65563 CTT65563:CTX65563 DDP65563:DDT65563 DNL65563:DNP65563 DXH65563:DXL65563 EHD65563:EHH65563 EQZ65563:ERD65563 FAV65563:FAZ65563 FKR65563:FKV65563 FUN65563:FUR65563 GEJ65563:GEN65563 GOF65563:GOJ65563 GYB65563:GYF65563 HHX65563:HIB65563 HRT65563:HRX65563 IBP65563:IBT65563 ILL65563:ILP65563 IVH65563:IVL65563 JFD65563:JFH65563 JOZ65563:JPD65563 JYV65563:JYZ65563 KIR65563:KIV65563 KSN65563:KSR65563 LCJ65563:LCN65563 LMF65563:LMJ65563 LWB65563:LWF65563 MFX65563:MGB65563 MPT65563:MPX65563 MZP65563:MZT65563 NJL65563:NJP65563 NTH65563:NTL65563 ODD65563:ODH65563 OMZ65563:OND65563 OWV65563:OWZ65563 PGR65563:PGV65563 PQN65563:PQR65563 QAJ65563:QAN65563 QKF65563:QKJ65563 QUB65563:QUF65563 RDX65563:REB65563 RNT65563:RNX65563 RXP65563:RXT65563 SHL65563:SHP65563 SRH65563:SRL65563 TBD65563:TBH65563 TKZ65563:TLD65563 TUV65563:TUZ65563 UER65563:UEV65563 UON65563:UOR65563 UYJ65563:UYN65563 VIF65563:VIJ65563 VSB65563:VSF65563 WBX65563:WCB65563 WLT65563:WLX65563 WVP65563:WVT65563 H131099:L131099 JD131099:JH131099 SZ131099:TD131099 ACV131099:ACZ131099 AMR131099:AMV131099 AWN131099:AWR131099 BGJ131099:BGN131099 BQF131099:BQJ131099 CAB131099:CAF131099 CJX131099:CKB131099 CTT131099:CTX131099 DDP131099:DDT131099 DNL131099:DNP131099 DXH131099:DXL131099 EHD131099:EHH131099 EQZ131099:ERD131099 FAV131099:FAZ131099 FKR131099:FKV131099 FUN131099:FUR131099 GEJ131099:GEN131099 GOF131099:GOJ131099 GYB131099:GYF131099 HHX131099:HIB131099 HRT131099:HRX131099 IBP131099:IBT131099 ILL131099:ILP131099 IVH131099:IVL131099 JFD131099:JFH131099 JOZ131099:JPD131099 JYV131099:JYZ131099 KIR131099:KIV131099 KSN131099:KSR131099 LCJ131099:LCN131099 LMF131099:LMJ131099 LWB131099:LWF131099 MFX131099:MGB131099 MPT131099:MPX131099 MZP131099:MZT131099 NJL131099:NJP131099 NTH131099:NTL131099 ODD131099:ODH131099 OMZ131099:OND131099 OWV131099:OWZ131099 PGR131099:PGV131099 PQN131099:PQR131099 QAJ131099:QAN131099 QKF131099:QKJ131099 QUB131099:QUF131099 RDX131099:REB131099 RNT131099:RNX131099 RXP131099:RXT131099 SHL131099:SHP131099 SRH131099:SRL131099 TBD131099:TBH131099 TKZ131099:TLD131099 TUV131099:TUZ131099 UER131099:UEV131099 UON131099:UOR131099 UYJ131099:UYN131099 VIF131099:VIJ131099 VSB131099:VSF131099 WBX131099:WCB131099 WLT131099:WLX131099 WVP131099:WVT131099 H196635:L196635 JD196635:JH196635 SZ196635:TD196635 ACV196635:ACZ196635 AMR196635:AMV196635 AWN196635:AWR196635 BGJ196635:BGN196635 BQF196635:BQJ196635 CAB196635:CAF196635 CJX196635:CKB196635 CTT196635:CTX196635 DDP196635:DDT196635 DNL196635:DNP196635 DXH196635:DXL196635 EHD196635:EHH196635 EQZ196635:ERD196635 FAV196635:FAZ196635 FKR196635:FKV196635 FUN196635:FUR196635 GEJ196635:GEN196635 GOF196635:GOJ196635 GYB196635:GYF196635 HHX196635:HIB196635 HRT196635:HRX196635 IBP196635:IBT196635 ILL196635:ILP196635 IVH196635:IVL196635 JFD196635:JFH196635 JOZ196635:JPD196635 JYV196635:JYZ196635 KIR196635:KIV196635 KSN196635:KSR196635 LCJ196635:LCN196635 LMF196635:LMJ196635 LWB196635:LWF196635 MFX196635:MGB196635 MPT196635:MPX196635 MZP196635:MZT196635 NJL196635:NJP196635 NTH196635:NTL196635 ODD196635:ODH196635 OMZ196635:OND196635 OWV196635:OWZ196635 PGR196635:PGV196635 PQN196635:PQR196635 QAJ196635:QAN196635 QKF196635:QKJ196635 QUB196635:QUF196635 RDX196635:REB196635 RNT196635:RNX196635 RXP196635:RXT196635 SHL196635:SHP196635 SRH196635:SRL196635 TBD196635:TBH196635 TKZ196635:TLD196635 TUV196635:TUZ196635 UER196635:UEV196635 UON196635:UOR196635 UYJ196635:UYN196635 VIF196635:VIJ196635 VSB196635:VSF196635 WBX196635:WCB196635 WLT196635:WLX196635 WVP196635:WVT196635 H262171:L262171 JD262171:JH262171 SZ262171:TD262171 ACV262171:ACZ262171 AMR262171:AMV262171 AWN262171:AWR262171 BGJ262171:BGN262171 BQF262171:BQJ262171 CAB262171:CAF262171 CJX262171:CKB262171 CTT262171:CTX262171 DDP262171:DDT262171 DNL262171:DNP262171 DXH262171:DXL262171 EHD262171:EHH262171 EQZ262171:ERD262171 FAV262171:FAZ262171 FKR262171:FKV262171 FUN262171:FUR262171 GEJ262171:GEN262171 GOF262171:GOJ262171 GYB262171:GYF262171 HHX262171:HIB262171 HRT262171:HRX262171 IBP262171:IBT262171 ILL262171:ILP262171 IVH262171:IVL262171 JFD262171:JFH262171 JOZ262171:JPD262171 JYV262171:JYZ262171 KIR262171:KIV262171 KSN262171:KSR262171 LCJ262171:LCN262171 LMF262171:LMJ262171 LWB262171:LWF262171 MFX262171:MGB262171 MPT262171:MPX262171 MZP262171:MZT262171 NJL262171:NJP262171 NTH262171:NTL262171 ODD262171:ODH262171 OMZ262171:OND262171 OWV262171:OWZ262171 PGR262171:PGV262171 PQN262171:PQR262171 QAJ262171:QAN262171 QKF262171:QKJ262171 QUB262171:QUF262171 RDX262171:REB262171 RNT262171:RNX262171 RXP262171:RXT262171 SHL262171:SHP262171 SRH262171:SRL262171 TBD262171:TBH262171 TKZ262171:TLD262171 TUV262171:TUZ262171 UER262171:UEV262171 UON262171:UOR262171 UYJ262171:UYN262171 VIF262171:VIJ262171 VSB262171:VSF262171 WBX262171:WCB262171 WLT262171:WLX262171 WVP262171:WVT262171 H327707:L327707 JD327707:JH327707 SZ327707:TD327707 ACV327707:ACZ327707 AMR327707:AMV327707 AWN327707:AWR327707 BGJ327707:BGN327707 BQF327707:BQJ327707 CAB327707:CAF327707 CJX327707:CKB327707 CTT327707:CTX327707 DDP327707:DDT327707 DNL327707:DNP327707 DXH327707:DXL327707 EHD327707:EHH327707 EQZ327707:ERD327707 FAV327707:FAZ327707 FKR327707:FKV327707 FUN327707:FUR327707 GEJ327707:GEN327707 GOF327707:GOJ327707 GYB327707:GYF327707 HHX327707:HIB327707 HRT327707:HRX327707 IBP327707:IBT327707 ILL327707:ILP327707 IVH327707:IVL327707 JFD327707:JFH327707 JOZ327707:JPD327707 JYV327707:JYZ327707 KIR327707:KIV327707 KSN327707:KSR327707 LCJ327707:LCN327707 LMF327707:LMJ327707 LWB327707:LWF327707 MFX327707:MGB327707 MPT327707:MPX327707 MZP327707:MZT327707 NJL327707:NJP327707 NTH327707:NTL327707 ODD327707:ODH327707 OMZ327707:OND327707 OWV327707:OWZ327707 PGR327707:PGV327707 PQN327707:PQR327707 QAJ327707:QAN327707 QKF327707:QKJ327707 QUB327707:QUF327707 RDX327707:REB327707 RNT327707:RNX327707 RXP327707:RXT327707 SHL327707:SHP327707 SRH327707:SRL327707 TBD327707:TBH327707 TKZ327707:TLD327707 TUV327707:TUZ327707 UER327707:UEV327707 UON327707:UOR327707 UYJ327707:UYN327707 VIF327707:VIJ327707 VSB327707:VSF327707 WBX327707:WCB327707 WLT327707:WLX327707 WVP327707:WVT327707 H393243:L393243 JD393243:JH393243 SZ393243:TD393243 ACV393243:ACZ393243 AMR393243:AMV393243 AWN393243:AWR393243 BGJ393243:BGN393243 BQF393243:BQJ393243 CAB393243:CAF393243 CJX393243:CKB393243 CTT393243:CTX393243 DDP393243:DDT393243 DNL393243:DNP393243 DXH393243:DXL393243 EHD393243:EHH393243 EQZ393243:ERD393243 FAV393243:FAZ393243 FKR393243:FKV393243 FUN393243:FUR393243 GEJ393243:GEN393243 GOF393243:GOJ393243 GYB393243:GYF393243 HHX393243:HIB393243 HRT393243:HRX393243 IBP393243:IBT393243 ILL393243:ILP393243 IVH393243:IVL393243 JFD393243:JFH393243 JOZ393243:JPD393243 JYV393243:JYZ393243 KIR393243:KIV393243 KSN393243:KSR393243 LCJ393243:LCN393243 LMF393243:LMJ393243 LWB393243:LWF393243 MFX393243:MGB393243 MPT393243:MPX393243 MZP393243:MZT393243 NJL393243:NJP393243 NTH393243:NTL393243 ODD393243:ODH393243 OMZ393243:OND393243 OWV393243:OWZ393243 PGR393243:PGV393243 PQN393243:PQR393243 QAJ393243:QAN393243 QKF393243:QKJ393243 QUB393243:QUF393243 RDX393243:REB393243 RNT393243:RNX393243 RXP393243:RXT393243 SHL393243:SHP393243 SRH393243:SRL393243 TBD393243:TBH393243 TKZ393243:TLD393243 TUV393243:TUZ393243 UER393243:UEV393243 UON393243:UOR393243 UYJ393243:UYN393243 VIF393243:VIJ393243 VSB393243:VSF393243 WBX393243:WCB393243 WLT393243:WLX393243 WVP393243:WVT393243 H458779:L458779 JD458779:JH458779 SZ458779:TD458779 ACV458779:ACZ458779 AMR458779:AMV458779 AWN458779:AWR458779 BGJ458779:BGN458779 BQF458779:BQJ458779 CAB458779:CAF458779 CJX458779:CKB458779 CTT458779:CTX458779 DDP458779:DDT458779 DNL458779:DNP458779 DXH458779:DXL458779 EHD458779:EHH458779 EQZ458779:ERD458779 FAV458779:FAZ458779 FKR458779:FKV458779 FUN458779:FUR458779 GEJ458779:GEN458779 GOF458779:GOJ458779 GYB458779:GYF458779 HHX458779:HIB458779 HRT458779:HRX458779 IBP458779:IBT458779 ILL458779:ILP458779 IVH458779:IVL458779 JFD458779:JFH458779 JOZ458779:JPD458779 JYV458779:JYZ458779 KIR458779:KIV458779 KSN458779:KSR458779 LCJ458779:LCN458779 LMF458779:LMJ458779 LWB458779:LWF458779 MFX458779:MGB458779 MPT458779:MPX458779 MZP458779:MZT458779 NJL458779:NJP458779 NTH458779:NTL458779 ODD458779:ODH458779 OMZ458779:OND458779 OWV458779:OWZ458779 PGR458779:PGV458779 PQN458779:PQR458779 QAJ458779:QAN458779 QKF458779:QKJ458779 QUB458779:QUF458779 RDX458779:REB458779 RNT458779:RNX458779 RXP458779:RXT458779 SHL458779:SHP458779 SRH458779:SRL458779 TBD458779:TBH458779 TKZ458779:TLD458779 TUV458779:TUZ458779 UER458779:UEV458779 UON458779:UOR458779 UYJ458779:UYN458779 VIF458779:VIJ458779 VSB458779:VSF458779 WBX458779:WCB458779 WLT458779:WLX458779 WVP458779:WVT458779 H524315:L524315 JD524315:JH524315 SZ524315:TD524315 ACV524315:ACZ524315 AMR524315:AMV524315 AWN524315:AWR524315 BGJ524315:BGN524315 BQF524315:BQJ524315 CAB524315:CAF524315 CJX524315:CKB524315 CTT524315:CTX524315 DDP524315:DDT524315 DNL524315:DNP524315 DXH524315:DXL524315 EHD524315:EHH524315 EQZ524315:ERD524315 FAV524315:FAZ524315 FKR524315:FKV524315 FUN524315:FUR524315 GEJ524315:GEN524315 GOF524315:GOJ524315 GYB524315:GYF524315 HHX524315:HIB524315 HRT524315:HRX524315 IBP524315:IBT524315 ILL524315:ILP524315 IVH524315:IVL524315 JFD524315:JFH524315 JOZ524315:JPD524315 JYV524315:JYZ524315 KIR524315:KIV524315 KSN524315:KSR524315 LCJ524315:LCN524315 LMF524315:LMJ524315 LWB524315:LWF524315 MFX524315:MGB524315 MPT524315:MPX524315 MZP524315:MZT524315 NJL524315:NJP524315 NTH524315:NTL524315 ODD524315:ODH524315 OMZ524315:OND524315 OWV524315:OWZ524315 PGR524315:PGV524315 PQN524315:PQR524315 QAJ524315:QAN524315 QKF524315:QKJ524315 QUB524315:QUF524315 RDX524315:REB524315 RNT524315:RNX524315 RXP524315:RXT524315 SHL524315:SHP524315 SRH524315:SRL524315 TBD524315:TBH524315 TKZ524315:TLD524315 TUV524315:TUZ524315 UER524315:UEV524315 UON524315:UOR524315 UYJ524315:UYN524315 VIF524315:VIJ524315 VSB524315:VSF524315 WBX524315:WCB524315 WLT524315:WLX524315 WVP524315:WVT524315 H589851:L589851 JD589851:JH589851 SZ589851:TD589851 ACV589851:ACZ589851 AMR589851:AMV589851 AWN589851:AWR589851 BGJ589851:BGN589851 BQF589851:BQJ589851 CAB589851:CAF589851 CJX589851:CKB589851 CTT589851:CTX589851 DDP589851:DDT589851 DNL589851:DNP589851 DXH589851:DXL589851 EHD589851:EHH589851 EQZ589851:ERD589851 FAV589851:FAZ589851 FKR589851:FKV589851 FUN589851:FUR589851 GEJ589851:GEN589851 GOF589851:GOJ589851 GYB589851:GYF589851 HHX589851:HIB589851 HRT589851:HRX589851 IBP589851:IBT589851 ILL589851:ILP589851 IVH589851:IVL589851 JFD589851:JFH589851 JOZ589851:JPD589851 JYV589851:JYZ589851 KIR589851:KIV589851 KSN589851:KSR589851 LCJ589851:LCN589851 LMF589851:LMJ589851 LWB589851:LWF589851 MFX589851:MGB589851 MPT589851:MPX589851 MZP589851:MZT589851 NJL589851:NJP589851 NTH589851:NTL589851 ODD589851:ODH589851 OMZ589851:OND589851 OWV589851:OWZ589851 PGR589851:PGV589851 PQN589851:PQR589851 QAJ589851:QAN589851 QKF589851:QKJ589851 QUB589851:QUF589851 RDX589851:REB589851 RNT589851:RNX589851 RXP589851:RXT589851 SHL589851:SHP589851 SRH589851:SRL589851 TBD589851:TBH589851 TKZ589851:TLD589851 TUV589851:TUZ589851 UER589851:UEV589851 UON589851:UOR589851 UYJ589851:UYN589851 VIF589851:VIJ589851 VSB589851:VSF589851 WBX589851:WCB589851 WLT589851:WLX589851 WVP589851:WVT589851 H655387:L655387 JD655387:JH655387 SZ655387:TD655387 ACV655387:ACZ655387 AMR655387:AMV655387 AWN655387:AWR655387 BGJ655387:BGN655387 BQF655387:BQJ655387 CAB655387:CAF655387 CJX655387:CKB655387 CTT655387:CTX655387 DDP655387:DDT655387 DNL655387:DNP655387 DXH655387:DXL655387 EHD655387:EHH655387 EQZ655387:ERD655387 FAV655387:FAZ655387 FKR655387:FKV655387 FUN655387:FUR655387 GEJ655387:GEN655387 GOF655387:GOJ655387 GYB655387:GYF655387 HHX655387:HIB655387 HRT655387:HRX655387 IBP655387:IBT655387 ILL655387:ILP655387 IVH655387:IVL655387 JFD655387:JFH655387 JOZ655387:JPD655387 JYV655387:JYZ655387 KIR655387:KIV655387 KSN655387:KSR655387 LCJ655387:LCN655387 LMF655387:LMJ655387 LWB655387:LWF655387 MFX655387:MGB655387 MPT655387:MPX655387 MZP655387:MZT655387 NJL655387:NJP655387 NTH655387:NTL655387 ODD655387:ODH655387 OMZ655387:OND655387 OWV655387:OWZ655387 PGR655387:PGV655387 PQN655387:PQR655387 QAJ655387:QAN655387 QKF655387:QKJ655387 QUB655387:QUF655387 RDX655387:REB655387 RNT655387:RNX655387 RXP655387:RXT655387 SHL655387:SHP655387 SRH655387:SRL655387 TBD655387:TBH655387 TKZ655387:TLD655387 TUV655387:TUZ655387 UER655387:UEV655387 UON655387:UOR655387 UYJ655387:UYN655387 VIF655387:VIJ655387 VSB655387:VSF655387 WBX655387:WCB655387 WLT655387:WLX655387 WVP655387:WVT655387 H720923:L720923 JD720923:JH720923 SZ720923:TD720923 ACV720923:ACZ720923 AMR720923:AMV720923 AWN720923:AWR720923 BGJ720923:BGN720923 BQF720923:BQJ720923 CAB720923:CAF720923 CJX720923:CKB720923 CTT720923:CTX720923 DDP720923:DDT720923 DNL720923:DNP720923 DXH720923:DXL720923 EHD720923:EHH720923 EQZ720923:ERD720923 FAV720923:FAZ720923 FKR720923:FKV720923 FUN720923:FUR720923 GEJ720923:GEN720923 GOF720923:GOJ720923 GYB720923:GYF720923 HHX720923:HIB720923 HRT720923:HRX720923 IBP720923:IBT720923 ILL720923:ILP720923 IVH720923:IVL720923 JFD720923:JFH720923 JOZ720923:JPD720923 JYV720923:JYZ720923 KIR720923:KIV720923 KSN720923:KSR720923 LCJ720923:LCN720923 LMF720923:LMJ720923 LWB720923:LWF720923 MFX720923:MGB720923 MPT720923:MPX720923 MZP720923:MZT720923 NJL720923:NJP720923 NTH720923:NTL720923 ODD720923:ODH720923 OMZ720923:OND720923 OWV720923:OWZ720923 PGR720923:PGV720923 PQN720923:PQR720923 QAJ720923:QAN720923 QKF720923:QKJ720923 QUB720923:QUF720923 RDX720923:REB720923 RNT720923:RNX720923 RXP720923:RXT720923 SHL720923:SHP720923 SRH720923:SRL720923 TBD720923:TBH720923 TKZ720923:TLD720923 TUV720923:TUZ720923 UER720923:UEV720923 UON720923:UOR720923 UYJ720923:UYN720923 VIF720923:VIJ720923 VSB720923:VSF720923 WBX720923:WCB720923 WLT720923:WLX720923 WVP720923:WVT720923 H786459:L786459 JD786459:JH786459 SZ786459:TD786459 ACV786459:ACZ786459 AMR786459:AMV786459 AWN786459:AWR786459 BGJ786459:BGN786459 BQF786459:BQJ786459 CAB786459:CAF786459 CJX786459:CKB786459 CTT786459:CTX786459 DDP786459:DDT786459 DNL786459:DNP786459 DXH786459:DXL786459 EHD786459:EHH786459 EQZ786459:ERD786459 FAV786459:FAZ786459 FKR786459:FKV786459 FUN786459:FUR786459 GEJ786459:GEN786459 GOF786459:GOJ786459 GYB786459:GYF786459 HHX786459:HIB786459 HRT786459:HRX786459 IBP786459:IBT786459 ILL786459:ILP786459 IVH786459:IVL786459 JFD786459:JFH786459 JOZ786459:JPD786459 JYV786459:JYZ786459 KIR786459:KIV786459 KSN786459:KSR786459 LCJ786459:LCN786459 LMF786459:LMJ786459 LWB786459:LWF786459 MFX786459:MGB786459 MPT786459:MPX786459 MZP786459:MZT786459 NJL786459:NJP786459 NTH786459:NTL786459 ODD786459:ODH786459 OMZ786459:OND786459 OWV786459:OWZ786459 PGR786459:PGV786459 PQN786459:PQR786459 QAJ786459:QAN786459 QKF786459:QKJ786459 QUB786459:QUF786459 RDX786459:REB786459 RNT786459:RNX786459 RXP786459:RXT786459 SHL786459:SHP786459 SRH786459:SRL786459 TBD786459:TBH786459 TKZ786459:TLD786459 TUV786459:TUZ786459 UER786459:UEV786459 UON786459:UOR786459 UYJ786459:UYN786459 VIF786459:VIJ786459 VSB786459:VSF786459 WBX786459:WCB786459 WLT786459:WLX786459 WVP786459:WVT786459 H851995:L851995 JD851995:JH851995 SZ851995:TD851995 ACV851995:ACZ851995 AMR851995:AMV851995 AWN851995:AWR851995 BGJ851995:BGN851995 BQF851995:BQJ851995 CAB851995:CAF851995 CJX851995:CKB851995 CTT851995:CTX851995 DDP851995:DDT851995 DNL851995:DNP851995 DXH851995:DXL851995 EHD851995:EHH851995 EQZ851995:ERD851995 FAV851995:FAZ851995 FKR851995:FKV851995 FUN851995:FUR851995 GEJ851995:GEN851995 GOF851995:GOJ851995 GYB851995:GYF851995 HHX851995:HIB851995 HRT851995:HRX851995 IBP851995:IBT851995 ILL851995:ILP851995 IVH851995:IVL851995 JFD851995:JFH851995 JOZ851995:JPD851995 JYV851995:JYZ851995 KIR851995:KIV851995 KSN851995:KSR851995 LCJ851995:LCN851995 LMF851995:LMJ851995 LWB851995:LWF851995 MFX851995:MGB851995 MPT851995:MPX851995 MZP851995:MZT851995 NJL851995:NJP851995 NTH851995:NTL851995 ODD851995:ODH851995 OMZ851995:OND851995 OWV851995:OWZ851995 PGR851995:PGV851995 PQN851995:PQR851995 QAJ851995:QAN851995 QKF851995:QKJ851995 QUB851995:QUF851995 RDX851995:REB851995 RNT851995:RNX851995 RXP851995:RXT851995 SHL851995:SHP851995 SRH851995:SRL851995 TBD851995:TBH851995 TKZ851995:TLD851995 TUV851995:TUZ851995 UER851995:UEV851995 UON851995:UOR851995 UYJ851995:UYN851995 VIF851995:VIJ851995 VSB851995:VSF851995 WBX851995:WCB851995 WLT851995:WLX851995 WVP851995:WVT851995 H917531:L917531 JD917531:JH917531 SZ917531:TD917531 ACV917531:ACZ917531 AMR917531:AMV917531 AWN917531:AWR917531 BGJ917531:BGN917531 BQF917531:BQJ917531 CAB917531:CAF917531 CJX917531:CKB917531 CTT917531:CTX917531 DDP917531:DDT917531 DNL917531:DNP917531 DXH917531:DXL917531 EHD917531:EHH917531 EQZ917531:ERD917531 FAV917531:FAZ917531 FKR917531:FKV917531 FUN917531:FUR917531 GEJ917531:GEN917531 GOF917531:GOJ917531 GYB917531:GYF917531 HHX917531:HIB917531 HRT917531:HRX917531 IBP917531:IBT917531 ILL917531:ILP917531 IVH917531:IVL917531 JFD917531:JFH917531 JOZ917531:JPD917531 JYV917531:JYZ917531 KIR917531:KIV917531 KSN917531:KSR917531 LCJ917531:LCN917531 LMF917531:LMJ917531 LWB917531:LWF917531 MFX917531:MGB917531 MPT917531:MPX917531 MZP917531:MZT917531 NJL917531:NJP917531 NTH917531:NTL917531 ODD917531:ODH917531 OMZ917531:OND917531 OWV917531:OWZ917531 PGR917531:PGV917531 PQN917531:PQR917531 QAJ917531:QAN917531 QKF917531:QKJ917531 QUB917531:QUF917531 RDX917531:REB917531 RNT917531:RNX917531 RXP917531:RXT917531 SHL917531:SHP917531 SRH917531:SRL917531 TBD917531:TBH917531 TKZ917531:TLD917531 TUV917531:TUZ917531 UER917531:UEV917531 UON917531:UOR917531 UYJ917531:UYN917531 VIF917531:VIJ917531 VSB917531:VSF917531 WBX917531:WCB917531 WLT917531:WLX917531 WVP917531:WVT917531 H983067:L983067 JD983067:JH983067 SZ983067:TD983067 ACV983067:ACZ983067 AMR983067:AMV983067 AWN983067:AWR983067 BGJ983067:BGN983067 BQF983067:BQJ983067 CAB983067:CAF983067 CJX983067:CKB983067 CTT983067:CTX983067 DDP983067:DDT983067 DNL983067:DNP983067 DXH983067:DXL983067 EHD983067:EHH983067 EQZ983067:ERD983067 FAV983067:FAZ983067 FKR983067:FKV983067 FUN983067:FUR983067 GEJ983067:GEN983067 GOF983067:GOJ983067 GYB983067:GYF983067 HHX983067:HIB983067 HRT983067:HRX983067 IBP983067:IBT983067 ILL983067:ILP983067 IVH983067:IVL983067 JFD983067:JFH983067 JOZ983067:JPD983067 JYV983067:JYZ983067 KIR983067:KIV983067 KSN983067:KSR983067 LCJ983067:LCN983067 LMF983067:LMJ983067 LWB983067:LWF983067 MFX983067:MGB983067 MPT983067:MPX983067 MZP983067:MZT983067 NJL983067:NJP983067 NTH983067:NTL983067 ODD983067:ODH983067 OMZ983067:OND983067 OWV983067:OWZ983067 PGR983067:PGV983067 PQN983067:PQR983067 QAJ983067:QAN983067 QKF983067:QKJ983067 QUB983067:QUF983067 RDX983067:REB983067 RNT983067:RNX983067 RXP983067:RXT983067 SHL983067:SHP983067 SRH983067:SRL983067 TBD983067:TBH983067 TKZ983067:TLD983067 TUV983067:TUZ983067 UER983067:UEV983067 UON983067:UOR983067 UYJ983067:UYN983067 VIF983067:VIJ983067 VSB983067:VSF983067 WBX983067:WCB983067 WLT983067:WLX983067 WVP983067:WVT983067">
      <formula1>$Z$25:$Z$28</formula1>
    </dataValidation>
    <dataValidation type="list" allowBlank="1" showErrorMessage="1" errorTitle="First Stage Suction" error="Enter selection from drop-down list" sqref="M27:V27 JI27:JR27 TE27:TN27 ADA27:ADJ27 AMW27:ANF27 AWS27:AXB27 BGO27:BGX27 BQK27:BQT27 CAG27:CAP27 CKC27:CKL27 CTY27:CUH27 DDU27:DED27 DNQ27:DNZ27 DXM27:DXV27 EHI27:EHR27 ERE27:ERN27 FBA27:FBJ27 FKW27:FLF27 FUS27:FVB27 GEO27:GEX27 GOK27:GOT27 GYG27:GYP27 HIC27:HIL27 HRY27:HSH27 IBU27:ICD27 ILQ27:ILZ27 IVM27:IVV27 JFI27:JFR27 JPE27:JPN27 JZA27:JZJ27 KIW27:KJF27 KSS27:KTB27 LCO27:LCX27 LMK27:LMT27 LWG27:LWP27 MGC27:MGL27 MPY27:MQH27 MZU27:NAD27 NJQ27:NJZ27 NTM27:NTV27 ODI27:ODR27 ONE27:ONN27 OXA27:OXJ27 PGW27:PHF27 PQS27:PRB27 QAO27:QAX27 QKK27:QKT27 QUG27:QUP27 REC27:REL27 RNY27:ROH27 RXU27:RYD27 SHQ27:SHZ27 SRM27:SRV27 TBI27:TBR27 TLE27:TLN27 TVA27:TVJ27 UEW27:UFF27 UOS27:UPB27 UYO27:UYX27 VIK27:VIT27 VSG27:VSP27 WCC27:WCL27 WLY27:WMH27 WVU27:WWD27 M65563:V65563 JI65563:JR65563 TE65563:TN65563 ADA65563:ADJ65563 AMW65563:ANF65563 AWS65563:AXB65563 BGO65563:BGX65563 BQK65563:BQT65563 CAG65563:CAP65563 CKC65563:CKL65563 CTY65563:CUH65563 DDU65563:DED65563 DNQ65563:DNZ65563 DXM65563:DXV65563 EHI65563:EHR65563 ERE65563:ERN65563 FBA65563:FBJ65563 FKW65563:FLF65563 FUS65563:FVB65563 GEO65563:GEX65563 GOK65563:GOT65563 GYG65563:GYP65563 HIC65563:HIL65563 HRY65563:HSH65563 IBU65563:ICD65563 ILQ65563:ILZ65563 IVM65563:IVV65563 JFI65563:JFR65563 JPE65563:JPN65563 JZA65563:JZJ65563 KIW65563:KJF65563 KSS65563:KTB65563 LCO65563:LCX65563 LMK65563:LMT65563 LWG65563:LWP65563 MGC65563:MGL65563 MPY65563:MQH65563 MZU65563:NAD65563 NJQ65563:NJZ65563 NTM65563:NTV65563 ODI65563:ODR65563 ONE65563:ONN65563 OXA65563:OXJ65563 PGW65563:PHF65563 PQS65563:PRB65563 QAO65563:QAX65563 QKK65563:QKT65563 QUG65563:QUP65563 REC65563:REL65563 RNY65563:ROH65563 RXU65563:RYD65563 SHQ65563:SHZ65563 SRM65563:SRV65563 TBI65563:TBR65563 TLE65563:TLN65563 TVA65563:TVJ65563 UEW65563:UFF65563 UOS65563:UPB65563 UYO65563:UYX65563 VIK65563:VIT65563 VSG65563:VSP65563 WCC65563:WCL65563 WLY65563:WMH65563 WVU65563:WWD65563 M131099:V131099 JI131099:JR131099 TE131099:TN131099 ADA131099:ADJ131099 AMW131099:ANF131099 AWS131099:AXB131099 BGO131099:BGX131099 BQK131099:BQT131099 CAG131099:CAP131099 CKC131099:CKL131099 CTY131099:CUH131099 DDU131099:DED131099 DNQ131099:DNZ131099 DXM131099:DXV131099 EHI131099:EHR131099 ERE131099:ERN131099 FBA131099:FBJ131099 FKW131099:FLF131099 FUS131099:FVB131099 GEO131099:GEX131099 GOK131099:GOT131099 GYG131099:GYP131099 HIC131099:HIL131099 HRY131099:HSH131099 IBU131099:ICD131099 ILQ131099:ILZ131099 IVM131099:IVV131099 JFI131099:JFR131099 JPE131099:JPN131099 JZA131099:JZJ131099 KIW131099:KJF131099 KSS131099:KTB131099 LCO131099:LCX131099 LMK131099:LMT131099 LWG131099:LWP131099 MGC131099:MGL131099 MPY131099:MQH131099 MZU131099:NAD131099 NJQ131099:NJZ131099 NTM131099:NTV131099 ODI131099:ODR131099 ONE131099:ONN131099 OXA131099:OXJ131099 PGW131099:PHF131099 PQS131099:PRB131099 QAO131099:QAX131099 QKK131099:QKT131099 QUG131099:QUP131099 REC131099:REL131099 RNY131099:ROH131099 RXU131099:RYD131099 SHQ131099:SHZ131099 SRM131099:SRV131099 TBI131099:TBR131099 TLE131099:TLN131099 TVA131099:TVJ131099 UEW131099:UFF131099 UOS131099:UPB131099 UYO131099:UYX131099 VIK131099:VIT131099 VSG131099:VSP131099 WCC131099:WCL131099 WLY131099:WMH131099 WVU131099:WWD131099 M196635:V196635 JI196635:JR196635 TE196635:TN196635 ADA196635:ADJ196635 AMW196635:ANF196635 AWS196635:AXB196635 BGO196635:BGX196635 BQK196635:BQT196635 CAG196635:CAP196635 CKC196635:CKL196635 CTY196635:CUH196635 DDU196635:DED196635 DNQ196635:DNZ196635 DXM196635:DXV196635 EHI196635:EHR196635 ERE196635:ERN196635 FBA196635:FBJ196635 FKW196635:FLF196635 FUS196635:FVB196635 GEO196635:GEX196635 GOK196635:GOT196635 GYG196635:GYP196635 HIC196635:HIL196635 HRY196635:HSH196635 IBU196635:ICD196635 ILQ196635:ILZ196635 IVM196635:IVV196635 JFI196635:JFR196635 JPE196635:JPN196635 JZA196635:JZJ196635 KIW196635:KJF196635 KSS196635:KTB196635 LCO196635:LCX196635 LMK196635:LMT196635 LWG196635:LWP196635 MGC196635:MGL196635 MPY196635:MQH196635 MZU196635:NAD196635 NJQ196635:NJZ196635 NTM196635:NTV196635 ODI196635:ODR196635 ONE196635:ONN196635 OXA196635:OXJ196635 PGW196635:PHF196635 PQS196635:PRB196635 QAO196635:QAX196635 QKK196635:QKT196635 QUG196635:QUP196635 REC196635:REL196635 RNY196635:ROH196635 RXU196635:RYD196635 SHQ196635:SHZ196635 SRM196635:SRV196635 TBI196635:TBR196635 TLE196635:TLN196635 TVA196635:TVJ196635 UEW196635:UFF196635 UOS196635:UPB196635 UYO196635:UYX196635 VIK196635:VIT196635 VSG196635:VSP196635 WCC196635:WCL196635 WLY196635:WMH196635 WVU196635:WWD196635 M262171:V262171 JI262171:JR262171 TE262171:TN262171 ADA262171:ADJ262171 AMW262171:ANF262171 AWS262171:AXB262171 BGO262171:BGX262171 BQK262171:BQT262171 CAG262171:CAP262171 CKC262171:CKL262171 CTY262171:CUH262171 DDU262171:DED262171 DNQ262171:DNZ262171 DXM262171:DXV262171 EHI262171:EHR262171 ERE262171:ERN262171 FBA262171:FBJ262171 FKW262171:FLF262171 FUS262171:FVB262171 GEO262171:GEX262171 GOK262171:GOT262171 GYG262171:GYP262171 HIC262171:HIL262171 HRY262171:HSH262171 IBU262171:ICD262171 ILQ262171:ILZ262171 IVM262171:IVV262171 JFI262171:JFR262171 JPE262171:JPN262171 JZA262171:JZJ262171 KIW262171:KJF262171 KSS262171:KTB262171 LCO262171:LCX262171 LMK262171:LMT262171 LWG262171:LWP262171 MGC262171:MGL262171 MPY262171:MQH262171 MZU262171:NAD262171 NJQ262171:NJZ262171 NTM262171:NTV262171 ODI262171:ODR262171 ONE262171:ONN262171 OXA262171:OXJ262171 PGW262171:PHF262171 PQS262171:PRB262171 QAO262171:QAX262171 QKK262171:QKT262171 QUG262171:QUP262171 REC262171:REL262171 RNY262171:ROH262171 RXU262171:RYD262171 SHQ262171:SHZ262171 SRM262171:SRV262171 TBI262171:TBR262171 TLE262171:TLN262171 TVA262171:TVJ262171 UEW262171:UFF262171 UOS262171:UPB262171 UYO262171:UYX262171 VIK262171:VIT262171 VSG262171:VSP262171 WCC262171:WCL262171 WLY262171:WMH262171 WVU262171:WWD262171 M327707:V327707 JI327707:JR327707 TE327707:TN327707 ADA327707:ADJ327707 AMW327707:ANF327707 AWS327707:AXB327707 BGO327707:BGX327707 BQK327707:BQT327707 CAG327707:CAP327707 CKC327707:CKL327707 CTY327707:CUH327707 DDU327707:DED327707 DNQ327707:DNZ327707 DXM327707:DXV327707 EHI327707:EHR327707 ERE327707:ERN327707 FBA327707:FBJ327707 FKW327707:FLF327707 FUS327707:FVB327707 GEO327707:GEX327707 GOK327707:GOT327707 GYG327707:GYP327707 HIC327707:HIL327707 HRY327707:HSH327707 IBU327707:ICD327707 ILQ327707:ILZ327707 IVM327707:IVV327707 JFI327707:JFR327707 JPE327707:JPN327707 JZA327707:JZJ327707 KIW327707:KJF327707 KSS327707:KTB327707 LCO327707:LCX327707 LMK327707:LMT327707 LWG327707:LWP327707 MGC327707:MGL327707 MPY327707:MQH327707 MZU327707:NAD327707 NJQ327707:NJZ327707 NTM327707:NTV327707 ODI327707:ODR327707 ONE327707:ONN327707 OXA327707:OXJ327707 PGW327707:PHF327707 PQS327707:PRB327707 QAO327707:QAX327707 QKK327707:QKT327707 QUG327707:QUP327707 REC327707:REL327707 RNY327707:ROH327707 RXU327707:RYD327707 SHQ327707:SHZ327707 SRM327707:SRV327707 TBI327707:TBR327707 TLE327707:TLN327707 TVA327707:TVJ327707 UEW327707:UFF327707 UOS327707:UPB327707 UYO327707:UYX327707 VIK327707:VIT327707 VSG327707:VSP327707 WCC327707:WCL327707 WLY327707:WMH327707 WVU327707:WWD327707 M393243:V393243 JI393243:JR393243 TE393243:TN393243 ADA393243:ADJ393243 AMW393243:ANF393243 AWS393243:AXB393243 BGO393243:BGX393243 BQK393243:BQT393243 CAG393243:CAP393243 CKC393243:CKL393243 CTY393243:CUH393243 DDU393243:DED393243 DNQ393243:DNZ393243 DXM393243:DXV393243 EHI393243:EHR393243 ERE393243:ERN393243 FBA393243:FBJ393243 FKW393243:FLF393243 FUS393243:FVB393243 GEO393243:GEX393243 GOK393243:GOT393243 GYG393243:GYP393243 HIC393243:HIL393243 HRY393243:HSH393243 IBU393243:ICD393243 ILQ393243:ILZ393243 IVM393243:IVV393243 JFI393243:JFR393243 JPE393243:JPN393243 JZA393243:JZJ393243 KIW393243:KJF393243 KSS393243:KTB393243 LCO393243:LCX393243 LMK393243:LMT393243 LWG393243:LWP393243 MGC393243:MGL393243 MPY393243:MQH393243 MZU393243:NAD393243 NJQ393243:NJZ393243 NTM393243:NTV393243 ODI393243:ODR393243 ONE393243:ONN393243 OXA393243:OXJ393243 PGW393243:PHF393243 PQS393243:PRB393243 QAO393243:QAX393243 QKK393243:QKT393243 QUG393243:QUP393243 REC393243:REL393243 RNY393243:ROH393243 RXU393243:RYD393243 SHQ393243:SHZ393243 SRM393243:SRV393243 TBI393243:TBR393243 TLE393243:TLN393243 TVA393243:TVJ393243 UEW393243:UFF393243 UOS393243:UPB393243 UYO393243:UYX393243 VIK393243:VIT393243 VSG393243:VSP393243 WCC393243:WCL393243 WLY393243:WMH393243 WVU393243:WWD393243 M458779:V458779 JI458779:JR458779 TE458779:TN458779 ADA458779:ADJ458779 AMW458779:ANF458779 AWS458779:AXB458779 BGO458779:BGX458779 BQK458779:BQT458779 CAG458779:CAP458779 CKC458779:CKL458779 CTY458779:CUH458779 DDU458779:DED458779 DNQ458779:DNZ458779 DXM458779:DXV458779 EHI458779:EHR458779 ERE458779:ERN458779 FBA458779:FBJ458779 FKW458779:FLF458779 FUS458779:FVB458779 GEO458779:GEX458779 GOK458779:GOT458779 GYG458779:GYP458779 HIC458779:HIL458779 HRY458779:HSH458779 IBU458779:ICD458779 ILQ458779:ILZ458779 IVM458779:IVV458779 JFI458779:JFR458779 JPE458779:JPN458779 JZA458779:JZJ458779 KIW458779:KJF458779 KSS458779:KTB458779 LCO458779:LCX458779 LMK458779:LMT458779 LWG458779:LWP458779 MGC458779:MGL458779 MPY458779:MQH458779 MZU458779:NAD458779 NJQ458779:NJZ458779 NTM458779:NTV458779 ODI458779:ODR458779 ONE458779:ONN458779 OXA458779:OXJ458779 PGW458779:PHF458779 PQS458779:PRB458779 QAO458779:QAX458779 QKK458779:QKT458779 QUG458779:QUP458779 REC458779:REL458779 RNY458779:ROH458779 RXU458779:RYD458779 SHQ458779:SHZ458779 SRM458779:SRV458779 TBI458779:TBR458779 TLE458779:TLN458779 TVA458779:TVJ458779 UEW458779:UFF458779 UOS458779:UPB458779 UYO458779:UYX458779 VIK458779:VIT458779 VSG458779:VSP458779 WCC458779:WCL458779 WLY458779:WMH458779 WVU458779:WWD458779 M524315:V524315 JI524315:JR524315 TE524315:TN524315 ADA524315:ADJ524315 AMW524315:ANF524315 AWS524315:AXB524315 BGO524315:BGX524315 BQK524315:BQT524315 CAG524315:CAP524315 CKC524315:CKL524315 CTY524315:CUH524315 DDU524315:DED524315 DNQ524315:DNZ524315 DXM524315:DXV524315 EHI524315:EHR524315 ERE524315:ERN524315 FBA524315:FBJ524315 FKW524315:FLF524315 FUS524315:FVB524315 GEO524315:GEX524315 GOK524315:GOT524315 GYG524315:GYP524315 HIC524315:HIL524315 HRY524315:HSH524315 IBU524315:ICD524315 ILQ524315:ILZ524315 IVM524315:IVV524315 JFI524315:JFR524315 JPE524315:JPN524315 JZA524315:JZJ524315 KIW524315:KJF524315 KSS524315:KTB524315 LCO524315:LCX524315 LMK524315:LMT524315 LWG524315:LWP524315 MGC524315:MGL524315 MPY524315:MQH524315 MZU524315:NAD524315 NJQ524315:NJZ524315 NTM524315:NTV524315 ODI524315:ODR524315 ONE524315:ONN524315 OXA524315:OXJ524315 PGW524315:PHF524315 PQS524315:PRB524315 QAO524315:QAX524315 QKK524315:QKT524315 QUG524315:QUP524315 REC524315:REL524315 RNY524315:ROH524315 RXU524315:RYD524315 SHQ524315:SHZ524315 SRM524315:SRV524315 TBI524315:TBR524315 TLE524315:TLN524315 TVA524315:TVJ524315 UEW524315:UFF524315 UOS524315:UPB524315 UYO524315:UYX524315 VIK524315:VIT524315 VSG524315:VSP524315 WCC524315:WCL524315 WLY524315:WMH524315 WVU524315:WWD524315 M589851:V589851 JI589851:JR589851 TE589851:TN589851 ADA589851:ADJ589851 AMW589851:ANF589851 AWS589851:AXB589851 BGO589851:BGX589851 BQK589851:BQT589851 CAG589851:CAP589851 CKC589851:CKL589851 CTY589851:CUH589851 DDU589851:DED589851 DNQ589851:DNZ589851 DXM589851:DXV589851 EHI589851:EHR589851 ERE589851:ERN589851 FBA589851:FBJ589851 FKW589851:FLF589851 FUS589851:FVB589851 GEO589851:GEX589851 GOK589851:GOT589851 GYG589851:GYP589851 HIC589851:HIL589851 HRY589851:HSH589851 IBU589851:ICD589851 ILQ589851:ILZ589851 IVM589851:IVV589851 JFI589851:JFR589851 JPE589851:JPN589851 JZA589851:JZJ589851 KIW589851:KJF589851 KSS589851:KTB589851 LCO589851:LCX589851 LMK589851:LMT589851 LWG589851:LWP589851 MGC589851:MGL589851 MPY589851:MQH589851 MZU589851:NAD589851 NJQ589851:NJZ589851 NTM589851:NTV589851 ODI589851:ODR589851 ONE589851:ONN589851 OXA589851:OXJ589851 PGW589851:PHF589851 PQS589851:PRB589851 QAO589851:QAX589851 QKK589851:QKT589851 QUG589851:QUP589851 REC589851:REL589851 RNY589851:ROH589851 RXU589851:RYD589851 SHQ589851:SHZ589851 SRM589851:SRV589851 TBI589851:TBR589851 TLE589851:TLN589851 TVA589851:TVJ589851 UEW589851:UFF589851 UOS589851:UPB589851 UYO589851:UYX589851 VIK589851:VIT589851 VSG589851:VSP589851 WCC589851:WCL589851 WLY589851:WMH589851 WVU589851:WWD589851 M655387:V655387 JI655387:JR655387 TE655387:TN655387 ADA655387:ADJ655387 AMW655387:ANF655387 AWS655387:AXB655387 BGO655387:BGX655387 BQK655387:BQT655387 CAG655387:CAP655387 CKC655387:CKL655387 CTY655387:CUH655387 DDU655387:DED655387 DNQ655387:DNZ655387 DXM655387:DXV655387 EHI655387:EHR655387 ERE655387:ERN655387 FBA655387:FBJ655387 FKW655387:FLF655387 FUS655387:FVB655387 GEO655387:GEX655387 GOK655387:GOT655387 GYG655387:GYP655387 HIC655387:HIL655387 HRY655387:HSH655387 IBU655387:ICD655387 ILQ655387:ILZ655387 IVM655387:IVV655387 JFI655387:JFR655387 JPE655387:JPN655387 JZA655387:JZJ655387 KIW655387:KJF655387 KSS655387:KTB655387 LCO655387:LCX655387 LMK655387:LMT655387 LWG655387:LWP655387 MGC655387:MGL655387 MPY655387:MQH655387 MZU655387:NAD655387 NJQ655387:NJZ655387 NTM655387:NTV655387 ODI655387:ODR655387 ONE655387:ONN655387 OXA655387:OXJ655387 PGW655387:PHF655387 PQS655387:PRB655387 QAO655387:QAX655387 QKK655387:QKT655387 QUG655387:QUP655387 REC655387:REL655387 RNY655387:ROH655387 RXU655387:RYD655387 SHQ655387:SHZ655387 SRM655387:SRV655387 TBI655387:TBR655387 TLE655387:TLN655387 TVA655387:TVJ655387 UEW655387:UFF655387 UOS655387:UPB655387 UYO655387:UYX655387 VIK655387:VIT655387 VSG655387:VSP655387 WCC655387:WCL655387 WLY655387:WMH655387 WVU655387:WWD655387 M720923:V720923 JI720923:JR720923 TE720923:TN720923 ADA720923:ADJ720923 AMW720923:ANF720923 AWS720923:AXB720923 BGO720923:BGX720923 BQK720923:BQT720923 CAG720923:CAP720923 CKC720923:CKL720923 CTY720923:CUH720923 DDU720923:DED720923 DNQ720923:DNZ720923 DXM720923:DXV720923 EHI720923:EHR720923 ERE720923:ERN720923 FBA720923:FBJ720923 FKW720923:FLF720923 FUS720923:FVB720923 GEO720923:GEX720923 GOK720923:GOT720923 GYG720923:GYP720923 HIC720923:HIL720923 HRY720923:HSH720923 IBU720923:ICD720923 ILQ720923:ILZ720923 IVM720923:IVV720923 JFI720923:JFR720923 JPE720923:JPN720923 JZA720923:JZJ720923 KIW720923:KJF720923 KSS720923:KTB720923 LCO720923:LCX720923 LMK720923:LMT720923 LWG720923:LWP720923 MGC720923:MGL720923 MPY720923:MQH720923 MZU720923:NAD720923 NJQ720923:NJZ720923 NTM720923:NTV720923 ODI720923:ODR720923 ONE720923:ONN720923 OXA720923:OXJ720923 PGW720923:PHF720923 PQS720923:PRB720923 QAO720923:QAX720923 QKK720923:QKT720923 QUG720923:QUP720923 REC720923:REL720923 RNY720923:ROH720923 RXU720923:RYD720923 SHQ720923:SHZ720923 SRM720923:SRV720923 TBI720923:TBR720923 TLE720923:TLN720923 TVA720923:TVJ720923 UEW720923:UFF720923 UOS720923:UPB720923 UYO720923:UYX720923 VIK720923:VIT720923 VSG720923:VSP720923 WCC720923:WCL720923 WLY720923:WMH720923 WVU720923:WWD720923 M786459:V786459 JI786459:JR786459 TE786459:TN786459 ADA786459:ADJ786459 AMW786459:ANF786459 AWS786459:AXB786459 BGO786459:BGX786459 BQK786459:BQT786459 CAG786459:CAP786459 CKC786459:CKL786459 CTY786459:CUH786459 DDU786459:DED786459 DNQ786459:DNZ786459 DXM786459:DXV786459 EHI786459:EHR786459 ERE786459:ERN786459 FBA786459:FBJ786459 FKW786459:FLF786459 FUS786459:FVB786459 GEO786459:GEX786459 GOK786459:GOT786459 GYG786459:GYP786459 HIC786459:HIL786459 HRY786459:HSH786459 IBU786459:ICD786459 ILQ786459:ILZ786459 IVM786459:IVV786459 JFI786459:JFR786459 JPE786459:JPN786459 JZA786459:JZJ786459 KIW786459:KJF786459 KSS786459:KTB786459 LCO786459:LCX786459 LMK786459:LMT786459 LWG786459:LWP786459 MGC786459:MGL786459 MPY786459:MQH786459 MZU786459:NAD786459 NJQ786459:NJZ786459 NTM786459:NTV786459 ODI786459:ODR786459 ONE786459:ONN786459 OXA786459:OXJ786459 PGW786459:PHF786459 PQS786459:PRB786459 QAO786459:QAX786459 QKK786459:QKT786459 QUG786459:QUP786459 REC786459:REL786459 RNY786459:ROH786459 RXU786459:RYD786459 SHQ786459:SHZ786459 SRM786459:SRV786459 TBI786459:TBR786459 TLE786459:TLN786459 TVA786459:TVJ786459 UEW786459:UFF786459 UOS786459:UPB786459 UYO786459:UYX786459 VIK786459:VIT786459 VSG786459:VSP786459 WCC786459:WCL786459 WLY786459:WMH786459 WVU786459:WWD786459 M851995:V851995 JI851995:JR851995 TE851995:TN851995 ADA851995:ADJ851995 AMW851995:ANF851995 AWS851995:AXB851995 BGO851995:BGX851995 BQK851995:BQT851995 CAG851995:CAP851995 CKC851995:CKL851995 CTY851995:CUH851995 DDU851995:DED851995 DNQ851995:DNZ851995 DXM851995:DXV851995 EHI851995:EHR851995 ERE851995:ERN851995 FBA851995:FBJ851995 FKW851995:FLF851995 FUS851995:FVB851995 GEO851995:GEX851995 GOK851995:GOT851995 GYG851995:GYP851995 HIC851995:HIL851995 HRY851995:HSH851995 IBU851995:ICD851995 ILQ851995:ILZ851995 IVM851995:IVV851995 JFI851995:JFR851995 JPE851995:JPN851995 JZA851995:JZJ851995 KIW851995:KJF851995 KSS851995:KTB851995 LCO851995:LCX851995 LMK851995:LMT851995 LWG851995:LWP851995 MGC851995:MGL851995 MPY851995:MQH851995 MZU851995:NAD851995 NJQ851995:NJZ851995 NTM851995:NTV851995 ODI851995:ODR851995 ONE851995:ONN851995 OXA851995:OXJ851995 PGW851995:PHF851995 PQS851995:PRB851995 QAO851995:QAX851995 QKK851995:QKT851995 QUG851995:QUP851995 REC851995:REL851995 RNY851995:ROH851995 RXU851995:RYD851995 SHQ851995:SHZ851995 SRM851995:SRV851995 TBI851995:TBR851995 TLE851995:TLN851995 TVA851995:TVJ851995 UEW851995:UFF851995 UOS851995:UPB851995 UYO851995:UYX851995 VIK851995:VIT851995 VSG851995:VSP851995 WCC851995:WCL851995 WLY851995:WMH851995 WVU851995:WWD851995 M917531:V917531 JI917531:JR917531 TE917531:TN917531 ADA917531:ADJ917531 AMW917531:ANF917531 AWS917531:AXB917531 BGO917531:BGX917531 BQK917531:BQT917531 CAG917531:CAP917531 CKC917531:CKL917531 CTY917531:CUH917531 DDU917531:DED917531 DNQ917531:DNZ917531 DXM917531:DXV917531 EHI917531:EHR917531 ERE917531:ERN917531 FBA917531:FBJ917531 FKW917531:FLF917531 FUS917531:FVB917531 GEO917531:GEX917531 GOK917531:GOT917531 GYG917531:GYP917531 HIC917531:HIL917531 HRY917531:HSH917531 IBU917531:ICD917531 ILQ917531:ILZ917531 IVM917531:IVV917531 JFI917531:JFR917531 JPE917531:JPN917531 JZA917531:JZJ917531 KIW917531:KJF917531 KSS917531:KTB917531 LCO917531:LCX917531 LMK917531:LMT917531 LWG917531:LWP917531 MGC917531:MGL917531 MPY917531:MQH917531 MZU917531:NAD917531 NJQ917531:NJZ917531 NTM917531:NTV917531 ODI917531:ODR917531 ONE917531:ONN917531 OXA917531:OXJ917531 PGW917531:PHF917531 PQS917531:PRB917531 QAO917531:QAX917531 QKK917531:QKT917531 QUG917531:QUP917531 REC917531:REL917531 RNY917531:ROH917531 RXU917531:RYD917531 SHQ917531:SHZ917531 SRM917531:SRV917531 TBI917531:TBR917531 TLE917531:TLN917531 TVA917531:TVJ917531 UEW917531:UFF917531 UOS917531:UPB917531 UYO917531:UYX917531 VIK917531:VIT917531 VSG917531:VSP917531 WCC917531:WCL917531 WLY917531:WMH917531 WVU917531:WWD917531 M983067:V983067 JI983067:JR983067 TE983067:TN983067 ADA983067:ADJ983067 AMW983067:ANF983067 AWS983067:AXB983067 BGO983067:BGX983067 BQK983067:BQT983067 CAG983067:CAP983067 CKC983067:CKL983067 CTY983067:CUH983067 DDU983067:DED983067 DNQ983067:DNZ983067 DXM983067:DXV983067 EHI983067:EHR983067 ERE983067:ERN983067 FBA983067:FBJ983067 FKW983067:FLF983067 FUS983067:FVB983067 GEO983067:GEX983067 GOK983067:GOT983067 GYG983067:GYP983067 HIC983067:HIL983067 HRY983067:HSH983067 IBU983067:ICD983067 ILQ983067:ILZ983067 IVM983067:IVV983067 JFI983067:JFR983067 JPE983067:JPN983067 JZA983067:JZJ983067 KIW983067:KJF983067 KSS983067:KTB983067 LCO983067:LCX983067 LMK983067:LMT983067 LWG983067:LWP983067 MGC983067:MGL983067 MPY983067:MQH983067 MZU983067:NAD983067 NJQ983067:NJZ983067 NTM983067:NTV983067 ODI983067:ODR983067 ONE983067:ONN983067 OXA983067:OXJ983067 PGW983067:PHF983067 PQS983067:PRB983067 QAO983067:QAX983067 QKK983067:QKT983067 QUG983067:QUP983067 REC983067:REL983067 RNY983067:ROH983067 RXU983067:RYD983067 SHQ983067:SHZ983067 SRM983067:SRV983067 TBI983067:TBR983067 TLE983067:TLN983067 TVA983067:TVJ983067 UEW983067:UFF983067 UOS983067:UPB983067 UYO983067:UYX983067 VIK983067:VIT983067 VSG983067:VSP983067 WCC983067:WCL983067 WLY983067:WMH983067 WVU983067:WWD983067">
      <formula1>$AB$25:$AB$27</formula1>
    </dataValidation>
    <dataValidation type="list" allowBlank="1" showErrorMessage="1" errorTitle="API 610 Basic Type" error="Enter selection from drop-down list" sqref="H24:V24 JD24:JR24 SZ24:TN24 ACV24:ADJ24 AMR24:ANF24 AWN24:AXB24 BGJ24:BGX24 BQF24:BQT24 CAB24:CAP24 CJX24:CKL24 CTT24:CUH24 DDP24:DED24 DNL24:DNZ24 DXH24:DXV24 EHD24:EHR24 EQZ24:ERN24 FAV24:FBJ24 FKR24:FLF24 FUN24:FVB24 GEJ24:GEX24 GOF24:GOT24 GYB24:GYP24 HHX24:HIL24 HRT24:HSH24 IBP24:ICD24 ILL24:ILZ24 IVH24:IVV24 JFD24:JFR24 JOZ24:JPN24 JYV24:JZJ24 KIR24:KJF24 KSN24:KTB24 LCJ24:LCX24 LMF24:LMT24 LWB24:LWP24 MFX24:MGL24 MPT24:MQH24 MZP24:NAD24 NJL24:NJZ24 NTH24:NTV24 ODD24:ODR24 OMZ24:ONN24 OWV24:OXJ24 PGR24:PHF24 PQN24:PRB24 QAJ24:QAX24 QKF24:QKT24 QUB24:QUP24 RDX24:REL24 RNT24:ROH24 RXP24:RYD24 SHL24:SHZ24 SRH24:SRV24 TBD24:TBR24 TKZ24:TLN24 TUV24:TVJ24 UER24:UFF24 UON24:UPB24 UYJ24:UYX24 VIF24:VIT24 VSB24:VSP24 WBX24:WCL24 WLT24:WMH24 WVP24:WWD24 H65560:V65560 JD65560:JR65560 SZ65560:TN65560 ACV65560:ADJ65560 AMR65560:ANF65560 AWN65560:AXB65560 BGJ65560:BGX65560 BQF65560:BQT65560 CAB65560:CAP65560 CJX65560:CKL65560 CTT65560:CUH65560 DDP65560:DED65560 DNL65560:DNZ65560 DXH65560:DXV65560 EHD65560:EHR65560 EQZ65560:ERN65560 FAV65560:FBJ65560 FKR65560:FLF65560 FUN65560:FVB65560 GEJ65560:GEX65560 GOF65560:GOT65560 GYB65560:GYP65560 HHX65560:HIL65560 HRT65560:HSH65560 IBP65560:ICD65560 ILL65560:ILZ65560 IVH65560:IVV65560 JFD65560:JFR65560 JOZ65560:JPN65560 JYV65560:JZJ65560 KIR65560:KJF65560 KSN65560:KTB65560 LCJ65560:LCX65560 LMF65560:LMT65560 LWB65560:LWP65560 MFX65560:MGL65560 MPT65560:MQH65560 MZP65560:NAD65560 NJL65560:NJZ65560 NTH65560:NTV65560 ODD65560:ODR65560 OMZ65560:ONN65560 OWV65560:OXJ65560 PGR65560:PHF65560 PQN65560:PRB65560 QAJ65560:QAX65560 QKF65560:QKT65560 QUB65560:QUP65560 RDX65560:REL65560 RNT65560:ROH65560 RXP65560:RYD65560 SHL65560:SHZ65560 SRH65560:SRV65560 TBD65560:TBR65560 TKZ65560:TLN65560 TUV65560:TVJ65560 UER65560:UFF65560 UON65560:UPB65560 UYJ65560:UYX65560 VIF65560:VIT65560 VSB65560:VSP65560 WBX65560:WCL65560 WLT65560:WMH65560 WVP65560:WWD65560 H131096:V131096 JD131096:JR131096 SZ131096:TN131096 ACV131096:ADJ131096 AMR131096:ANF131096 AWN131096:AXB131096 BGJ131096:BGX131096 BQF131096:BQT131096 CAB131096:CAP131096 CJX131096:CKL131096 CTT131096:CUH131096 DDP131096:DED131096 DNL131096:DNZ131096 DXH131096:DXV131096 EHD131096:EHR131096 EQZ131096:ERN131096 FAV131096:FBJ131096 FKR131096:FLF131096 FUN131096:FVB131096 GEJ131096:GEX131096 GOF131096:GOT131096 GYB131096:GYP131096 HHX131096:HIL131096 HRT131096:HSH131096 IBP131096:ICD131096 ILL131096:ILZ131096 IVH131096:IVV131096 JFD131096:JFR131096 JOZ131096:JPN131096 JYV131096:JZJ131096 KIR131096:KJF131096 KSN131096:KTB131096 LCJ131096:LCX131096 LMF131096:LMT131096 LWB131096:LWP131096 MFX131096:MGL131096 MPT131096:MQH131096 MZP131096:NAD131096 NJL131096:NJZ131096 NTH131096:NTV131096 ODD131096:ODR131096 OMZ131096:ONN131096 OWV131096:OXJ131096 PGR131096:PHF131096 PQN131096:PRB131096 QAJ131096:QAX131096 QKF131096:QKT131096 QUB131096:QUP131096 RDX131096:REL131096 RNT131096:ROH131096 RXP131096:RYD131096 SHL131096:SHZ131096 SRH131096:SRV131096 TBD131096:TBR131096 TKZ131096:TLN131096 TUV131096:TVJ131096 UER131096:UFF131096 UON131096:UPB131096 UYJ131096:UYX131096 VIF131096:VIT131096 VSB131096:VSP131096 WBX131096:WCL131096 WLT131096:WMH131096 WVP131096:WWD131096 H196632:V196632 JD196632:JR196632 SZ196632:TN196632 ACV196632:ADJ196632 AMR196632:ANF196632 AWN196632:AXB196632 BGJ196632:BGX196632 BQF196632:BQT196632 CAB196632:CAP196632 CJX196632:CKL196632 CTT196632:CUH196632 DDP196632:DED196632 DNL196632:DNZ196632 DXH196632:DXV196632 EHD196632:EHR196632 EQZ196632:ERN196632 FAV196632:FBJ196632 FKR196632:FLF196632 FUN196632:FVB196632 GEJ196632:GEX196632 GOF196632:GOT196632 GYB196632:GYP196632 HHX196632:HIL196632 HRT196632:HSH196632 IBP196632:ICD196632 ILL196632:ILZ196632 IVH196632:IVV196632 JFD196632:JFR196632 JOZ196632:JPN196632 JYV196632:JZJ196632 KIR196632:KJF196632 KSN196632:KTB196632 LCJ196632:LCX196632 LMF196632:LMT196632 LWB196632:LWP196632 MFX196632:MGL196632 MPT196632:MQH196632 MZP196632:NAD196632 NJL196632:NJZ196632 NTH196632:NTV196632 ODD196632:ODR196632 OMZ196632:ONN196632 OWV196632:OXJ196632 PGR196632:PHF196632 PQN196632:PRB196632 QAJ196632:QAX196632 QKF196632:QKT196632 QUB196632:QUP196632 RDX196632:REL196632 RNT196632:ROH196632 RXP196632:RYD196632 SHL196632:SHZ196632 SRH196632:SRV196632 TBD196632:TBR196632 TKZ196632:TLN196632 TUV196632:TVJ196632 UER196632:UFF196632 UON196632:UPB196632 UYJ196632:UYX196632 VIF196632:VIT196632 VSB196632:VSP196632 WBX196632:WCL196632 WLT196632:WMH196632 WVP196632:WWD196632 H262168:V262168 JD262168:JR262168 SZ262168:TN262168 ACV262168:ADJ262168 AMR262168:ANF262168 AWN262168:AXB262168 BGJ262168:BGX262168 BQF262168:BQT262168 CAB262168:CAP262168 CJX262168:CKL262168 CTT262168:CUH262168 DDP262168:DED262168 DNL262168:DNZ262168 DXH262168:DXV262168 EHD262168:EHR262168 EQZ262168:ERN262168 FAV262168:FBJ262168 FKR262168:FLF262168 FUN262168:FVB262168 GEJ262168:GEX262168 GOF262168:GOT262168 GYB262168:GYP262168 HHX262168:HIL262168 HRT262168:HSH262168 IBP262168:ICD262168 ILL262168:ILZ262168 IVH262168:IVV262168 JFD262168:JFR262168 JOZ262168:JPN262168 JYV262168:JZJ262168 KIR262168:KJF262168 KSN262168:KTB262168 LCJ262168:LCX262168 LMF262168:LMT262168 LWB262168:LWP262168 MFX262168:MGL262168 MPT262168:MQH262168 MZP262168:NAD262168 NJL262168:NJZ262168 NTH262168:NTV262168 ODD262168:ODR262168 OMZ262168:ONN262168 OWV262168:OXJ262168 PGR262168:PHF262168 PQN262168:PRB262168 QAJ262168:QAX262168 QKF262168:QKT262168 QUB262168:QUP262168 RDX262168:REL262168 RNT262168:ROH262168 RXP262168:RYD262168 SHL262168:SHZ262168 SRH262168:SRV262168 TBD262168:TBR262168 TKZ262168:TLN262168 TUV262168:TVJ262168 UER262168:UFF262168 UON262168:UPB262168 UYJ262168:UYX262168 VIF262168:VIT262168 VSB262168:VSP262168 WBX262168:WCL262168 WLT262168:WMH262168 WVP262168:WWD262168 H327704:V327704 JD327704:JR327704 SZ327704:TN327704 ACV327704:ADJ327704 AMR327704:ANF327704 AWN327704:AXB327704 BGJ327704:BGX327704 BQF327704:BQT327704 CAB327704:CAP327704 CJX327704:CKL327704 CTT327704:CUH327704 DDP327704:DED327704 DNL327704:DNZ327704 DXH327704:DXV327704 EHD327704:EHR327704 EQZ327704:ERN327704 FAV327704:FBJ327704 FKR327704:FLF327704 FUN327704:FVB327704 GEJ327704:GEX327704 GOF327704:GOT327704 GYB327704:GYP327704 HHX327704:HIL327704 HRT327704:HSH327704 IBP327704:ICD327704 ILL327704:ILZ327704 IVH327704:IVV327704 JFD327704:JFR327704 JOZ327704:JPN327704 JYV327704:JZJ327704 KIR327704:KJF327704 KSN327704:KTB327704 LCJ327704:LCX327704 LMF327704:LMT327704 LWB327704:LWP327704 MFX327704:MGL327704 MPT327704:MQH327704 MZP327704:NAD327704 NJL327704:NJZ327704 NTH327704:NTV327704 ODD327704:ODR327704 OMZ327704:ONN327704 OWV327704:OXJ327704 PGR327704:PHF327704 PQN327704:PRB327704 QAJ327704:QAX327704 QKF327704:QKT327704 QUB327704:QUP327704 RDX327704:REL327704 RNT327704:ROH327704 RXP327704:RYD327704 SHL327704:SHZ327704 SRH327704:SRV327704 TBD327704:TBR327704 TKZ327704:TLN327704 TUV327704:TVJ327704 UER327704:UFF327704 UON327704:UPB327704 UYJ327704:UYX327704 VIF327704:VIT327704 VSB327704:VSP327704 WBX327704:WCL327704 WLT327704:WMH327704 WVP327704:WWD327704 H393240:V393240 JD393240:JR393240 SZ393240:TN393240 ACV393240:ADJ393240 AMR393240:ANF393240 AWN393240:AXB393240 BGJ393240:BGX393240 BQF393240:BQT393240 CAB393240:CAP393240 CJX393240:CKL393240 CTT393240:CUH393240 DDP393240:DED393240 DNL393240:DNZ393240 DXH393240:DXV393240 EHD393240:EHR393240 EQZ393240:ERN393240 FAV393240:FBJ393240 FKR393240:FLF393240 FUN393240:FVB393240 GEJ393240:GEX393240 GOF393240:GOT393240 GYB393240:GYP393240 HHX393240:HIL393240 HRT393240:HSH393240 IBP393240:ICD393240 ILL393240:ILZ393240 IVH393240:IVV393240 JFD393240:JFR393240 JOZ393240:JPN393240 JYV393240:JZJ393240 KIR393240:KJF393240 KSN393240:KTB393240 LCJ393240:LCX393240 LMF393240:LMT393240 LWB393240:LWP393240 MFX393240:MGL393240 MPT393240:MQH393240 MZP393240:NAD393240 NJL393240:NJZ393240 NTH393240:NTV393240 ODD393240:ODR393240 OMZ393240:ONN393240 OWV393240:OXJ393240 PGR393240:PHF393240 PQN393240:PRB393240 QAJ393240:QAX393240 QKF393240:QKT393240 QUB393240:QUP393240 RDX393240:REL393240 RNT393240:ROH393240 RXP393240:RYD393240 SHL393240:SHZ393240 SRH393240:SRV393240 TBD393240:TBR393240 TKZ393240:TLN393240 TUV393240:TVJ393240 UER393240:UFF393240 UON393240:UPB393240 UYJ393240:UYX393240 VIF393240:VIT393240 VSB393240:VSP393240 WBX393240:WCL393240 WLT393240:WMH393240 WVP393240:WWD393240 H458776:V458776 JD458776:JR458776 SZ458776:TN458776 ACV458776:ADJ458776 AMR458776:ANF458776 AWN458776:AXB458776 BGJ458776:BGX458776 BQF458776:BQT458776 CAB458776:CAP458776 CJX458776:CKL458776 CTT458776:CUH458776 DDP458776:DED458776 DNL458776:DNZ458776 DXH458776:DXV458776 EHD458776:EHR458776 EQZ458776:ERN458776 FAV458776:FBJ458776 FKR458776:FLF458776 FUN458776:FVB458776 GEJ458776:GEX458776 GOF458776:GOT458776 GYB458776:GYP458776 HHX458776:HIL458776 HRT458776:HSH458776 IBP458776:ICD458776 ILL458776:ILZ458776 IVH458776:IVV458776 JFD458776:JFR458776 JOZ458776:JPN458776 JYV458776:JZJ458776 KIR458776:KJF458776 KSN458776:KTB458776 LCJ458776:LCX458776 LMF458776:LMT458776 LWB458776:LWP458776 MFX458776:MGL458776 MPT458776:MQH458776 MZP458776:NAD458776 NJL458776:NJZ458776 NTH458776:NTV458776 ODD458776:ODR458776 OMZ458776:ONN458776 OWV458776:OXJ458776 PGR458776:PHF458776 PQN458776:PRB458776 QAJ458776:QAX458776 QKF458776:QKT458776 QUB458776:QUP458776 RDX458776:REL458776 RNT458776:ROH458776 RXP458776:RYD458776 SHL458776:SHZ458776 SRH458776:SRV458776 TBD458776:TBR458776 TKZ458776:TLN458776 TUV458776:TVJ458776 UER458776:UFF458776 UON458776:UPB458776 UYJ458776:UYX458776 VIF458776:VIT458776 VSB458776:VSP458776 WBX458776:WCL458776 WLT458776:WMH458776 WVP458776:WWD458776 H524312:V524312 JD524312:JR524312 SZ524312:TN524312 ACV524312:ADJ524312 AMR524312:ANF524312 AWN524312:AXB524312 BGJ524312:BGX524312 BQF524312:BQT524312 CAB524312:CAP524312 CJX524312:CKL524312 CTT524312:CUH524312 DDP524312:DED524312 DNL524312:DNZ524312 DXH524312:DXV524312 EHD524312:EHR524312 EQZ524312:ERN524312 FAV524312:FBJ524312 FKR524312:FLF524312 FUN524312:FVB524312 GEJ524312:GEX524312 GOF524312:GOT524312 GYB524312:GYP524312 HHX524312:HIL524312 HRT524312:HSH524312 IBP524312:ICD524312 ILL524312:ILZ524312 IVH524312:IVV524312 JFD524312:JFR524312 JOZ524312:JPN524312 JYV524312:JZJ524312 KIR524312:KJF524312 KSN524312:KTB524312 LCJ524312:LCX524312 LMF524312:LMT524312 LWB524312:LWP524312 MFX524312:MGL524312 MPT524312:MQH524312 MZP524312:NAD524312 NJL524312:NJZ524312 NTH524312:NTV524312 ODD524312:ODR524312 OMZ524312:ONN524312 OWV524312:OXJ524312 PGR524312:PHF524312 PQN524312:PRB524312 QAJ524312:QAX524312 QKF524312:QKT524312 QUB524312:QUP524312 RDX524312:REL524312 RNT524312:ROH524312 RXP524312:RYD524312 SHL524312:SHZ524312 SRH524312:SRV524312 TBD524312:TBR524312 TKZ524312:TLN524312 TUV524312:TVJ524312 UER524312:UFF524312 UON524312:UPB524312 UYJ524312:UYX524312 VIF524312:VIT524312 VSB524312:VSP524312 WBX524312:WCL524312 WLT524312:WMH524312 WVP524312:WWD524312 H589848:V589848 JD589848:JR589848 SZ589848:TN589848 ACV589848:ADJ589848 AMR589848:ANF589848 AWN589848:AXB589848 BGJ589848:BGX589848 BQF589848:BQT589848 CAB589848:CAP589848 CJX589848:CKL589848 CTT589848:CUH589848 DDP589848:DED589848 DNL589848:DNZ589848 DXH589848:DXV589848 EHD589848:EHR589848 EQZ589848:ERN589848 FAV589848:FBJ589848 FKR589848:FLF589848 FUN589848:FVB589848 GEJ589848:GEX589848 GOF589848:GOT589848 GYB589848:GYP589848 HHX589848:HIL589848 HRT589848:HSH589848 IBP589848:ICD589848 ILL589848:ILZ589848 IVH589848:IVV589848 JFD589848:JFR589848 JOZ589848:JPN589848 JYV589848:JZJ589848 KIR589848:KJF589848 KSN589848:KTB589848 LCJ589848:LCX589848 LMF589848:LMT589848 LWB589848:LWP589848 MFX589848:MGL589848 MPT589848:MQH589848 MZP589848:NAD589848 NJL589848:NJZ589848 NTH589848:NTV589848 ODD589848:ODR589848 OMZ589848:ONN589848 OWV589848:OXJ589848 PGR589848:PHF589848 PQN589848:PRB589848 QAJ589848:QAX589848 QKF589848:QKT589848 QUB589848:QUP589848 RDX589848:REL589848 RNT589848:ROH589848 RXP589848:RYD589848 SHL589848:SHZ589848 SRH589848:SRV589848 TBD589848:TBR589848 TKZ589848:TLN589848 TUV589848:TVJ589848 UER589848:UFF589848 UON589848:UPB589848 UYJ589848:UYX589848 VIF589848:VIT589848 VSB589848:VSP589848 WBX589848:WCL589848 WLT589848:WMH589848 WVP589848:WWD589848 H655384:V655384 JD655384:JR655384 SZ655384:TN655384 ACV655384:ADJ655384 AMR655384:ANF655384 AWN655384:AXB655384 BGJ655384:BGX655384 BQF655384:BQT655384 CAB655384:CAP655384 CJX655384:CKL655384 CTT655384:CUH655384 DDP655384:DED655384 DNL655384:DNZ655384 DXH655384:DXV655384 EHD655384:EHR655384 EQZ655384:ERN655384 FAV655384:FBJ655384 FKR655384:FLF655384 FUN655384:FVB655384 GEJ655384:GEX655384 GOF655384:GOT655384 GYB655384:GYP655384 HHX655384:HIL655384 HRT655384:HSH655384 IBP655384:ICD655384 ILL655384:ILZ655384 IVH655384:IVV655384 JFD655384:JFR655384 JOZ655384:JPN655384 JYV655384:JZJ655384 KIR655384:KJF655384 KSN655384:KTB655384 LCJ655384:LCX655384 LMF655384:LMT655384 LWB655384:LWP655384 MFX655384:MGL655384 MPT655384:MQH655384 MZP655384:NAD655384 NJL655384:NJZ655384 NTH655384:NTV655384 ODD655384:ODR655384 OMZ655384:ONN655384 OWV655384:OXJ655384 PGR655384:PHF655384 PQN655384:PRB655384 QAJ655384:QAX655384 QKF655384:QKT655384 QUB655384:QUP655384 RDX655384:REL655384 RNT655384:ROH655384 RXP655384:RYD655384 SHL655384:SHZ655384 SRH655384:SRV655384 TBD655384:TBR655384 TKZ655384:TLN655384 TUV655384:TVJ655384 UER655384:UFF655384 UON655384:UPB655384 UYJ655384:UYX655384 VIF655384:VIT655384 VSB655384:VSP655384 WBX655384:WCL655384 WLT655384:WMH655384 WVP655384:WWD655384 H720920:V720920 JD720920:JR720920 SZ720920:TN720920 ACV720920:ADJ720920 AMR720920:ANF720920 AWN720920:AXB720920 BGJ720920:BGX720920 BQF720920:BQT720920 CAB720920:CAP720920 CJX720920:CKL720920 CTT720920:CUH720920 DDP720920:DED720920 DNL720920:DNZ720920 DXH720920:DXV720920 EHD720920:EHR720920 EQZ720920:ERN720920 FAV720920:FBJ720920 FKR720920:FLF720920 FUN720920:FVB720920 GEJ720920:GEX720920 GOF720920:GOT720920 GYB720920:GYP720920 HHX720920:HIL720920 HRT720920:HSH720920 IBP720920:ICD720920 ILL720920:ILZ720920 IVH720920:IVV720920 JFD720920:JFR720920 JOZ720920:JPN720920 JYV720920:JZJ720920 KIR720920:KJF720920 KSN720920:KTB720920 LCJ720920:LCX720920 LMF720920:LMT720920 LWB720920:LWP720920 MFX720920:MGL720920 MPT720920:MQH720920 MZP720920:NAD720920 NJL720920:NJZ720920 NTH720920:NTV720920 ODD720920:ODR720920 OMZ720920:ONN720920 OWV720920:OXJ720920 PGR720920:PHF720920 PQN720920:PRB720920 QAJ720920:QAX720920 QKF720920:QKT720920 QUB720920:QUP720920 RDX720920:REL720920 RNT720920:ROH720920 RXP720920:RYD720920 SHL720920:SHZ720920 SRH720920:SRV720920 TBD720920:TBR720920 TKZ720920:TLN720920 TUV720920:TVJ720920 UER720920:UFF720920 UON720920:UPB720920 UYJ720920:UYX720920 VIF720920:VIT720920 VSB720920:VSP720920 WBX720920:WCL720920 WLT720920:WMH720920 WVP720920:WWD720920 H786456:V786456 JD786456:JR786456 SZ786456:TN786456 ACV786456:ADJ786456 AMR786456:ANF786456 AWN786456:AXB786456 BGJ786456:BGX786456 BQF786456:BQT786456 CAB786456:CAP786456 CJX786456:CKL786456 CTT786456:CUH786456 DDP786456:DED786456 DNL786456:DNZ786456 DXH786456:DXV786456 EHD786456:EHR786456 EQZ786456:ERN786456 FAV786456:FBJ786456 FKR786456:FLF786456 FUN786456:FVB786456 GEJ786456:GEX786456 GOF786456:GOT786456 GYB786456:GYP786456 HHX786456:HIL786456 HRT786456:HSH786456 IBP786456:ICD786456 ILL786456:ILZ786456 IVH786456:IVV786456 JFD786456:JFR786456 JOZ786456:JPN786456 JYV786456:JZJ786456 KIR786456:KJF786456 KSN786456:KTB786456 LCJ786456:LCX786456 LMF786456:LMT786456 LWB786456:LWP786456 MFX786456:MGL786456 MPT786456:MQH786456 MZP786456:NAD786456 NJL786456:NJZ786456 NTH786456:NTV786456 ODD786456:ODR786456 OMZ786456:ONN786456 OWV786456:OXJ786456 PGR786456:PHF786456 PQN786456:PRB786456 QAJ786456:QAX786456 QKF786456:QKT786456 QUB786456:QUP786456 RDX786456:REL786456 RNT786456:ROH786456 RXP786456:RYD786456 SHL786456:SHZ786456 SRH786456:SRV786456 TBD786456:TBR786456 TKZ786456:TLN786456 TUV786456:TVJ786456 UER786456:UFF786456 UON786456:UPB786456 UYJ786456:UYX786456 VIF786456:VIT786456 VSB786456:VSP786456 WBX786456:WCL786456 WLT786456:WMH786456 WVP786456:WWD786456 H851992:V851992 JD851992:JR851992 SZ851992:TN851992 ACV851992:ADJ851992 AMR851992:ANF851992 AWN851992:AXB851992 BGJ851992:BGX851992 BQF851992:BQT851992 CAB851992:CAP851992 CJX851992:CKL851992 CTT851992:CUH851992 DDP851992:DED851992 DNL851992:DNZ851992 DXH851992:DXV851992 EHD851992:EHR851992 EQZ851992:ERN851992 FAV851992:FBJ851992 FKR851992:FLF851992 FUN851992:FVB851992 GEJ851992:GEX851992 GOF851992:GOT851992 GYB851992:GYP851992 HHX851992:HIL851992 HRT851992:HSH851992 IBP851992:ICD851992 ILL851992:ILZ851992 IVH851992:IVV851992 JFD851992:JFR851992 JOZ851992:JPN851992 JYV851992:JZJ851992 KIR851992:KJF851992 KSN851992:KTB851992 LCJ851992:LCX851992 LMF851992:LMT851992 LWB851992:LWP851992 MFX851992:MGL851992 MPT851992:MQH851992 MZP851992:NAD851992 NJL851992:NJZ851992 NTH851992:NTV851992 ODD851992:ODR851992 OMZ851992:ONN851992 OWV851992:OXJ851992 PGR851992:PHF851992 PQN851992:PRB851992 QAJ851992:QAX851992 QKF851992:QKT851992 QUB851992:QUP851992 RDX851992:REL851992 RNT851992:ROH851992 RXP851992:RYD851992 SHL851992:SHZ851992 SRH851992:SRV851992 TBD851992:TBR851992 TKZ851992:TLN851992 TUV851992:TVJ851992 UER851992:UFF851992 UON851992:UPB851992 UYJ851992:UYX851992 VIF851992:VIT851992 VSB851992:VSP851992 WBX851992:WCL851992 WLT851992:WMH851992 WVP851992:WWD851992 H917528:V917528 JD917528:JR917528 SZ917528:TN917528 ACV917528:ADJ917528 AMR917528:ANF917528 AWN917528:AXB917528 BGJ917528:BGX917528 BQF917528:BQT917528 CAB917528:CAP917528 CJX917528:CKL917528 CTT917528:CUH917528 DDP917528:DED917528 DNL917528:DNZ917528 DXH917528:DXV917528 EHD917528:EHR917528 EQZ917528:ERN917528 FAV917528:FBJ917528 FKR917528:FLF917528 FUN917528:FVB917528 GEJ917528:GEX917528 GOF917528:GOT917528 GYB917528:GYP917528 HHX917528:HIL917528 HRT917528:HSH917528 IBP917528:ICD917528 ILL917528:ILZ917528 IVH917528:IVV917528 JFD917528:JFR917528 JOZ917528:JPN917528 JYV917528:JZJ917528 KIR917528:KJF917528 KSN917528:KTB917528 LCJ917528:LCX917528 LMF917528:LMT917528 LWB917528:LWP917528 MFX917528:MGL917528 MPT917528:MQH917528 MZP917528:NAD917528 NJL917528:NJZ917528 NTH917528:NTV917528 ODD917528:ODR917528 OMZ917528:ONN917528 OWV917528:OXJ917528 PGR917528:PHF917528 PQN917528:PRB917528 QAJ917528:QAX917528 QKF917528:QKT917528 QUB917528:QUP917528 RDX917528:REL917528 RNT917528:ROH917528 RXP917528:RYD917528 SHL917528:SHZ917528 SRH917528:SRV917528 TBD917528:TBR917528 TKZ917528:TLN917528 TUV917528:TVJ917528 UER917528:UFF917528 UON917528:UPB917528 UYJ917528:UYX917528 VIF917528:VIT917528 VSB917528:VSP917528 WBX917528:WCL917528 WLT917528:WMH917528 WVP917528:WWD917528 H983064:V983064 JD983064:JR983064 SZ983064:TN983064 ACV983064:ADJ983064 AMR983064:ANF983064 AWN983064:AXB983064 BGJ983064:BGX983064 BQF983064:BQT983064 CAB983064:CAP983064 CJX983064:CKL983064 CTT983064:CUH983064 DDP983064:DED983064 DNL983064:DNZ983064 DXH983064:DXV983064 EHD983064:EHR983064 EQZ983064:ERN983064 FAV983064:FBJ983064 FKR983064:FLF983064 FUN983064:FVB983064 GEJ983064:GEX983064 GOF983064:GOT983064 GYB983064:GYP983064 HHX983064:HIL983064 HRT983064:HSH983064 IBP983064:ICD983064 ILL983064:ILZ983064 IVH983064:IVV983064 JFD983064:JFR983064 JOZ983064:JPN983064 JYV983064:JZJ983064 KIR983064:KJF983064 KSN983064:KTB983064 LCJ983064:LCX983064 LMF983064:LMT983064 LWB983064:LWP983064 MFX983064:MGL983064 MPT983064:MQH983064 MZP983064:NAD983064 NJL983064:NJZ983064 NTH983064:NTV983064 ODD983064:ODR983064 OMZ983064:ONN983064 OWV983064:OXJ983064 PGR983064:PHF983064 PQN983064:PRB983064 QAJ983064:QAX983064 QKF983064:QKT983064 QUB983064:QUP983064 RDX983064:REL983064 RNT983064:ROH983064 RXP983064:RYD983064 SHL983064:SHZ983064 SRH983064:SRV983064 TBD983064:TBR983064 TKZ983064:TLN983064 TUV983064:TVJ983064 UER983064:UFF983064 UON983064:UPB983064 UYJ983064:UYX983064 VIF983064:VIT983064 VSB983064:VSP983064 WBX983064:WCL983064 WLT983064:WMH983064 WVP983064:WWD983064">
      <formula1>$Z$9:$Z$12</formula1>
    </dataValidation>
    <dataValidation type="list" allowBlank="1" showInputMessage="1" showErrorMessage="1" errorTitle="Procurement Procedure" error="Enter selection from drop-down list" sqref="M7:V7 JI7:JR7 TE7:TN7 ADA7:ADJ7 AMW7:ANF7 AWS7:AXB7 BGO7:BGX7 BQK7:BQT7 CAG7:CAP7 CKC7:CKL7 CTY7:CUH7 DDU7:DED7 DNQ7:DNZ7 DXM7:DXV7 EHI7:EHR7 ERE7:ERN7 FBA7:FBJ7 FKW7:FLF7 FUS7:FVB7 GEO7:GEX7 GOK7:GOT7 GYG7:GYP7 HIC7:HIL7 HRY7:HSH7 IBU7:ICD7 ILQ7:ILZ7 IVM7:IVV7 JFI7:JFR7 JPE7:JPN7 JZA7:JZJ7 KIW7:KJF7 KSS7:KTB7 LCO7:LCX7 LMK7:LMT7 LWG7:LWP7 MGC7:MGL7 MPY7:MQH7 MZU7:NAD7 NJQ7:NJZ7 NTM7:NTV7 ODI7:ODR7 ONE7:ONN7 OXA7:OXJ7 PGW7:PHF7 PQS7:PRB7 QAO7:QAX7 QKK7:QKT7 QUG7:QUP7 REC7:REL7 RNY7:ROH7 RXU7:RYD7 SHQ7:SHZ7 SRM7:SRV7 TBI7:TBR7 TLE7:TLN7 TVA7:TVJ7 UEW7:UFF7 UOS7:UPB7 UYO7:UYX7 VIK7:VIT7 VSG7:VSP7 WCC7:WCL7 WLY7:WMH7 WVU7:WWD7 M65543:V65543 JI65543:JR65543 TE65543:TN65543 ADA65543:ADJ65543 AMW65543:ANF65543 AWS65543:AXB65543 BGO65543:BGX65543 BQK65543:BQT65543 CAG65543:CAP65543 CKC65543:CKL65543 CTY65543:CUH65543 DDU65543:DED65543 DNQ65543:DNZ65543 DXM65543:DXV65543 EHI65543:EHR65543 ERE65543:ERN65543 FBA65543:FBJ65543 FKW65543:FLF65543 FUS65543:FVB65543 GEO65543:GEX65543 GOK65543:GOT65543 GYG65543:GYP65543 HIC65543:HIL65543 HRY65543:HSH65543 IBU65543:ICD65543 ILQ65543:ILZ65543 IVM65543:IVV65543 JFI65543:JFR65543 JPE65543:JPN65543 JZA65543:JZJ65543 KIW65543:KJF65543 KSS65543:KTB65543 LCO65543:LCX65543 LMK65543:LMT65543 LWG65543:LWP65543 MGC65543:MGL65543 MPY65543:MQH65543 MZU65543:NAD65543 NJQ65543:NJZ65543 NTM65543:NTV65543 ODI65543:ODR65543 ONE65543:ONN65543 OXA65543:OXJ65543 PGW65543:PHF65543 PQS65543:PRB65543 QAO65543:QAX65543 QKK65543:QKT65543 QUG65543:QUP65543 REC65543:REL65543 RNY65543:ROH65543 RXU65543:RYD65543 SHQ65543:SHZ65543 SRM65543:SRV65543 TBI65543:TBR65543 TLE65543:TLN65543 TVA65543:TVJ65543 UEW65543:UFF65543 UOS65543:UPB65543 UYO65543:UYX65543 VIK65543:VIT65543 VSG65543:VSP65543 WCC65543:WCL65543 WLY65543:WMH65543 WVU65543:WWD65543 M131079:V131079 JI131079:JR131079 TE131079:TN131079 ADA131079:ADJ131079 AMW131079:ANF131079 AWS131079:AXB131079 BGO131079:BGX131079 BQK131079:BQT131079 CAG131079:CAP131079 CKC131079:CKL131079 CTY131079:CUH131079 DDU131079:DED131079 DNQ131079:DNZ131079 DXM131079:DXV131079 EHI131079:EHR131079 ERE131079:ERN131079 FBA131079:FBJ131079 FKW131079:FLF131079 FUS131079:FVB131079 GEO131079:GEX131079 GOK131079:GOT131079 GYG131079:GYP131079 HIC131079:HIL131079 HRY131079:HSH131079 IBU131079:ICD131079 ILQ131079:ILZ131079 IVM131079:IVV131079 JFI131079:JFR131079 JPE131079:JPN131079 JZA131079:JZJ131079 KIW131079:KJF131079 KSS131079:KTB131079 LCO131079:LCX131079 LMK131079:LMT131079 LWG131079:LWP131079 MGC131079:MGL131079 MPY131079:MQH131079 MZU131079:NAD131079 NJQ131079:NJZ131079 NTM131079:NTV131079 ODI131079:ODR131079 ONE131079:ONN131079 OXA131079:OXJ131079 PGW131079:PHF131079 PQS131079:PRB131079 QAO131079:QAX131079 QKK131079:QKT131079 QUG131079:QUP131079 REC131079:REL131079 RNY131079:ROH131079 RXU131079:RYD131079 SHQ131079:SHZ131079 SRM131079:SRV131079 TBI131079:TBR131079 TLE131079:TLN131079 TVA131079:TVJ131079 UEW131079:UFF131079 UOS131079:UPB131079 UYO131079:UYX131079 VIK131079:VIT131079 VSG131079:VSP131079 WCC131079:WCL131079 WLY131079:WMH131079 WVU131079:WWD131079 M196615:V196615 JI196615:JR196615 TE196615:TN196615 ADA196615:ADJ196615 AMW196615:ANF196615 AWS196615:AXB196615 BGO196615:BGX196615 BQK196615:BQT196615 CAG196615:CAP196615 CKC196615:CKL196615 CTY196615:CUH196615 DDU196615:DED196615 DNQ196615:DNZ196615 DXM196615:DXV196615 EHI196615:EHR196615 ERE196615:ERN196615 FBA196615:FBJ196615 FKW196615:FLF196615 FUS196615:FVB196615 GEO196615:GEX196615 GOK196615:GOT196615 GYG196615:GYP196615 HIC196615:HIL196615 HRY196615:HSH196615 IBU196615:ICD196615 ILQ196615:ILZ196615 IVM196615:IVV196615 JFI196615:JFR196615 JPE196615:JPN196615 JZA196615:JZJ196615 KIW196615:KJF196615 KSS196615:KTB196615 LCO196615:LCX196615 LMK196615:LMT196615 LWG196615:LWP196615 MGC196615:MGL196615 MPY196615:MQH196615 MZU196615:NAD196615 NJQ196615:NJZ196615 NTM196615:NTV196615 ODI196615:ODR196615 ONE196615:ONN196615 OXA196615:OXJ196615 PGW196615:PHF196615 PQS196615:PRB196615 QAO196615:QAX196615 QKK196615:QKT196615 QUG196615:QUP196615 REC196615:REL196615 RNY196615:ROH196615 RXU196615:RYD196615 SHQ196615:SHZ196615 SRM196615:SRV196615 TBI196615:TBR196615 TLE196615:TLN196615 TVA196615:TVJ196615 UEW196615:UFF196615 UOS196615:UPB196615 UYO196615:UYX196615 VIK196615:VIT196615 VSG196615:VSP196615 WCC196615:WCL196615 WLY196615:WMH196615 WVU196615:WWD196615 M262151:V262151 JI262151:JR262151 TE262151:TN262151 ADA262151:ADJ262151 AMW262151:ANF262151 AWS262151:AXB262151 BGO262151:BGX262151 BQK262151:BQT262151 CAG262151:CAP262151 CKC262151:CKL262151 CTY262151:CUH262151 DDU262151:DED262151 DNQ262151:DNZ262151 DXM262151:DXV262151 EHI262151:EHR262151 ERE262151:ERN262151 FBA262151:FBJ262151 FKW262151:FLF262151 FUS262151:FVB262151 GEO262151:GEX262151 GOK262151:GOT262151 GYG262151:GYP262151 HIC262151:HIL262151 HRY262151:HSH262151 IBU262151:ICD262151 ILQ262151:ILZ262151 IVM262151:IVV262151 JFI262151:JFR262151 JPE262151:JPN262151 JZA262151:JZJ262151 KIW262151:KJF262151 KSS262151:KTB262151 LCO262151:LCX262151 LMK262151:LMT262151 LWG262151:LWP262151 MGC262151:MGL262151 MPY262151:MQH262151 MZU262151:NAD262151 NJQ262151:NJZ262151 NTM262151:NTV262151 ODI262151:ODR262151 ONE262151:ONN262151 OXA262151:OXJ262151 PGW262151:PHF262151 PQS262151:PRB262151 QAO262151:QAX262151 QKK262151:QKT262151 QUG262151:QUP262151 REC262151:REL262151 RNY262151:ROH262151 RXU262151:RYD262151 SHQ262151:SHZ262151 SRM262151:SRV262151 TBI262151:TBR262151 TLE262151:TLN262151 TVA262151:TVJ262151 UEW262151:UFF262151 UOS262151:UPB262151 UYO262151:UYX262151 VIK262151:VIT262151 VSG262151:VSP262151 WCC262151:WCL262151 WLY262151:WMH262151 WVU262151:WWD262151 M327687:V327687 JI327687:JR327687 TE327687:TN327687 ADA327687:ADJ327687 AMW327687:ANF327687 AWS327687:AXB327687 BGO327687:BGX327687 BQK327687:BQT327687 CAG327687:CAP327687 CKC327687:CKL327687 CTY327687:CUH327687 DDU327687:DED327687 DNQ327687:DNZ327687 DXM327687:DXV327687 EHI327687:EHR327687 ERE327687:ERN327687 FBA327687:FBJ327687 FKW327687:FLF327687 FUS327687:FVB327687 GEO327687:GEX327687 GOK327687:GOT327687 GYG327687:GYP327687 HIC327687:HIL327687 HRY327687:HSH327687 IBU327687:ICD327687 ILQ327687:ILZ327687 IVM327687:IVV327687 JFI327687:JFR327687 JPE327687:JPN327687 JZA327687:JZJ327687 KIW327687:KJF327687 KSS327687:KTB327687 LCO327687:LCX327687 LMK327687:LMT327687 LWG327687:LWP327687 MGC327687:MGL327687 MPY327687:MQH327687 MZU327687:NAD327687 NJQ327687:NJZ327687 NTM327687:NTV327687 ODI327687:ODR327687 ONE327687:ONN327687 OXA327687:OXJ327687 PGW327687:PHF327687 PQS327687:PRB327687 QAO327687:QAX327687 QKK327687:QKT327687 QUG327687:QUP327687 REC327687:REL327687 RNY327687:ROH327687 RXU327687:RYD327687 SHQ327687:SHZ327687 SRM327687:SRV327687 TBI327687:TBR327687 TLE327687:TLN327687 TVA327687:TVJ327687 UEW327687:UFF327687 UOS327687:UPB327687 UYO327687:UYX327687 VIK327687:VIT327687 VSG327687:VSP327687 WCC327687:WCL327687 WLY327687:WMH327687 WVU327687:WWD327687 M393223:V393223 JI393223:JR393223 TE393223:TN393223 ADA393223:ADJ393223 AMW393223:ANF393223 AWS393223:AXB393223 BGO393223:BGX393223 BQK393223:BQT393223 CAG393223:CAP393223 CKC393223:CKL393223 CTY393223:CUH393223 DDU393223:DED393223 DNQ393223:DNZ393223 DXM393223:DXV393223 EHI393223:EHR393223 ERE393223:ERN393223 FBA393223:FBJ393223 FKW393223:FLF393223 FUS393223:FVB393223 GEO393223:GEX393223 GOK393223:GOT393223 GYG393223:GYP393223 HIC393223:HIL393223 HRY393223:HSH393223 IBU393223:ICD393223 ILQ393223:ILZ393223 IVM393223:IVV393223 JFI393223:JFR393223 JPE393223:JPN393223 JZA393223:JZJ393223 KIW393223:KJF393223 KSS393223:KTB393223 LCO393223:LCX393223 LMK393223:LMT393223 LWG393223:LWP393223 MGC393223:MGL393223 MPY393223:MQH393223 MZU393223:NAD393223 NJQ393223:NJZ393223 NTM393223:NTV393223 ODI393223:ODR393223 ONE393223:ONN393223 OXA393223:OXJ393223 PGW393223:PHF393223 PQS393223:PRB393223 QAO393223:QAX393223 QKK393223:QKT393223 QUG393223:QUP393223 REC393223:REL393223 RNY393223:ROH393223 RXU393223:RYD393223 SHQ393223:SHZ393223 SRM393223:SRV393223 TBI393223:TBR393223 TLE393223:TLN393223 TVA393223:TVJ393223 UEW393223:UFF393223 UOS393223:UPB393223 UYO393223:UYX393223 VIK393223:VIT393223 VSG393223:VSP393223 WCC393223:WCL393223 WLY393223:WMH393223 WVU393223:WWD393223 M458759:V458759 JI458759:JR458759 TE458759:TN458759 ADA458759:ADJ458759 AMW458759:ANF458759 AWS458759:AXB458759 BGO458759:BGX458759 BQK458759:BQT458759 CAG458759:CAP458759 CKC458759:CKL458759 CTY458759:CUH458759 DDU458759:DED458759 DNQ458759:DNZ458759 DXM458759:DXV458759 EHI458759:EHR458759 ERE458759:ERN458759 FBA458759:FBJ458759 FKW458759:FLF458759 FUS458759:FVB458759 GEO458759:GEX458759 GOK458759:GOT458759 GYG458759:GYP458759 HIC458759:HIL458759 HRY458759:HSH458759 IBU458759:ICD458759 ILQ458759:ILZ458759 IVM458759:IVV458759 JFI458759:JFR458759 JPE458759:JPN458759 JZA458759:JZJ458759 KIW458759:KJF458759 KSS458759:KTB458759 LCO458759:LCX458759 LMK458759:LMT458759 LWG458759:LWP458759 MGC458759:MGL458759 MPY458759:MQH458759 MZU458759:NAD458759 NJQ458759:NJZ458759 NTM458759:NTV458759 ODI458759:ODR458759 ONE458759:ONN458759 OXA458759:OXJ458759 PGW458759:PHF458759 PQS458759:PRB458759 QAO458759:QAX458759 QKK458759:QKT458759 QUG458759:QUP458759 REC458759:REL458759 RNY458759:ROH458759 RXU458759:RYD458759 SHQ458759:SHZ458759 SRM458759:SRV458759 TBI458759:TBR458759 TLE458759:TLN458759 TVA458759:TVJ458759 UEW458759:UFF458759 UOS458759:UPB458759 UYO458759:UYX458759 VIK458759:VIT458759 VSG458759:VSP458759 WCC458759:WCL458759 WLY458759:WMH458759 WVU458759:WWD458759 M524295:V524295 JI524295:JR524295 TE524295:TN524295 ADA524295:ADJ524295 AMW524295:ANF524295 AWS524295:AXB524295 BGO524295:BGX524295 BQK524295:BQT524295 CAG524295:CAP524295 CKC524295:CKL524295 CTY524295:CUH524295 DDU524295:DED524295 DNQ524295:DNZ524295 DXM524295:DXV524295 EHI524295:EHR524295 ERE524295:ERN524295 FBA524295:FBJ524295 FKW524295:FLF524295 FUS524295:FVB524295 GEO524295:GEX524295 GOK524295:GOT524295 GYG524295:GYP524295 HIC524295:HIL524295 HRY524295:HSH524295 IBU524295:ICD524295 ILQ524295:ILZ524295 IVM524295:IVV524295 JFI524295:JFR524295 JPE524295:JPN524295 JZA524295:JZJ524295 KIW524295:KJF524295 KSS524295:KTB524295 LCO524295:LCX524295 LMK524295:LMT524295 LWG524295:LWP524295 MGC524295:MGL524295 MPY524295:MQH524295 MZU524295:NAD524295 NJQ524295:NJZ524295 NTM524295:NTV524295 ODI524295:ODR524295 ONE524295:ONN524295 OXA524295:OXJ524295 PGW524295:PHF524295 PQS524295:PRB524295 QAO524295:QAX524295 QKK524295:QKT524295 QUG524295:QUP524295 REC524295:REL524295 RNY524295:ROH524295 RXU524295:RYD524295 SHQ524295:SHZ524295 SRM524295:SRV524295 TBI524295:TBR524295 TLE524295:TLN524295 TVA524295:TVJ524295 UEW524295:UFF524295 UOS524295:UPB524295 UYO524295:UYX524295 VIK524295:VIT524295 VSG524295:VSP524295 WCC524295:WCL524295 WLY524295:WMH524295 WVU524295:WWD524295 M589831:V589831 JI589831:JR589831 TE589831:TN589831 ADA589831:ADJ589831 AMW589831:ANF589831 AWS589831:AXB589831 BGO589831:BGX589831 BQK589831:BQT589831 CAG589831:CAP589831 CKC589831:CKL589831 CTY589831:CUH589831 DDU589831:DED589831 DNQ589831:DNZ589831 DXM589831:DXV589831 EHI589831:EHR589831 ERE589831:ERN589831 FBA589831:FBJ589831 FKW589831:FLF589831 FUS589831:FVB589831 GEO589831:GEX589831 GOK589831:GOT589831 GYG589831:GYP589831 HIC589831:HIL589831 HRY589831:HSH589831 IBU589831:ICD589831 ILQ589831:ILZ589831 IVM589831:IVV589831 JFI589831:JFR589831 JPE589831:JPN589831 JZA589831:JZJ589831 KIW589831:KJF589831 KSS589831:KTB589831 LCO589831:LCX589831 LMK589831:LMT589831 LWG589831:LWP589831 MGC589831:MGL589831 MPY589831:MQH589831 MZU589831:NAD589831 NJQ589831:NJZ589831 NTM589831:NTV589831 ODI589831:ODR589831 ONE589831:ONN589831 OXA589831:OXJ589831 PGW589831:PHF589831 PQS589831:PRB589831 QAO589831:QAX589831 QKK589831:QKT589831 QUG589831:QUP589831 REC589831:REL589831 RNY589831:ROH589831 RXU589831:RYD589831 SHQ589831:SHZ589831 SRM589831:SRV589831 TBI589831:TBR589831 TLE589831:TLN589831 TVA589831:TVJ589831 UEW589831:UFF589831 UOS589831:UPB589831 UYO589831:UYX589831 VIK589831:VIT589831 VSG589831:VSP589831 WCC589831:WCL589831 WLY589831:WMH589831 WVU589831:WWD589831 M655367:V655367 JI655367:JR655367 TE655367:TN655367 ADA655367:ADJ655367 AMW655367:ANF655367 AWS655367:AXB655367 BGO655367:BGX655367 BQK655367:BQT655367 CAG655367:CAP655367 CKC655367:CKL655367 CTY655367:CUH655367 DDU655367:DED655367 DNQ655367:DNZ655367 DXM655367:DXV655367 EHI655367:EHR655367 ERE655367:ERN655367 FBA655367:FBJ655367 FKW655367:FLF655367 FUS655367:FVB655367 GEO655367:GEX655367 GOK655367:GOT655367 GYG655367:GYP655367 HIC655367:HIL655367 HRY655367:HSH655367 IBU655367:ICD655367 ILQ655367:ILZ655367 IVM655367:IVV655367 JFI655367:JFR655367 JPE655367:JPN655367 JZA655367:JZJ655367 KIW655367:KJF655367 KSS655367:KTB655367 LCO655367:LCX655367 LMK655367:LMT655367 LWG655367:LWP655367 MGC655367:MGL655367 MPY655367:MQH655367 MZU655367:NAD655367 NJQ655367:NJZ655367 NTM655367:NTV655367 ODI655367:ODR655367 ONE655367:ONN655367 OXA655367:OXJ655367 PGW655367:PHF655367 PQS655367:PRB655367 QAO655367:QAX655367 QKK655367:QKT655367 QUG655367:QUP655367 REC655367:REL655367 RNY655367:ROH655367 RXU655367:RYD655367 SHQ655367:SHZ655367 SRM655367:SRV655367 TBI655367:TBR655367 TLE655367:TLN655367 TVA655367:TVJ655367 UEW655367:UFF655367 UOS655367:UPB655367 UYO655367:UYX655367 VIK655367:VIT655367 VSG655367:VSP655367 WCC655367:WCL655367 WLY655367:WMH655367 WVU655367:WWD655367 M720903:V720903 JI720903:JR720903 TE720903:TN720903 ADA720903:ADJ720903 AMW720903:ANF720903 AWS720903:AXB720903 BGO720903:BGX720903 BQK720903:BQT720903 CAG720903:CAP720903 CKC720903:CKL720903 CTY720903:CUH720903 DDU720903:DED720903 DNQ720903:DNZ720903 DXM720903:DXV720903 EHI720903:EHR720903 ERE720903:ERN720903 FBA720903:FBJ720903 FKW720903:FLF720903 FUS720903:FVB720903 GEO720903:GEX720903 GOK720903:GOT720903 GYG720903:GYP720903 HIC720903:HIL720903 HRY720903:HSH720903 IBU720903:ICD720903 ILQ720903:ILZ720903 IVM720903:IVV720903 JFI720903:JFR720903 JPE720903:JPN720903 JZA720903:JZJ720903 KIW720903:KJF720903 KSS720903:KTB720903 LCO720903:LCX720903 LMK720903:LMT720903 LWG720903:LWP720903 MGC720903:MGL720903 MPY720903:MQH720903 MZU720903:NAD720903 NJQ720903:NJZ720903 NTM720903:NTV720903 ODI720903:ODR720903 ONE720903:ONN720903 OXA720903:OXJ720903 PGW720903:PHF720903 PQS720903:PRB720903 QAO720903:QAX720903 QKK720903:QKT720903 QUG720903:QUP720903 REC720903:REL720903 RNY720903:ROH720903 RXU720903:RYD720903 SHQ720903:SHZ720903 SRM720903:SRV720903 TBI720903:TBR720903 TLE720903:TLN720903 TVA720903:TVJ720903 UEW720903:UFF720903 UOS720903:UPB720903 UYO720903:UYX720903 VIK720903:VIT720903 VSG720903:VSP720903 WCC720903:WCL720903 WLY720903:WMH720903 WVU720903:WWD720903 M786439:V786439 JI786439:JR786439 TE786439:TN786439 ADA786439:ADJ786439 AMW786439:ANF786439 AWS786439:AXB786439 BGO786439:BGX786439 BQK786439:BQT786439 CAG786439:CAP786439 CKC786439:CKL786439 CTY786439:CUH786439 DDU786439:DED786439 DNQ786439:DNZ786439 DXM786439:DXV786439 EHI786439:EHR786439 ERE786439:ERN786439 FBA786439:FBJ786439 FKW786439:FLF786439 FUS786439:FVB786439 GEO786439:GEX786439 GOK786439:GOT786439 GYG786439:GYP786439 HIC786439:HIL786439 HRY786439:HSH786439 IBU786439:ICD786439 ILQ786439:ILZ786439 IVM786439:IVV786439 JFI786439:JFR786439 JPE786439:JPN786439 JZA786439:JZJ786439 KIW786439:KJF786439 KSS786439:KTB786439 LCO786439:LCX786439 LMK786439:LMT786439 LWG786439:LWP786439 MGC786439:MGL786439 MPY786439:MQH786439 MZU786439:NAD786439 NJQ786439:NJZ786439 NTM786439:NTV786439 ODI786439:ODR786439 ONE786439:ONN786439 OXA786439:OXJ786439 PGW786439:PHF786439 PQS786439:PRB786439 QAO786439:QAX786439 QKK786439:QKT786439 QUG786439:QUP786439 REC786439:REL786439 RNY786439:ROH786439 RXU786439:RYD786439 SHQ786439:SHZ786439 SRM786439:SRV786439 TBI786439:TBR786439 TLE786439:TLN786439 TVA786439:TVJ786439 UEW786439:UFF786439 UOS786439:UPB786439 UYO786439:UYX786439 VIK786439:VIT786439 VSG786439:VSP786439 WCC786439:WCL786439 WLY786439:WMH786439 WVU786439:WWD786439 M851975:V851975 JI851975:JR851975 TE851975:TN851975 ADA851975:ADJ851975 AMW851975:ANF851975 AWS851975:AXB851975 BGO851975:BGX851975 BQK851975:BQT851975 CAG851975:CAP851975 CKC851975:CKL851975 CTY851975:CUH851975 DDU851975:DED851975 DNQ851975:DNZ851975 DXM851975:DXV851975 EHI851975:EHR851975 ERE851975:ERN851975 FBA851975:FBJ851975 FKW851975:FLF851975 FUS851975:FVB851975 GEO851975:GEX851975 GOK851975:GOT851975 GYG851975:GYP851975 HIC851975:HIL851975 HRY851975:HSH851975 IBU851975:ICD851975 ILQ851975:ILZ851975 IVM851975:IVV851975 JFI851975:JFR851975 JPE851975:JPN851975 JZA851975:JZJ851975 KIW851975:KJF851975 KSS851975:KTB851975 LCO851975:LCX851975 LMK851975:LMT851975 LWG851975:LWP851975 MGC851975:MGL851975 MPY851975:MQH851975 MZU851975:NAD851975 NJQ851975:NJZ851975 NTM851975:NTV851975 ODI851975:ODR851975 ONE851975:ONN851975 OXA851975:OXJ851975 PGW851975:PHF851975 PQS851975:PRB851975 QAO851975:QAX851975 QKK851975:QKT851975 QUG851975:QUP851975 REC851975:REL851975 RNY851975:ROH851975 RXU851975:RYD851975 SHQ851975:SHZ851975 SRM851975:SRV851975 TBI851975:TBR851975 TLE851975:TLN851975 TVA851975:TVJ851975 UEW851975:UFF851975 UOS851975:UPB851975 UYO851975:UYX851975 VIK851975:VIT851975 VSG851975:VSP851975 WCC851975:WCL851975 WLY851975:WMH851975 WVU851975:WWD851975 M917511:V917511 JI917511:JR917511 TE917511:TN917511 ADA917511:ADJ917511 AMW917511:ANF917511 AWS917511:AXB917511 BGO917511:BGX917511 BQK917511:BQT917511 CAG917511:CAP917511 CKC917511:CKL917511 CTY917511:CUH917511 DDU917511:DED917511 DNQ917511:DNZ917511 DXM917511:DXV917511 EHI917511:EHR917511 ERE917511:ERN917511 FBA917511:FBJ917511 FKW917511:FLF917511 FUS917511:FVB917511 GEO917511:GEX917511 GOK917511:GOT917511 GYG917511:GYP917511 HIC917511:HIL917511 HRY917511:HSH917511 IBU917511:ICD917511 ILQ917511:ILZ917511 IVM917511:IVV917511 JFI917511:JFR917511 JPE917511:JPN917511 JZA917511:JZJ917511 KIW917511:KJF917511 KSS917511:KTB917511 LCO917511:LCX917511 LMK917511:LMT917511 LWG917511:LWP917511 MGC917511:MGL917511 MPY917511:MQH917511 MZU917511:NAD917511 NJQ917511:NJZ917511 NTM917511:NTV917511 ODI917511:ODR917511 ONE917511:ONN917511 OXA917511:OXJ917511 PGW917511:PHF917511 PQS917511:PRB917511 QAO917511:QAX917511 QKK917511:QKT917511 QUG917511:QUP917511 REC917511:REL917511 RNY917511:ROH917511 RXU917511:RYD917511 SHQ917511:SHZ917511 SRM917511:SRV917511 TBI917511:TBR917511 TLE917511:TLN917511 TVA917511:TVJ917511 UEW917511:UFF917511 UOS917511:UPB917511 UYO917511:UYX917511 VIK917511:VIT917511 VSG917511:VSP917511 WCC917511:WCL917511 WLY917511:WMH917511 WVU917511:WWD917511 M983047:V983047 JI983047:JR983047 TE983047:TN983047 ADA983047:ADJ983047 AMW983047:ANF983047 AWS983047:AXB983047 BGO983047:BGX983047 BQK983047:BQT983047 CAG983047:CAP983047 CKC983047:CKL983047 CTY983047:CUH983047 DDU983047:DED983047 DNQ983047:DNZ983047 DXM983047:DXV983047 EHI983047:EHR983047 ERE983047:ERN983047 FBA983047:FBJ983047 FKW983047:FLF983047 FUS983047:FVB983047 GEO983047:GEX983047 GOK983047:GOT983047 GYG983047:GYP983047 HIC983047:HIL983047 HRY983047:HSH983047 IBU983047:ICD983047 ILQ983047:ILZ983047 IVM983047:IVV983047 JFI983047:JFR983047 JPE983047:JPN983047 JZA983047:JZJ983047 KIW983047:KJF983047 KSS983047:KTB983047 LCO983047:LCX983047 LMK983047:LMT983047 LWG983047:LWP983047 MGC983047:MGL983047 MPY983047:MQH983047 MZU983047:NAD983047 NJQ983047:NJZ983047 NTM983047:NTV983047 ODI983047:ODR983047 ONE983047:ONN983047 OXA983047:OXJ983047 PGW983047:PHF983047 PQS983047:PRB983047 QAO983047:QAX983047 QKK983047:QKT983047 QUG983047:QUP983047 REC983047:REL983047 RNY983047:ROH983047 RXU983047:RYD983047 SHQ983047:SHZ983047 SRM983047:SRV983047 TBI983047:TBR983047 TLE983047:TLN983047 TVA983047:TVJ983047 UEW983047:UFF983047 UOS983047:UPB983047 UYO983047:UYX983047 VIK983047:VIT983047 VSG983047:VSP983047 WCC983047:WCL983047 WLY983047:WMH983047 WVU983047:WWD983047">
      <formula1>$Z$3:$Z$6</formula1>
    </dataValidation>
    <dataValidation type="list" allowBlank="1" showInputMessage="1" showErrorMessage="1" sqref="H25:L25 JD25:JH25 SZ25:TD25 ACV25:ACZ25 AMR25:AMV25 AWN25:AWR25 BGJ25:BGN25 BQF25:BQJ25 CAB25:CAF25 CJX25:CKB25 CTT25:CTX25 DDP25:DDT25 DNL25:DNP25 DXH25:DXL25 EHD25:EHH25 EQZ25:ERD25 FAV25:FAZ25 FKR25:FKV25 FUN25:FUR25 GEJ25:GEN25 GOF25:GOJ25 GYB25:GYF25 HHX25:HIB25 HRT25:HRX25 IBP25:IBT25 ILL25:ILP25 IVH25:IVL25 JFD25:JFH25 JOZ25:JPD25 JYV25:JYZ25 KIR25:KIV25 KSN25:KSR25 LCJ25:LCN25 LMF25:LMJ25 LWB25:LWF25 MFX25:MGB25 MPT25:MPX25 MZP25:MZT25 NJL25:NJP25 NTH25:NTL25 ODD25:ODH25 OMZ25:OND25 OWV25:OWZ25 PGR25:PGV25 PQN25:PQR25 QAJ25:QAN25 QKF25:QKJ25 QUB25:QUF25 RDX25:REB25 RNT25:RNX25 RXP25:RXT25 SHL25:SHP25 SRH25:SRL25 TBD25:TBH25 TKZ25:TLD25 TUV25:TUZ25 UER25:UEV25 UON25:UOR25 UYJ25:UYN25 VIF25:VIJ25 VSB25:VSF25 WBX25:WCB25 WLT25:WLX25 WVP25:WVT25 H65561:L65561 JD65561:JH65561 SZ65561:TD65561 ACV65561:ACZ65561 AMR65561:AMV65561 AWN65561:AWR65561 BGJ65561:BGN65561 BQF65561:BQJ65561 CAB65561:CAF65561 CJX65561:CKB65561 CTT65561:CTX65561 DDP65561:DDT65561 DNL65561:DNP65561 DXH65561:DXL65561 EHD65561:EHH65561 EQZ65561:ERD65561 FAV65561:FAZ65561 FKR65561:FKV65561 FUN65561:FUR65561 GEJ65561:GEN65561 GOF65561:GOJ65561 GYB65561:GYF65561 HHX65561:HIB65561 HRT65561:HRX65561 IBP65561:IBT65561 ILL65561:ILP65561 IVH65561:IVL65561 JFD65561:JFH65561 JOZ65561:JPD65561 JYV65561:JYZ65561 KIR65561:KIV65561 KSN65561:KSR65561 LCJ65561:LCN65561 LMF65561:LMJ65561 LWB65561:LWF65561 MFX65561:MGB65561 MPT65561:MPX65561 MZP65561:MZT65561 NJL65561:NJP65561 NTH65561:NTL65561 ODD65561:ODH65561 OMZ65561:OND65561 OWV65561:OWZ65561 PGR65561:PGV65561 PQN65561:PQR65561 QAJ65561:QAN65561 QKF65561:QKJ65561 QUB65561:QUF65561 RDX65561:REB65561 RNT65561:RNX65561 RXP65561:RXT65561 SHL65561:SHP65561 SRH65561:SRL65561 TBD65561:TBH65561 TKZ65561:TLD65561 TUV65561:TUZ65561 UER65561:UEV65561 UON65561:UOR65561 UYJ65561:UYN65561 VIF65561:VIJ65561 VSB65561:VSF65561 WBX65561:WCB65561 WLT65561:WLX65561 WVP65561:WVT65561 H131097:L131097 JD131097:JH131097 SZ131097:TD131097 ACV131097:ACZ131097 AMR131097:AMV131097 AWN131097:AWR131097 BGJ131097:BGN131097 BQF131097:BQJ131097 CAB131097:CAF131097 CJX131097:CKB131097 CTT131097:CTX131097 DDP131097:DDT131097 DNL131097:DNP131097 DXH131097:DXL131097 EHD131097:EHH131097 EQZ131097:ERD131097 FAV131097:FAZ131097 FKR131097:FKV131097 FUN131097:FUR131097 GEJ131097:GEN131097 GOF131097:GOJ131097 GYB131097:GYF131097 HHX131097:HIB131097 HRT131097:HRX131097 IBP131097:IBT131097 ILL131097:ILP131097 IVH131097:IVL131097 JFD131097:JFH131097 JOZ131097:JPD131097 JYV131097:JYZ131097 KIR131097:KIV131097 KSN131097:KSR131097 LCJ131097:LCN131097 LMF131097:LMJ131097 LWB131097:LWF131097 MFX131097:MGB131097 MPT131097:MPX131097 MZP131097:MZT131097 NJL131097:NJP131097 NTH131097:NTL131097 ODD131097:ODH131097 OMZ131097:OND131097 OWV131097:OWZ131097 PGR131097:PGV131097 PQN131097:PQR131097 QAJ131097:QAN131097 QKF131097:QKJ131097 QUB131097:QUF131097 RDX131097:REB131097 RNT131097:RNX131097 RXP131097:RXT131097 SHL131097:SHP131097 SRH131097:SRL131097 TBD131097:TBH131097 TKZ131097:TLD131097 TUV131097:TUZ131097 UER131097:UEV131097 UON131097:UOR131097 UYJ131097:UYN131097 VIF131097:VIJ131097 VSB131097:VSF131097 WBX131097:WCB131097 WLT131097:WLX131097 WVP131097:WVT131097 H196633:L196633 JD196633:JH196633 SZ196633:TD196633 ACV196633:ACZ196633 AMR196633:AMV196633 AWN196633:AWR196633 BGJ196633:BGN196633 BQF196633:BQJ196633 CAB196633:CAF196633 CJX196633:CKB196633 CTT196633:CTX196633 DDP196633:DDT196633 DNL196633:DNP196633 DXH196633:DXL196633 EHD196633:EHH196633 EQZ196633:ERD196633 FAV196633:FAZ196633 FKR196633:FKV196633 FUN196633:FUR196633 GEJ196633:GEN196633 GOF196633:GOJ196633 GYB196633:GYF196633 HHX196633:HIB196633 HRT196633:HRX196633 IBP196633:IBT196633 ILL196633:ILP196633 IVH196633:IVL196633 JFD196633:JFH196633 JOZ196633:JPD196633 JYV196633:JYZ196633 KIR196633:KIV196633 KSN196633:KSR196633 LCJ196633:LCN196633 LMF196633:LMJ196633 LWB196633:LWF196633 MFX196633:MGB196633 MPT196633:MPX196633 MZP196633:MZT196633 NJL196633:NJP196633 NTH196633:NTL196633 ODD196633:ODH196633 OMZ196633:OND196633 OWV196633:OWZ196633 PGR196633:PGV196633 PQN196633:PQR196633 QAJ196633:QAN196633 QKF196633:QKJ196633 QUB196633:QUF196633 RDX196633:REB196633 RNT196633:RNX196633 RXP196633:RXT196633 SHL196633:SHP196633 SRH196633:SRL196633 TBD196633:TBH196633 TKZ196633:TLD196633 TUV196633:TUZ196633 UER196633:UEV196633 UON196633:UOR196633 UYJ196633:UYN196633 VIF196633:VIJ196633 VSB196633:VSF196633 WBX196633:WCB196633 WLT196633:WLX196633 WVP196633:WVT196633 H262169:L262169 JD262169:JH262169 SZ262169:TD262169 ACV262169:ACZ262169 AMR262169:AMV262169 AWN262169:AWR262169 BGJ262169:BGN262169 BQF262169:BQJ262169 CAB262169:CAF262169 CJX262169:CKB262169 CTT262169:CTX262169 DDP262169:DDT262169 DNL262169:DNP262169 DXH262169:DXL262169 EHD262169:EHH262169 EQZ262169:ERD262169 FAV262169:FAZ262169 FKR262169:FKV262169 FUN262169:FUR262169 GEJ262169:GEN262169 GOF262169:GOJ262169 GYB262169:GYF262169 HHX262169:HIB262169 HRT262169:HRX262169 IBP262169:IBT262169 ILL262169:ILP262169 IVH262169:IVL262169 JFD262169:JFH262169 JOZ262169:JPD262169 JYV262169:JYZ262169 KIR262169:KIV262169 KSN262169:KSR262169 LCJ262169:LCN262169 LMF262169:LMJ262169 LWB262169:LWF262169 MFX262169:MGB262169 MPT262169:MPX262169 MZP262169:MZT262169 NJL262169:NJP262169 NTH262169:NTL262169 ODD262169:ODH262169 OMZ262169:OND262169 OWV262169:OWZ262169 PGR262169:PGV262169 PQN262169:PQR262169 QAJ262169:QAN262169 QKF262169:QKJ262169 QUB262169:QUF262169 RDX262169:REB262169 RNT262169:RNX262169 RXP262169:RXT262169 SHL262169:SHP262169 SRH262169:SRL262169 TBD262169:TBH262169 TKZ262169:TLD262169 TUV262169:TUZ262169 UER262169:UEV262169 UON262169:UOR262169 UYJ262169:UYN262169 VIF262169:VIJ262169 VSB262169:VSF262169 WBX262169:WCB262169 WLT262169:WLX262169 WVP262169:WVT262169 H327705:L327705 JD327705:JH327705 SZ327705:TD327705 ACV327705:ACZ327705 AMR327705:AMV327705 AWN327705:AWR327705 BGJ327705:BGN327705 BQF327705:BQJ327705 CAB327705:CAF327705 CJX327705:CKB327705 CTT327705:CTX327705 DDP327705:DDT327705 DNL327705:DNP327705 DXH327705:DXL327705 EHD327705:EHH327705 EQZ327705:ERD327705 FAV327705:FAZ327705 FKR327705:FKV327705 FUN327705:FUR327705 GEJ327705:GEN327705 GOF327705:GOJ327705 GYB327705:GYF327705 HHX327705:HIB327705 HRT327705:HRX327705 IBP327705:IBT327705 ILL327705:ILP327705 IVH327705:IVL327705 JFD327705:JFH327705 JOZ327705:JPD327705 JYV327705:JYZ327705 KIR327705:KIV327705 KSN327705:KSR327705 LCJ327705:LCN327705 LMF327705:LMJ327705 LWB327705:LWF327705 MFX327705:MGB327705 MPT327705:MPX327705 MZP327705:MZT327705 NJL327705:NJP327705 NTH327705:NTL327705 ODD327705:ODH327705 OMZ327705:OND327705 OWV327705:OWZ327705 PGR327705:PGV327705 PQN327705:PQR327705 QAJ327705:QAN327705 QKF327705:QKJ327705 QUB327705:QUF327705 RDX327705:REB327705 RNT327705:RNX327705 RXP327705:RXT327705 SHL327705:SHP327705 SRH327705:SRL327705 TBD327705:TBH327705 TKZ327705:TLD327705 TUV327705:TUZ327705 UER327705:UEV327705 UON327705:UOR327705 UYJ327705:UYN327705 VIF327705:VIJ327705 VSB327705:VSF327705 WBX327705:WCB327705 WLT327705:WLX327705 WVP327705:WVT327705 H393241:L393241 JD393241:JH393241 SZ393241:TD393241 ACV393241:ACZ393241 AMR393241:AMV393241 AWN393241:AWR393241 BGJ393241:BGN393241 BQF393241:BQJ393241 CAB393241:CAF393241 CJX393241:CKB393241 CTT393241:CTX393241 DDP393241:DDT393241 DNL393241:DNP393241 DXH393241:DXL393241 EHD393241:EHH393241 EQZ393241:ERD393241 FAV393241:FAZ393241 FKR393241:FKV393241 FUN393241:FUR393241 GEJ393241:GEN393241 GOF393241:GOJ393241 GYB393241:GYF393241 HHX393241:HIB393241 HRT393241:HRX393241 IBP393241:IBT393241 ILL393241:ILP393241 IVH393241:IVL393241 JFD393241:JFH393241 JOZ393241:JPD393241 JYV393241:JYZ393241 KIR393241:KIV393241 KSN393241:KSR393241 LCJ393241:LCN393241 LMF393241:LMJ393241 LWB393241:LWF393241 MFX393241:MGB393241 MPT393241:MPX393241 MZP393241:MZT393241 NJL393241:NJP393241 NTH393241:NTL393241 ODD393241:ODH393241 OMZ393241:OND393241 OWV393241:OWZ393241 PGR393241:PGV393241 PQN393241:PQR393241 QAJ393241:QAN393241 QKF393241:QKJ393241 QUB393241:QUF393241 RDX393241:REB393241 RNT393241:RNX393241 RXP393241:RXT393241 SHL393241:SHP393241 SRH393241:SRL393241 TBD393241:TBH393241 TKZ393241:TLD393241 TUV393241:TUZ393241 UER393241:UEV393241 UON393241:UOR393241 UYJ393241:UYN393241 VIF393241:VIJ393241 VSB393241:VSF393241 WBX393241:WCB393241 WLT393241:WLX393241 WVP393241:WVT393241 H458777:L458777 JD458777:JH458777 SZ458777:TD458777 ACV458777:ACZ458777 AMR458777:AMV458777 AWN458777:AWR458777 BGJ458777:BGN458777 BQF458777:BQJ458777 CAB458777:CAF458777 CJX458777:CKB458777 CTT458777:CTX458777 DDP458777:DDT458777 DNL458777:DNP458777 DXH458777:DXL458777 EHD458777:EHH458777 EQZ458777:ERD458777 FAV458777:FAZ458777 FKR458777:FKV458777 FUN458777:FUR458777 GEJ458777:GEN458777 GOF458777:GOJ458777 GYB458777:GYF458777 HHX458777:HIB458777 HRT458777:HRX458777 IBP458777:IBT458777 ILL458777:ILP458777 IVH458777:IVL458777 JFD458777:JFH458777 JOZ458777:JPD458777 JYV458777:JYZ458777 KIR458777:KIV458777 KSN458777:KSR458777 LCJ458777:LCN458777 LMF458777:LMJ458777 LWB458777:LWF458777 MFX458777:MGB458777 MPT458777:MPX458777 MZP458777:MZT458777 NJL458777:NJP458777 NTH458777:NTL458777 ODD458777:ODH458777 OMZ458777:OND458777 OWV458777:OWZ458777 PGR458777:PGV458777 PQN458777:PQR458777 QAJ458777:QAN458777 QKF458777:QKJ458777 QUB458777:QUF458777 RDX458777:REB458777 RNT458777:RNX458777 RXP458777:RXT458777 SHL458777:SHP458777 SRH458777:SRL458777 TBD458777:TBH458777 TKZ458777:TLD458777 TUV458777:TUZ458777 UER458777:UEV458777 UON458777:UOR458777 UYJ458777:UYN458777 VIF458777:VIJ458777 VSB458777:VSF458777 WBX458777:WCB458777 WLT458777:WLX458777 WVP458777:WVT458777 H524313:L524313 JD524313:JH524313 SZ524313:TD524313 ACV524313:ACZ524313 AMR524313:AMV524313 AWN524313:AWR524313 BGJ524313:BGN524313 BQF524313:BQJ524313 CAB524313:CAF524313 CJX524313:CKB524313 CTT524313:CTX524313 DDP524313:DDT524313 DNL524313:DNP524313 DXH524313:DXL524313 EHD524313:EHH524313 EQZ524313:ERD524313 FAV524313:FAZ524313 FKR524313:FKV524313 FUN524313:FUR524313 GEJ524313:GEN524313 GOF524313:GOJ524313 GYB524313:GYF524313 HHX524313:HIB524313 HRT524313:HRX524313 IBP524313:IBT524313 ILL524313:ILP524313 IVH524313:IVL524313 JFD524313:JFH524313 JOZ524313:JPD524313 JYV524313:JYZ524313 KIR524313:KIV524313 KSN524313:KSR524313 LCJ524313:LCN524313 LMF524313:LMJ524313 LWB524313:LWF524313 MFX524313:MGB524313 MPT524313:MPX524313 MZP524313:MZT524313 NJL524313:NJP524313 NTH524313:NTL524313 ODD524313:ODH524313 OMZ524313:OND524313 OWV524313:OWZ524313 PGR524313:PGV524313 PQN524313:PQR524313 QAJ524313:QAN524313 QKF524313:QKJ524313 QUB524313:QUF524313 RDX524313:REB524313 RNT524313:RNX524313 RXP524313:RXT524313 SHL524313:SHP524313 SRH524313:SRL524313 TBD524313:TBH524313 TKZ524313:TLD524313 TUV524313:TUZ524313 UER524313:UEV524313 UON524313:UOR524313 UYJ524313:UYN524313 VIF524313:VIJ524313 VSB524313:VSF524313 WBX524313:WCB524313 WLT524313:WLX524313 WVP524313:WVT524313 H589849:L589849 JD589849:JH589849 SZ589849:TD589849 ACV589849:ACZ589849 AMR589849:AMV589849 AWN589849:AWR589849 BGJ589849:BGN589849 BQF589849:BQJ589849 CAB589849:CAF589849 CJX589849:CKB589849 CTT589849:CTX589849 DDP589849:DDT589849 DNL589849:DNP589849 DXH589849:DXL589849 EHD589849:EHH589849 EQZ589849:ERD589849 FAV589849:FAZ589849 FKR589849:FKV589849 FUN589849:FUR589849 GEJ589849:GEN589849 GOF589849:GOJ589849 GYB589849:GYF589849 HHX589849:HIB589849 HRT589849:HRX589849 IBP589849:IBT589849 ILL589849:ILP589849 IVH589849:IVL589849 JFD589849:JFH589849 JOZ589849:JPD589849 JYV589849:JYZ589849 KIR589849:KIV589849 KSN589849:KSR589849 LCJ589849:LCN589849 LMF589849:LMJ589849 LWB589849:LWF589849 MFX589849:MGB589849 MPT589849:MPX589849 MZP589849:MZT589849 NJL589849:NJP589849 NTH589849:NTL589849 ODD589849:ODH589849 OMZ589849:OND589849 OWV589849:OWZ589849 PGR589849:PGV589849 PQN589849:PQR589849 QAJ589849:QAN589849 QKF589849:QKJ589849 QUB589849:QUF589849 RDX589849:REB589849 RNT589849:RNX589849 RXP589849:RXT589849 SHL589849:SHP589849 SRH589849:SRL589849 TBD589849:TBH589849 TKZ589849:TLD589849 TUV589849:TUZ589849 UER589849:UEV589849 UON589849:UOR589849 UYJ589849:UYN589849 VIF589849:VIJ589849 VSB589849:VSF589849 WBX589849:WCB589849 WLT589849:WLX589849 WVP589849:WVT589849 H655385:L655385 JD655385:JH655385 SZ655385:TD655385 ACV655385:ACZ655385 AMR655385:AMV655385 AWN655385:AWR655385 BGJ655385:BGN655385 BQF655385:BQJ655385 CAB655385:CAF655385 CJX655385:CKB655385 CTT655385:CTX655385 DDP655385:DDT655385 DNL655385:DNP655385 DXH655385:DXL655385 EHD655385:EHH655385 EQZ655385:ERD655385 FAV655385:FAZ655385 FKR655385:FKV655385 FUN655385:FUR655385 GEJ655385:GEN655385 GOF655385:GOJ655385 GYB655385:GYF655385 HHX655385:HIB655385 HRT655385:HRX655385 IBP655385:IBT655385 ILL655385:ILP655385 IVH655385:IVL655385 JFD655385:JFH655385 JOZ655385:JPD655385 JYV655385:JYZ655385 KIR655385:KIV655385 KSN655385:KSR655385 LCJ655385:LCN655385 LMF655385:LMJ655385 LWB655385:LWF655385 MFX655385:MGB655385 MPT655385:MPX655385 MZP655385:MZT655385 NJL655385:NJP655385 NTH655385:NTL655385 ODD655385:ODH655385 OMZ655385:OND655385 OWV655385:OWZ655385 PGR655385:PGV655385 PQN655385:PQR655385 QAJ655385:QAN655385 QKF655385:QKJ655385 QUB655385:QUF655385 RDX655385:REB655385 RNT655385:RNX655385 RXP655385:RXT655385 SHL655385:SHP655385 SRH655385:SRL655385 TBD655385:TBH655385 TKZ655385:TLD655385 TUV655385:TUZ655385 UER655385:UEV655385 UON655385:UOR655385 UYJ655385:UYN655385 VIF655385:VIJ655385 VSB655385:VSF655385 WBX655385:WCB655385 WLT655385:WLX655385 WVP655385:WVT655385 H720921:L720921 JD720921:JH720921 SZ720921:TD720921 ACV720921:ACZ720921 AMR720921:AMV720921 AWN720921:AWR720921 BGJ720921:BGN720921 BQF720921:BQJ720921 CAB720921:CAF720921 CJX720921:CKB720921 CTT720921:CTX720921 DDP720921:DDT720921 DNL720921:DNP720921 DXH720921:DXL720921 EHD720921:EHH720921 EQZ720921:ERD720921 FAV720921:FAZ720921 FKR720921:FKV720921 FUN720921:FUR720921 GEJ720921:GEN720921 GOF720921:GOJ720921 GYB720921:GYF720921 HHX720921:HIB720921 HRT720921:HRX720921 IBP720921:IBT720921 ILL720921:ILP720921 IVH720921:IVL720921 JFD720921:JFH720921 JOZ720921:JPD720921 JYV720921:JYZ720921 KIR720921:KIV720921 KSN720921:KSR720921 LCJ720921:LCN720921 LMF720921:LMJ720921 LWB720921:LWF720921 MFX720921:MGB720921 MPT720921:MPX720921 MZP720921:MZT720921 NJL720921:NJP720921 NTH720921:NTL720921 ODD720921:ODH720921 OMZ720921:OND720921 OWV720921:OWZ720921 PGR720921:PGV720921 PQN720921:PQR720921 QAJ720921:QAN720921 QKF720921:QKJ720921 QUB720921:QUF720921 RDX720921:REB720921 RNT720921:RNX720921 RXP720921:RXT720921 SHL720921:SHP720921 SRH720921:SRL720921 TBD720921:TBH720921 TKZ720921:TLD720921 TUV720921:TUZ720921 UER720921:UEV720921 UON720921:UOR720921 UYJ720921:UYN720921 VIF720921:VIJ720921 VSB720921:VSF720921 WBX720921:WCB720921 WLT720921:WLX720921 WVP720921:WVT720921 H786457:L786457 JD786457:JH786457 SZ786457:TD786457 ACV786457:ACZ786457 AMR786457:AMV786457 AWN786457:AWR786457 BGJ786457:BGN786457 BQF786457:BQJ786457 CAB786457:CAF786457 CJX786457:CKB786457 CTT786457:CTX786457 DDP786457:DDT786457 DNL786457:DNP786457 DXH786457:DXL786457 EHD786457:EHH786457 EQZ786457:ERD786457 FAV786457:FAZ786457 FKR786457:FKV786457 FUN786457:FUR786457 GEJ786457:GEN786457 GOF786457:GOJ786457 GYB786457:GYF786457 HHX786457:HIB786457 HRT786457:HRX786457 IBP786457:IBT786457 ILL786457:ILP786457 IVH786457:IVL786457 JFD786457:JFH786457 JOZ786457:JPD786457 JYV786457:JYZ786457 KIR786457:KIV786457 KSN786457:KSR786457 LCJ786457:LCN786457 LMF786457:LMJ786457 LWB786457:LWF786457 MFX786457:MGB786457 MPT786457:MPX786457 MZP786457:MZT786457 NJL786457:NJP786457 NTH786457:NTL786457 ODD786457:ODH786457 OMZ786457:OND786457 OWV786457:OWZ786457 PGR786457:PGV786457 PQN786457:PQR786457 QAJ786457:QAN786457 QKF786457:QKJ786457 QUB786457:QUF786457 RDX786457:REB786457 RNT786457:RNX786457 RXP786457:RXT786457 SHL786457:SHP786457 SRH786457:SRL786457 TBD786457:TBH786457 TKZ786457:TLD786457 TUV786457:TUZ786457 UER786457:UEV786457 UON786457:UOR786457 UYJ786457:UYN786457 VIF786457:VIJ786457 VSB786457:VSF786457 WBX786457:WCB786457 WLT786457:WLX786457 WVP786457:WVT786457 H851993:L851993 JD851993:JH851993 SZ851993:TD851993 ACV851993:ACZ851993 AMR851993:AMV851993 AWN851993:AWR851993 BGJ851993:BGN851993 BQF851993:BQJ851993 CAB851993:CAF851993 CJX851993:CKB851993 CTT851993:CTX851993 DDP851993:DDT851993 DNL851993:DNP851993 DXH851993:DXL851993 EHD851993:EHH851993 EQZ851993:ERD851993 FAV851993:FAZ851993 FKR851993:FKV851993 FUN851993:FUR851993 GEJ851993:GEN851993 GOF851993:GOJ851993 GYB851993:GYF851993 HHX851993:HIB851993 HRT851993:HRX851993 IBP851993:IBT851993 ILL851993:ILP851993 IVH851993:IVL851993 JFD851993:JFH851993 JOZ851993:JPD851993 JYV851993:JYZ851993 KIR851993:KIV851993 KSN851993:KSR851993 LCJ851993:LCN851993 LMF851993:LMJ851993 LWB851993:LWF851993 MFX851993:MGB851993 MPT851993:MPX851993 MZP851993:MZT851993 NJL851993:NJP851993 NTH851993:NTL851993 ODD851993:ODH851993 OMZ851993:OND851993 OWV851993:OWZ851993 PGR851993:PGV851993 PQN851993:PQR851993 QAJ851993:QAN851993 QKF851993:QKJ851993 QUB851993:QUF851993 RDX851993:REB851993 RNT851993:RNX851993 RXP851993:RXT851993 SHL851993:SHP851993 SRH851993:SRL851993 TBD851993:TBH851993 TKZ851993:TLD851993 TUV851993:TUZ851993 UER851993:UEV851993 UON851993:UOR851993 UYJ851993:UYN851993 VIF851993:VIJ851993 VSB851993:VSF851993 WBX851993:WCB851993 WLT851993:WLX851993 WVP851993:WVT851993 H917529:L917529 JD917529:JH917529 SZ917529:TD917529 ACV917529:ACZ917529 AMR917529:AMV917529 AWN917529:AWR917529 BGJ917529:BGN917529 BQF917529:BQJ917529 CAB917529:CAF917529 CJX917529:CKB917529 CTT917529:CTX917529 DDP917529:DDT917529 DNL917529:DNP917529 DXH917529:DXL917529 EHD917529:EHH917529 EQZ917529:ERD917529 FAV917529:FAZ917529 FKR917529:FKV917529 FUN917529:FUR917529 GEJ917529:GEN917529 GOF917529:GOJ917529 GYB917529:GYF917529 HHX917529:HIB917529 HRT917529:HRX917529 IBP917529:IBT917529 ILL917529:ILP917529 IVH917529:IVL917529 JFD917529:JFH917529 JOZ917529:JPD917529 JYV917529:JYZ917529 KIR917529:KIV917529 KSN917529:KSR917529 LCJ917529:LCN917529 LMF917529:LMJ917529 LWB917529:LWF917529 MFX917529:MGB917529 MPT917529:MPX917529 MZP917529:MZT917529 NJL917529:NJP917529 NTH917529:NTL917529 ODD917529:ODH917529 OMZ917529:OND917529 OWV917529:OWZ917529 PGR917529:PGV917529 PQN917529:PQR917529 QAJ917529:QAN917529 QKF917529:QKJ917529 QUB917529:QUF917529 RDX917529:REB917529 RNT917529:RNX917529 RXP917529:RXT917529 SHL917529:SHP917529 SRH917529:SRL917529 TBD917529:TBH917529 TKZ917529:TLD917529 TUV917529:TUZ917529 UER917529:UEV917529 UON917529:UOR917529 UYJ917529:UYN917529 VIF917529:VIJ917529 VSB917529:VSF917529 WBX917529:WCB917529 WLT917529:WLX917529 WVP917529:WVT917529 H983065:L983065 JD983065:JH983065 SZ983065:TD983065 ACV983065:ACZ983065 AMR983065:AMV983065 AWN983065:AWR983065 BGJ983065:BGN983065 BQF983065:BQJ983065 CAB983065:CAF983065 CJX983065:CKB983065 CTT983065:CTX983065 DDP983065:DDT983065 DNL983065:DNP983065 DXH983065:DXL983065 EHD983065:EHH983065 EQZ983065:ERD983065 FAV983065:FAZ983065 FKR983065:FKV983065 FUN983065:FUR983065 GEJ983065:GEN983065 GOF983065:GOJ983065 GYB983065:GYF983065 HHX983065:HIB983065 HRT983065:HRX983065 IBP983065:IBT983065 ILL983065:ILP983065 IVH983065:IVL983065 JFD983065:JFH983065 JOZ983065:JPD983065 JYV983065:JYZ983065 KIR983065:KIV983065 KSN983065:KSR983065 LCJ983065:LCN983065 LMF983065:LMJ983065 LWB983065:LWF983065 MFX983065:MGB983065 MPT983065:MPX983065 MZP983065:MZT983065 NJL983065:NJP983065 NTH983065:NTL983065 ODD983065:ODH983065 OMZ983065:OND983065 OWV983065:OWZ983065 PGR983065:PGV983065 PQN983065:PQR983065 QAJ983065:QAN983065 QKF983065:QKJ983065 QUB983065:QUF983065 RDX983065:REB983065 RNT983065:RNX983065 RXP983065:RXT983065 SHL983065:SHP983065 SRH983065:SRL983065 TBD983065:TBH983065 TKZ983065:TLD983065 TUV983065:TUZ983065 UER983065:UEV983065 UON983065:UOR983065 UYJ983065:UYN983065 VIF983065:VIJ983065 VSB983065:VSF983065 WBX983065:WCB983065 WLT983065:WLX983065 WVP983065:WVT983065">
      <formula1>$AB$9:$AB$16</formula1>
    </dataValidation>
    <dataValidation type="list" allowBlank="1" showInputMessage="1" showErrorMessage="1" sqref="M25:Q25 JI25:JM25 TE25:TI25 ADA25:ADE25 AMW25:ANA25 AWS25:AWW25 BGO25:BGS25 BQK25:BQO25 CAG25:CAK25 CKC25:CKG25 CTY25:CUC25 DDU25:DDY25 DNQ25:DNU25 DXM25:DXQ25 EHI25:EHM25 ERE25:ERI25 FBA25:FBE25 FKW25:FLA25 FUS25:FUW25 GEO25:GES25 GOK25:GOO25 GYG25:GYK25 HIC25:HIG25 HRY25:HSC25 IBU25:IBY25 ILQ25:ILU25 IVM25:IVQ25 JFI25:JFM25 JPE25:JPI25 JZA25:JZE25 KIW25:KJA25 KSS25:KSW25 LCO25:LCS25 LMK25:LMO25 LWG25:LWK25 MGC25:MGG25 MPY25:MQC25 MZU25:MZY25 NJQ25:NJU25 NTM25:NTQ25 ODI25:ODM25 ONE25:ONI25 OXA25:OXE25 PGW25:PHA25 PQS25:PQW25 QAO25:QAS25 QKK25:QKO25 QUG25:QUK25 REC25:REG25 RNY25:ROC25 RXU25:RXY25 SHQ25:SHU25 SRM25:SRQ25 TBI25:TBM25 TLE25:TLI25 TVA25:TVE25 UEW25:UFA25 UOS25:UOW25 UYO25:UYS25 VIK25:VIO25 VSG25:VSK25 WCC25:WCG25 WLY25:WMC25 WVU25:WVY25 M65561:Q65561 JI65561:JM65561 TE65561:TI65561 ADA65561:ADE65561 AMW65561:ANA65561 AWS65561:AWW65561 BGO65561:BGS65561 BQK65561:BQO65561 CAG65561:CAK65561 CKC65561:CKG65561 CTY65561:CUC65561 DDU65561:DDY65561 DNQ65561:DNU65561 DXM65561:DXQ65561 EHI65561:EHM65561 ERE65561:ERI65561 FBA65561:FBE65561 FKW65561:FLA65561 FUS65561:FUW65561 GEO65561:GES65561 GOK65561:GOO65561 GYG65561:GYK65561 HIC65561:HIG65561 HRY65561:HSC65561 IBU65561:IBY65561 ILQ65561:ILU65561 IVM65561:IVQ65561 JFI65561:JFM65561 JPE65561:JPI65561 JZA65561:JZE65561 KIW65561:KJA65561 KSS65561:KSW65561 LCO65561:LCS65561 LMK65561:LMO65561 LWG65561:LWK65561 MGC65561:MGG65561 MPY65561:MQC65561 MZU65561:MZY65561 NJQ65561:NJU65561 NTM65561:NTQ65561 ODI65561:ODM65561 ONE65561:ONI65561 OXA65561:OXE65561 PGW65561:PHA65561 PQS65561:PQW65561 QAO65561:QAS65561 QKK65561:QKO65561 QUG65561:QUK65561 REC65561:REG65561 RNY65561:ROC65561 RXU65561:RXY65561 SHQ65561:SHU65561 SRM65561:SRQ65561 TBI65561:TBM65561 TLE65561:TLI65561 TVA65561:TVE65561 UEW65561:UFA65561 UOS65561:UOW65561 UYO65561:UYS65561 VIK65561:VIO65561 VSG65561:VSK65561 WCC65561:WCG65561 WLY65561:WMC65561 WVU65561:WVY65561 M131097:Q131097 JI131097:JM131097 TE131097:TI131097 ADA131097:ADE131097 AMW131097:ANA131097 AWS131097:AWW131097 BGO131097:BGS131097 BQK131097:BQO131097 CAG131097:CAK131097 CKC131097:CKG131097 CTY131097:CUC131097 DDU131097:DDY131097 DNQ131097:DNU131097 DXM131097:DXQ131097 EHI131097:EHM131097 ERE131097:ERI131097 FBA131097:FBE131097 FKW131097:FLA131097 FUS131097:FUW131097 GEO131097:GES131097 GOK131097:GOO131097 GYG131097:GYK131097 HIC131097:HIG131097 HRY131097:HSC131097 IBU131097:IBY131097 ILQ131097:ILU131097 IVM131097:IVQ131097 JFI131097:JFM131097 JPE131097:JPI131097 JZA131097:JZE131097 KIW131097:KJA131097 KSS131097:KSW131097 LCO131097:LCS131097 LMK131097:LMO131097 LWG131097:LWK131097 MGC131097:MGG131097 MPY131097:MQC131097 MZU131097:MZY131097 NJQ131097:NJU131097 NTM131097:NTQ131097 ODI131097:ODM131097 ONE131097:ONI131097 OXA131097:OXE131097 PGW131097:PHA131097 PQS131097:PQW131097 QAO131097:QAS131097 QKK131097:QKO131097 QUG131097:QUK131097 REC131097:REG131097 RNY131097:ROC131097 RXU131097:RXY131097 SHQ131097:SHU131097 SRM131097:SRQ131097 TBI131097:TBM131097 TLE131097:TLI131097 TVA131097:TVE131097 UEW131097:UFA131097 UOS131097:UOW131097 UYO131097:UYS131097 VIK131097:VIO131097 VSG131097:VSK131097 WCC131097:WCG131097 WLY131097:WMC131097 WVU131097:WVY131097 M196633:Q196633 JI196633:JM196633 TE196633:TI196633 ADA196633:ADE196633 AMW196633:ANA196633 AWS196633:AWW196633 BGO196633:BGS196633 BQK196633:BQO196633 CAG196633:CAK196633 CKC196633:CKG196633 CTY196633:CUC196633 DDU196633:DDY196633 DNQ196633:DNU196633 DXM196633:DXQ196633 EHI196633:EHM196633 ERE196633:ERI196633 FBA196633:FBE196633 FKW196633:FLA196633 FUS196633:FUW196633 GEO196633:GES196633 GOK196633:GOO196633 GYG196633:GYK196633 HIC196633:HIG196633 HRY196633:HSC196633 IBU196633:IBY196633 ILQ196633:ILU196633 IVM196633:IVQ196633 JFI196633:JFM196633 JPE196633:JPI196633 JZA196633:JZE196633 KIW196633:KJA196633 KSS196633:KSW196633 LCO196633:LCS196633 LMK196633:LMO196633 LWG196633:LWK196633 MGC196633:MGG196633 MPY196633:MQC196633 MZU196633:MZY196633 NJQ196633:NJU196633 NTM196633:NTQ196633 ODI196633:ODM196633 ONE196633:ONI196633 OXA196633:OXE196633 PGW196633:PHA196633 PQS196633:PQW196633 QAO196633:QAS196633 QKK196633:QKO196633 QUG196633:QUK196633 REC196633:REG196633 RNY196633:ROC196633 RXU196633:RXY196633 SHQ196633:SHU196633 SRM196633:SRQ196633 TBI196633:TBM196633 TLE196633:TLI196633 TVA196633:TVE196633 UEW196633:UFA196633 UOS196633:UOW196633 UYO196633:UYS196633 VIK196633:VIO196633 VSG196633:VSK196633 WCC196633:WCG196633 WLY196633:WMC196633 WVU196633:WVY196633 M262169:Q262169 JI262169:JM262169 TE262169:TI262169 ADA262169:ADE262169 AMW262169:ANA262169 AWS262169:AWW262169 BGO262169:BGS262169 BQK262169:BQO262169 CAG262169:CAK262169 CKC262169:CKG262169 CTY262169:CUC262169 DDU262169:DDY262169 DNQ262169:DNU262169 DXM262169:DXQ262169 EHI262169:EHM262169 ERE262169:ERI262169 FBA262169:FBE262169 FKW262169:FLA262169 FUS262169:FUW262169 GEO262169:GES262169 GOK262169:GOO262169 GYG262169:GYK262169 HIC262169:HIG262169 HRY262169:HSC262169 IBU262169:IBY262169 ILQ262169:ILU262169 IVM262169:IVQ262169 JFI262169:JFM262169 JPE262169:JPI262169 JZA262169:JZE262169 KIW262169:KJA262169 KSS262169:KSW262169 LCO262169:LCS262169 LMK262169:LMO262169 LWG262169:LWK262169 MGC262169:MGG262169 MPY262169:MQC262169 MZU262169:MZY262169 NJQ262169:NJU262169 NTM262169:NTQ262169 ODI262169:ODM262169 ONE262169:ONI262169 OXA262169:OXE262169 PGW262169:PHA262169 PQS262169:PQW262169 QAO262169:QAS262169 QKK262169:QKO262169 QUG262169:QUK262169 REC262169:REG262169 RNY262169:ROC262169 RXU262169:RXY262169 SHQ262169:SHU262169 SRM262169:SRQ262169 TBI262169:TBM262169 TLE262169:TLI262169 TVA262169:TVE262169 UEW262169:UFA262169 UOS262169:UOW262169 UYO262169:UYS262169 VIK262169:VIO262169 VSG262169:VSK262169 WCC262169:WCG262169 WLY262169:WMC262169 WVU262169:WVY262169 M327705:Q327705 JI327705:JM327705 TE327705:TI327705 ADA327705:ADE327705 AMW327705:ANA327705 AWS327705:AWW327705 BGO327705:BGS327705 BQK327705:BQO327705 CAG327705:CAK327705 CKC327705:CKG327705 CTY327705:CUC327705 DDU327705:DDY327705 DNQ327705:DNU327705 DXM327705:DXQ327705 EHI327705:EHM327705 ERE327705:ERI327705 FBA327705:FBE327705 FKW327705:FLA327705 FUS327705:FUW327705 GEO327705:GES327705 GOK327705:GOO327705 GYG327705:GYK327705 HIC327705:HIG327705 HRY327705:HSC327705 IBU327705:IBY327705 ILQ327705:ILU327705 IVM327705:IVQ327705 JFI327705:JFM327705 JPE327705:JPI327705 JZA327705:JZE327705 KIW327705:KJA327705 KSS327705:KSW327705 LCO327705:LCS327705 LMK327705:LMO327705 LWG327705:LWK327705 MGC327705:MGG327705 MPY327705:MQC327705 MZU327705:MZY327705 NJQ327705:NJU327705 NTM327705:NTQ327705 ODI327705:ODM327705 ONE327705:ONI327705 OXA327705:OXE327705 PGW327705:PHA327705 PQS327705:PQW327705 QAO327705:QAS327705 QKK327705:QKO327705 QUG327705:QUK327705 REC327705:REG327705 RNY327705:ROC327705 RXU327705:RXY327705 SHQ327705:SHU327705 SRM327705:SRQ327705 TBI327705:TBM327705 TLE327705:TLI327705 TVA327705:TVE327705 UEW327705:UFA327705 UOS327705:UOW327705 UYO327705:UYS327705 VIK327705:VIO327705 VSG327705:VSK327705 WCC327705:WCG327705 WLY327705:WMC327705 WVU327705:WVY327705 M393241:Q393241 JI393241:JM393241 TE393241:TI393241 ADA393241:ADE393241 AMW393241:ANA393241 AWS393241:AWW393241 BGO393241:BGS393241 BQK393241:BQO393241 CAG393241:CAK393241 CKC393241:CKG393241 CTY393241:CUC393241 DDU393241:DDY393241 DNQ393241:DNU393241 DXM393241:DXQ393241 EHI393241:EHM393241 ERE393241:ERI393241 FBA393241:FBE393241 FKW393241:FLA393241 FUS393241:FUW393241 GEO393241:GES393241 GOK393241:GOO393241 GYG393241:GYK393241 HIC393241:HIG393241 HRY393241:HSC393241 IBU393241:IBY393241 ILQ393241:ILU393241 IVM393241:IVQ393241 JFI393241:JFM393241 JPE393241:JPI393241 JZA393241:JZE393241 KIW393241:KJA393241 KSS393241:KSW393241 LCO393241:LCS393241 LMK393241:LMO393241 LWG393241:LWK393241 MGC393241:MGG393241 MPY393241:MQC393241 MZU393241:MZY393241 NJQ393241:NJU393241 NTM393241:NTQ393241 ODI393241:ODM393241 ONE393241:ONI393241 OXA393241:OXE393241 PGW393241:PHA393241 PQS393241:PQW393241 QAO393241:QAS393241 QKK393241:QKO393241 QUG393241:QUK393241 REC393241:REG393241 RNY393241:ROC393241 RXU393241:RXY393241 SHQ393241:SHU393241 SRM393241:SRQ393241 TBI393241:TBM393241 TLE393241:TLI393241 TVA393241:TVE393241 UEW393241:UFA393241 UOS393241:UOW393241 UYO393241:UYS393241 VIK393241:VIO393241 VSG393241:VSK393241 WCC393241:WCG393241 WLY393241:WMC393241 WVU393241:WVY393241 M458777:Q458777 JI458777:JM458777 TE458777:TI458777 ADA458777:ADE458777 AMW458777:ANA458777 AWS458777:AWW458777 BGO458777:BGS458777 BQK458777:BQO458777 CAG458777:CAK458777 CKC458777:CKG458777 CTY458777:CUC458777 DDU458777:DDY458777 DNQ458777:DNU458777 DXM458777:DXQ458777 EHI458777:EHM458777 ERE458777:ERI458777 FBA458777:FBE458777 FKW458777:FLA458777 FUS458777:FUW458777 GEO458777:GES458777 GOK458777:GOO458777 GYG458777:GYK458777 HIC458777:HIG458777 HRY458777:HSC458777 IBU458777:IBY458777 ILQ458777:ILU458777 IVM458777:IVQ458777 JFI458777:JFM458777 JPE458777:JPI458777 JZA458777:JZE458777 KIW458777:KJA458777 KSS458777:KSW458777 LCO458777:LCS458777 LMK458777:LMO458777 LWG458777:LWK458777 MGC458777:MGG458777 MPY458777:MQC458777 MZU458777:MZY458777 NJQ458777:NJU458777 NTM458777:NTQ458777 ODI458777:ODM458777 ONE458777:ONI458777 OXA458777:OXE458777 PGW458777:PHA458777 PQS458777:PQW458777 QAO458777:QAS458777 QKK458777:QKO458777 QUG458777:QUK458777 REC458777:REG458777 RNY458777:ROC458777 RXU458777:RXY458777 SHQ458777:SHU458777 SRM458777:SRQ458777 TBI458777:TBM458777 TLE458777:TLI458777 TVA458777:TVE458777 UEW458777:UFA458777 UOS458777:UOW458777 UYO458777:UYS458777 VIK458777:VIO458777 VSG458777:VSK458777 WCC458777:WCG458777 WLY458777:WMC458777 WVU458777:WVY458777 M524313:Q524313 JI524313:JM524313 TE524313:TI524313 ADA524313:ADE524313 AMW524313:ANA524313 AWS524313:AWW524313 BGO524313:BGS524313 BQK524313:BQO524313 CAG524313:CAK524313 CKC524313:CKG524313 CTY524313:CUC524313 DDU524313:DDY524313 DNQ524313:DNU524313 DXM524313:DXQ524313 EHI524313:EHM524313 ERE524313:ERI524313 FBA524313:FBE524313 FKW524313:FLA524313 FUS524313:FUW524313 GEO524313:GES524313 GOK524313:GOO524313 GYG524313:GYK524313 HIC524313:HIG524313 HRY524313:HSC524313 IBU524313:IBY524313 ILQ524313:ILU524313 IVM524313:IVQ524313 JFI524313:JFM524313 JPE524313:JPI524313 JZA524313:JZE524313 KIW524313:KJA524313 KSS524313:KSW524313 LCO524313:LCS524313 LMK524313:LMO524313 LWG524313:LWK524313 MGC524313:MGG524313 MPY524313:MQC524313 MZU524313:MZY524313 NJQ524313:NJU524313 NTM524313:NTQ524313 ODI524313:ODM524313 ONE524313:ONI524313 OXA524313:OXE524313 PGW524313:PHA524313 PQS524313:PQW524313 QAO524313:QAS524313 QKK524313:QKO524313 QUG524313:QUK524313 REC524313:REG524313 RNY524313:ROC524313 RXU524313:RXY524313 SHQ524313:SHU524313 SRM524313:SRQ524313 TBI524313:TBM524313 TLE524313:TLI524313 TVA524313:TVE524313 UEW524313:UFA524313 UOS524313:UOW524313 UYO524313:UYS524313 VIK524313:VIO524313 VSG524313:VSK524313 WCC524313:WCG524313 WLY524313:WMC524313 WVU524313:WVY524313 M589849:Q589849 JI589849:JM589849 TE589849:TI589849 ADA589849:ADE589849 AMW589849:ANA589849 AWS589849:AWW589849 BGO589849:BGS589849 BQK589849:BQO589849 CAG589849:CAK589849 CKC589849:CKG589849 CTY589849:CUC589849 DDU589849:DDY589849 DNQ589849:DNU589849 DXM589849:DXQ589849 EHI589849:EHM589849 ERE589849:ERI589849 FBA589849:FBE589849 FKW589849:FLA589849 FUS589849:FUW589849 GEO589849:GES589849 GOK589849:GOO589849 GYG589849:GYK589849 HIC589849:HIG589849 HRY589849:HSC589849 IBU589849:IBY589849 ILQ589849:ILU589849 IVM589849:IVQ589849 JFI589849:JFM589849 JPE589849:JPI589849 JZA589849:JZE589849 KIW589849:KJA589849 KSS589849:KSW589849 LCO589849:LCS589849 LMK589849:LMO589849 LWG589849:LWK589849 MGC589849:MGG589849 MPY589849:MQC589849 MZU589849:MZY589849 NJQ589849:NJU589849 NTM589849:NTQ589849 ODI589849:ODM589849 ONE589849:ONI589849 OXA589849:OXE589849 PGW589849:PHA589849 PQS589849:PQW589849 QAO589849:QAS589849 QKK589849:QKO589849 QUG589849:QUK589849 REC589849:REG589849 RNY589849:ROC589849 RXU589849:RXY589849 SHQ589849:SHU589849 SRM589849:SRQ589849 TBI589849:TBM589849 TLE589849:TLI589849 TVA589849:TVE589849 UEW589849:UFA589849 UOS589849:UOW589849 UYO589849:UYS589849 VIK589849:VIO589849 VSG589849:VSK589849 WCC589849:WCG589849 WLY589849:WMC589849 WVU589849:WVY589849 M655385:Q655385 JI655385:JM655385 TE655385:TI655385 ADA655385:ADE655385 AMW655385:ANA655385 AWS655385:AWW655385 BGO655385:BGS655385 BQK655385:BQO655385 CAG655385:CAK655385 CKC655385:CKG655385 CTY655385:CUC655385 DDU655385:DDY655385 DNQ655385:DNU655385 DXM655385:DXQ655385 EHI655385:EHM655385 ERE655385:ERI655385 FBA655385:FBE655385 FKW655385:FLA655385 FUS655385:FUW655385 GEO655385:GES655385 GOK655385:GOO655385 GYG655385:GYK655385 HIC655385:HIG655385 HRY655385:HSC655385 IBU655385:IBY655385 ILQ655385:ILU655385 IVM655385:IVQ655385 JFI655385:JFM655385 JPE655385:JPI655385 JZA655385:JZE655385 KIW655385:KJA655385 KSS655385:KSW655385 LCO655385:LCS655385 LMK655385:LMO655385 LWG655385:LWK655385 MGC655385:MGG655385 MPY655385:MQC655385 MZU655385:MZY655385 NJQ655385:NJU655385 NTM655385:NTQ655385 ODI655385:ODM655385 ONE655385:ONI655385 OXA655385:OXE655385 PGW655385:PHA655385 PQS655385:PQW655385 QAO655385:QAS655385 QKK655385:QKO655385 QUG655385:QUK655385 REC655385:REG655385 RNY655385:ROC655385 RXU655385:RXY655385 SHQ655385:SHU655385 SRM655385:SRQ655385 TBI655385:TBM655385 TLE655385:TLI655385 TVA655385:TVE655385 UEW655385:UFA655385 UOS655385:UOW655385 UYO655385:UYS655385 VIK655385:VIO655385 VSG655385:VSK655385 WCC655385:WCG655385 WLY655385:WMC655385 WVU655385:WVY655385 M720921:Q720921 JI720921:JM720921 TE720921:TI720921 ADA720921:ADE720921 AMW720921:ANA720921 AWS720921:AWW720921 BGO720921:BGS720921 BQK720921:BQO720921 CAG720921:CAK720921 CKC720921:CKG720921 CTY720921:CUC720921 DDU720921:DDY720921 DNQ720921:DNU720921 DXM720921:DXQ720921 EHI720921:EHM720921 ERE720921:ERI720921 FBA720921:FBE720921 FKW720921:FLA720921 FUS720921:FUW720921 GEO720921:GES720921 GOK720921:GOO720921 GYG720921:GYK720921 HIC720921:HIG720921 HRY720921:HSC720921 IBU720921:IBY720921 ILQ720921:ILU720921 IVM720921:IVQ720921 JFI720921:JFM720921 JPE720921:JPI720921 JZA720921:JZE720921 KIW720921:KJA720921 KSS720921:KSW720921 LCO720921:LCS720921 LMK720921:LMO720921 LWG720921:LWK720921 MGC720921:MGG720921 MPY720921:MQC720921 MZU720921:MZY720921 NJQ720921:NJU720921 NTM720921:NTQ720921 ODI720921:ODM720921 ONE720921:ONI720921 OXA720921:OXE720921 PGW720921:PHA720921 PQS720921:PQW720921 QAO720921:QAS720921 QKK720921:QKO720921 QUG720921:QUK720921 REC720921:REG720921 RNY720921:ROC720921 RXU720921:RXY720921 SHQ720921:SHU720921 SRM720921:SRQ720921 TBI720921:TBM720921 TLE720921:TLI720921 TVA720921:TVE720921 UEW720921:UFA720921 UOS720921:UOW720921 UYO720921:UYS720921 VIK720921:VIO720921 VSG720921:VSK720921 WCC720921:WCG720921 WLY720921:WMC720921 WVU720921:WVY720921 M786457:Q786457 JI786457:JM786457 TE786457:TI786457 ADA786457:ADE786457 AMW786457:ANA786457 AWS786457:AWW786457 BGO786457:BGS786457 BQK786457:BQO786457 CAG786457:CAK786457 CKC786457:CKG786457 CTY786457:CUC786457 DDU786457:DDY786457 DNQ786457:DNU786457 DXM786457:DXQ786457 EHI786457:EHM786457 ERE786457:ERI786457 FBA786457:FBE786457 FKW786457:FLA786457 FUS786457:FUW786457 GEO786457:GES786457 GOK786457:GOO786457 GYG786457:GYK786457 HIC786457:HIG786457 HRY786457:HSC786457 IBU786457:IBY786457 ILQ786457:ILU786457 IVM786457:IVQ786457 JFI786457:JFM786457 JPE786457:JPI786457 JZA786457:JZE786457 KIW786457:KJA786457 KSS786457:KSW786457 LCO786457:LCS786457 LMK786457:LMO786457 LWG786457:LWK786457 MGC786457:MGG786457 MPY786457:MQC786457 MZU786457:MZY786457 NJQ786457:NJU786457 NTM786457:NTQ786457 ODI786457:ODM786457 ONE786457:ONI786457 OXA786457:OXE786457 PGW786457:PHA786457 PQS786457:PQW786457 QAO786457:QAS786457 QKK786457:QKO786457 QUG786457:QUK786457 REC786457:REG786457 RNY786457:ROC786457 RXU786457:RXY786457 SHQ786457:SHU786457 SRM786457:SRQ786457 TBI786457:TBM786457 TLE786457:TLI786457 TVA786457:TVE786457 UEW786457:UFA786457 UOS786457:UOW786457 UYO786457:UYS786457 VIK786457:VIO786457 VSG786457:VSK786457 WCC786457:WCG786457 WLY786457:WMC786457 WVU786457:WVY786457 M851993:Q851993 JI851993:JM851993 TE851993:TI851993 ADA851993:ADE851993 AMW851993:ANA851993 AWS851993:AWW851993 BGO851993:BGS851993 BQK851993:BQO851993 CAG851993:CAK851993 CKC851993:CKG851993 CTY851993:CUC851993 DDU851993:DDY851993 DNQ851993:DNU851993 DXM851993:DXQ851993 EHI851993:EHM851993 ERE851993:ERI851993 FBA851993:FBE851993 FKW851993:FLA851993 FUS851993:FUW851993 GEO851993:GES851993 GOK851993:GOO851993 GYG851993:GYK851993 HIC851993:HIG851993 HRY851993:HSC851993 IBU851993:IBY851993 ILQ851993:ILU851993 IVM851993:IVQ851993 JFI851993:JFM851993 JPE851993:JPI851993 JZA851993:JZE851993 KIW851993:KJA851993 KSS851993:KSW851993 LCO851993:LCS851993 LMK851993:LMO851993 LWG851993:LWK851993 MGC851993:MGG851993 MPY851993:MQC851993 MZU851993:MZY851993 NJQ851993:NJU851993 NTM851993:NTQ851993 ODI851993:ODM851993 ONE851993:ONI851993 OXA851993:OXE851993 PGW851993:PHA851993 PQS851993:PQW851993 QAO851993:QAS851993 QKK851993:QKO851993 QUG851993:QUK851993 REC851993:REG851993 RNY851993:ROC851993 RXU851993:RXY851993 SHQ851993:SHU851993 SRM851993:SRQ851993 TBI851993:TBM851993 TLE851993:TLI851993 TVA851993:TVE851993 UEW851993:UFA851993 UOS851993:UOW851993 UYO851993:UYS851993 VIK851993:VIO851993 VSG851993:VSK851993 WCC851993:WCG851993 WLY851993:WMC851993 WVU851993:WVY851993 M917529:Q917529 JI917529:JM917529 TE917529:TI917529 ADA917529:ADE917529 AMW917529:ANA917529 AWS917529:AWW917529 BGO917529:BGS917529 BQK917529:BQO917529 CAG917529:CAK917529 CKC917529:CKG917529 CTY917529:CUC917529 DDU917529:DDY917529 DNQ917529:DNU917529 DXM917529:DXQ917529 EHI917529:EHM917529 ERE917529:ERI917529 FBA917529:FBE917529 FKW917529:FLA917529 FUS917529:FUW917529 GEO917529:GES917529 GOK917529:GOO917529 GYG917529:GYK917529 HIC917529:HIG917529 HRY917529:HSC917529 IBU917529:IBY917529 ILQ917529:ILU917529 IVM917529:IVQ917529 JFI917529:JFM917529 JPE917529:JPI917529 JZA917529:JZE917529 KIW917529:KJA917529 KSS917529:KSW917529 LCO917529:LCS917529 LMK917529:LMO917529 LWG917529:LWK917529 MGC917529:MGG917529 MPY917529:MQC917529 MZU917529:MZY917529 NJQ917529:NJU917529 NTM917529:NTQ917529 ODI917529:ODM917529 ONE917529:ONI917529 OXA917529:OXE917529 PGW917529:PHA917529 PQS917529:PQW917529 QAO917529:QAS917529 QKK917529:QKO917529 QUG917529:QUK917529 REC917529:REG917529 RNY917529:ROC917529 RXU917529:RXY917529 SHQ917529:SHU917529 SRM917529:SRQ917529 TBI917529:TBM917529 TLE917529:TLI917529 TVA917529:TVE917529 UEW917529:UFA917529 UOS917529:UOW917529 UYO917529:UYS917529 VIK917529:VIO917529 VSG917529:VSK917529 WCC917529:WCG917529 WLY917529:WMC917529 WVU917529:WVY917529 M983065:Q983065 JI983065:JM983065 TE983065:TI983065 ADA983065:ADE983065 AMW983065:ANA983065 AWS983065:AWW983065 BGO983065:BGS983065 BQK983065:BQO983065 CAG983065:CAK983065 CKC983065:CKG983065 CTY983065:CUC983065 DDU983065:DDY983065 DNQ983065:DNU983065 DXM983065:DXQ983065 EHI983065:EHM983065 ERE983065:ERI983065 FBA983065:FBE983065 FKW983065:FLA983065 FUS983065:FUW983065 GEO983065:GES983065 GOK983065:GOO983065 GYG983065:GYK983065 HIC983065:HIG983065 HRY983065:HSC983065 IBU983065:IBY983065 ILQ983065:ILU983065 IVM983065:IVQ983065 JFI983065:JFM983065 JPE983065:JPI983065 JZA983065:JZE983065 KIW983065:KJA983065 KSS983065:KSW983065 LCO983065:LCS983065 LMK983065:LMO983065 LWG983065:LWK983065 MGC983065:MGG983065 MPY983065:MQC983065 MZU983065:MZY983065 NJQ983065:NJU983065 NTM983065:NTQ983065 ODI983065:ODM983065 ONE983065:ONI983065 OXA983065:OXE983065 PGW983065:PHA983065 PQS983065:PQW983065 QAO983065:QAS983065 QKK983065:QKO983065 QUG983065:QUK983065 REC983065:REG983065 RNY983065:ROC983065 RXU983065:RXY983065 SHQ983065:SHU983065 SRM983065:SRQ983065 TBI983065:TBM983065 TLE983065:TLI983065 TVA983065:TVE983065 UEW983065:UFA983065 UOS983065:UOW983065 UYO983065:UYS983065 VIK983065:VIO983065 VSG983065:VSK983065 WCC983065:WCG983065 WLY983065:WMC983065 WVU983065:WVY983065">
      <formula1>$AD$9:$AD$16</formula1>
    </dataValidation>
    <dataValidation type="list" allowBlank="1" showInputMessage="1" showErrorMessage="1" sqref="R25:V25 JN25:JR25 TJ25:TN25 ADF25:ADJ25 ANB25:ANF25 AWX25:AXB25 BGT25:BGX25 BQP25:BQT25 CAL25:CAP25 CKH25:CKL25 CUD25:CUH25 DDZ25:DED25 DNV25:DNZ25 DXR25:DXV25 EHN25:EHR25 ERJ25:ERN25 FBF25:FBJ25 FLB25:FLF25 FUX25:FVB25 GET25:GEX25 GOP25:GOT25 GYL25:GYP25 HIH25:HIL25 HSD25:HSH25 IBZ25:ICD25 ILV25:ILZ25 IVR25:IVV25 JFN25:JFR25 JPJ25:JPN25 JZF25:JZJ25 KJB25:KJF25 KSX25:KTB25 LCT25:LCX25 LMP25:LMT25 LWL25:LWP25 MGH25:MGL25 MQD25:MQH25 MZZ25:NAD25 NJV25:NJZ25 NTR25:NTV25 ODN25:ODR25 ONJ25:ONN25 OXF25:OXJ25 PHB25:PHF25 PQX25:PRB25 QAT25:QAX25 QKP25:QKT25 QUL25:QUP25 REH25:REL25 ROD25:ROH25 RXZ25:RYD25 SHV25:SHZ25 SRR25:SRV25 TBN25:TBR25 TLJ25:TLN25 TVF25:TVJ25 UFB25:UFF25 UOX25:UPB25 UYT25:UYX25 VIP25:VIT25 VSL25:VSP25 WCH25:WCL25 WMD25:WMH25 WVZ25:WWD25 R65561:V65561 JN65561:JR65561 TJ65561:TN65561 ADF65561:ADJ65561 ANB65561:ANF65561 AWX65561:AXB65561 BGT65561:BGX65561 BQP65561:BQT65561 CAL65561:CAP65561 CKH65561:CKL65561 CUD65561:CUH65561 DDZ65561:DED65561 DNV65561:DNZ65561 DXR65561:DXV65561 EHN65561:EHR65561 ERJ65561:ERN65561 FBF65561:FBJ65561 FLB65561:FLF65561 FUX65561:FVB65561 GET65561:GEX65561 GOP65561:GOT65561 GYL65561:GYP65561 HIH65561:HIL65561 HSD65561:HSH65561 IBZ65561:ICD65561 ILV65561:ILZ65561 IVR65561:IVV65561 JFN65561:JFR65561 JPJ65561:JPN65561 JZF65561:JZJ65561 KJB65561:KJF65561 KSX65561:KTB65561 LCT65561:LCX65561 LMP65561:LMT65561 LWL65561:LWP65561 MGH65561:MGL65561 MQD65561:MQH65561 MZZ65561:NAD65561 NJV65561:NJZ65561 NTR65561:NTV65561 ODN65561:ODR65561 ONJ65561:ONN65561 OXF65561:OXJ65561 PHB65561:PHF65561 PQX65561:PRB65561 QAT65561:QAX65561 QKP65561:QKT65561 QUL65561:QUP65561 REH65561:REL65561 ROD65561:ROH65561 RXZ65561:RYD65561 SHV65561:SHZ65561 SRR65561:SRV65561 TBN65561:TBR65561 TLJ65561:TLN65561 TVF65561:TVJ65561 UFB65561:UFF65561 UOX65561:UPB65561 UYT65561:UYX65561 VIP65561:VIT65561 VSL65561:VSP65561 WCH65561:WCL65561 WMD65561:WMH65561 WVZ65561:WWD65561 R131097:V131097 JN131097:JR131097 TJ131097:TN131097 ADF131097:ADJ131097 ANB131097:ANF131097 AWX131097:AXB131097 BGT131097:BGX131097 BQP131097:BQT131097 CAL131097:CAP131097 CKH131097:CKL131097 CUD131097:CUH131097 DDZ131097:DED131097 DNV131097:DNZ131097 DXR131097:DXV131097 EHN131097:EHR131097 ERJ131097:ERN131097 FBF131097:FBJ131097 FLB131097:FLF131097 FUX131097:FVB131097 GET131097:GEX131097 GOP131097:GOT131097 GYL131097:GYP131097 HIH131097:HIL131097 HSD131097:HSH131097 IBZ131097:ICD131097 ILV131097:ILZ131097 IVR131097:IVV131097 JFN131097:JFR131097 JPJ131097:JPN131097 JZF131097:JZJ131097 KJB131097:KJF131097 KSX131097:KTB131097 LCT131097:LCX131097 LMP131097:LMT131097 LWL131097:LWP131097 MGH131097:MGL131097 MQD131097:MQH131097 MZZ131097:NAD131097 NJV131097:NJZ131097 NTR131097:NTV131097 ODN131097:ODR131097 ONJ131097:ONN131097 OXF131097:OXJ131097 PHB131097:PHF131097 PQX131097:PRB131097 QAT131097:QAX131097 QKP131097:QKT131097 QUL131097:QUP131097 REH131097:REL131097 ROD131097:ROH131097 RXZ131097:RYD131097 SHV131097:SHZ131097 SRR131097:SRV131097 TBN131097:TBR131097 TLJ131097:TLN131097 TVF131097:TVJ131097 UFB131097:UFF131097 UOX131097:UPB131097 UYT131097:UYX131097 VIP131097:VIT131097 VSL131097:VSP131097 WCH131097:WCL131097 WMD131097:WMH131097 WVZ131097:WWD131097 R196633:V196633 JN196633:JR196633 TJ196633:TN196633 ADF196633:ADJ196633 ANB196633:ANF196633 AWX196633:AXB196633 BGT196633:BGX196633 BQP196633:BQT196633 CAL196633:CAP196633 CKH196633:CKL196633 CUD196633:CUH196633 DDZ196633:DED196633 DNV196633:DNZ196633 DXR196633:DXV196633 EHN196633:EHR196633 ERJ196633:ERN196633 FBF196633:FBJ196633 FLB196633:FLF196633 FUX196633:FVB196633 GET196633:GEX196633 GOP196633:GOT196633 GYL196633:GYP196633 HIH196633:HIL196633 HSD196633:HSH196633 IBZ196633:ICD196633 ILV196633:ILZ196633 IVR196633:IVV196633 JFN196633:JFR196633 JPJ196633:JPN196633 JZF196633:JZJ196633 KJB196633:KJF196633 KSX196633:KTB196633 LCT196633:LCX196633 LMP196633:LMT196633 LWL196633:LWP196633 MGH196633:MGL196633 MQD196633:MQH196633 MZZ196633:NAD196633 NJV196633:NJZ196633 NTR196633:NTV196633 ODN196633:ODR196633 ONJ196633:ONN196633 OXF196633:OXJ196633 PHB196633:PHF196633 PQX196633:PRB196633 QAT196633:QAX196633 QKP196633:QKT196633 QUL196633:QUP196633 REH196633:REL196633 ROD196633:ROH196633 RXZ196633:RYD196633 SHV196633:SHZ196633 SRR196633:SRV196633 TBN196633:TBR196633 TLJ196633:TLN196633 TVF196633:TVJ196633 UFB196633:UFF196633 UOX196633:UPB196633 UYT196633:UYX196633 VIP196633:VIT196633 VSL196633:VSP196633 WCH196633:WCL196633 WMD196633:WMH196633 WVZ196633:WWD196633 R262169:V262169 JN262169:JR262169 TJ262169:TN262169 ADF262169:ADJ262169 ANB262169:ANF262169 AWX262169:AXB262169 BGT262169:BGX262169 BQP262169:BQT262169 CAL262169:CAP262169 CKH262169:CKL262169 CUD262169:CUH262169 DDZ262169:DED262169 DNV262169:DNZ262169 DXR262169:DXV262169 EHN262169:EHR262169 ERJ262169:ERN262169 FBF262169:FBJ262169 FLB262169:FLF262169 FUX262169:FVB262169 GET262169:GEX262169 GOP262169:GOT262169 GYL262169:GYP262169 HIH262169:HIL262169 HSD262169:HSH262169 IBZ262169:ICD262169 ILV262169:ILZ262169 IVR262169:IVV262169 JFN262169:JFR262169 JPJ262169:JPN262169 JZF262169:JZJ262169 KJB262169:KJF262169 KSX262169:KTB262169 LCT262169:LCX262169 LMP262169:LMT262169 LWL262169:LWP262169 MGH262169:MGL262169 MQD262169:MQH262169 MZZ262169:NAD262169 NJV262169:NJZ262169 NTR262169:NTV262169 ODN262169:ODR262169 ONJ262169:ONN262169 OXF262169:OXJ262169 PHB262169:PHF262169 PQX262169:PRB262169 QAT262169:QAX262169 QKP262169:QKT262169 QUL262169:QUP262169 REH262169:REL262169 ROD262169:ROH262169 RXZ262169:RYD262169 SHV262169:SHZ262169 SRR262169:SRV262169 TBN262169:TBR262169 TLJ262169:TLN262169 TVF262169:TVJ262169 UFB262169:UFF262169 UOX262169:UPB262169 UYT262169:UYX262169 VIP262169:VIT262169 VSL262169:VSP262169 WCH262169:WCL262169 WMD262169:WMH262169 WVZ262169:WWD262169 R327705:V327705 JN327705:JR327705 TJ327705:TN327705 ADF327705:ADJ327705 ANB327705:ANF327705 AWX327705:AXB327705 BGT327705:BGX327705 BQP327705:BQT327705 CAL327705:CAP327705 CKH327705:CKL327705 CUD327705:CUH327705 DDZ327705:DED327705 DNV327705:DNZ327705 DXR327705:DXV327705 EHN327705:EHR327705 ERJ327705:ERN327705 FBF327705:FBJ327705 FLB327705:FLF327705 FUX327705:FVB327705 GET327705:GEX327705 GOP327705:GOT327705 GYL327705:GYP327705 HIH327705:HIL327705 HSD327705:HSH327705 IBZ327705:ICD327705 ILV327705:ILZ327705 IVR327705:IVV327705 JFN327705:JFR327705 JPJ327705:JPN327705 JZF327705:JZJ327705 KJB327705:KJF327705 KSX327705:KTB327705 LCT327705:LCX327705 LMP327705:LMT327705 LWL327705:LWP327705 MGH327705:MGL327705 MQD327705:MQH327705 MZZ327705:NAD327705 NJV327705:NJZ327705 NTR327705:NTV327705 ODN327705:ODR327705 ONJ327705:ONN327705 OXF327705:OXJ327705 PHB327705:PHF327705 PQX327705:PRB327705 QAT327705:QAX327705 QKP327705:QKT327705 QUL327705:QUP327705 REH327705:REL327705 ROD327705:ROH327705 RXZ327705:RYD327705 SHV327705:SHZ327705 SRR327705:SRV327705 TBN327705:TBR327705 TLJ327705:TLN327705 TVF327705:TVJ327705 UFB327705:UFF327705 UOX327705:UPB327705 UYT327705:UYX327705 VIP327705:VIT327705 VSL327705:VSP327705 WCH327705:WCL327705 WMD327705:WMH327705 WVZ327705:WWD327705 R393241:V393241 JN393241:JR393241 TJ393241:TN393241 ADF393241:ADJ393241 ANB393241:ANF393241 AWX393241:AXB393241 BGT393241:BGX393241 BQP393241:BQT393241 CAL393241:CAP393241 CKH393241:CKL393241 CUD393241:CUH393241 DDZ393241:DED393241 DNV393241:DNZ393241 DXR393241:DXV393241 EHN393241:EHR393241 ERJ393241:ERN393241 FBF393241:FBJ393241 FLB393241:FLF393241 FUX393241:FVB393241 GET393241:GEX393241 GOP393241:GOT393241 GYL393241:GYP393241 HIH393241:HIL393241 HSD393241:HSH393241 IBZ393241:ICD393241 ILV393241:ILZ393241 IVR393241:IVV393241 JFN393241:JFR393241 JPJ393241:JPN393241 JZF393241:JZJ393241 KJB393241:KJF393241 KSX393241:KTB393241 LCT393241:LCX393241 LMP393241:LMT393241 LWL393241:LWP393241 MGH393241:MGL393241 MQD393241:MQH393241 MZZ393241:NAD393241 NJV393241:NJZ393241 NTR393241:NTV393241 ODN393241:ODR393241 ONJ393241:ONN393241 OXF393241:OXJ393241 PHB393241:PHF393241 PQX393241:PRB393241 QAT393241:QAX393241 QKP393241:QKT393241 QUL393241:QUP393241 REH393241:REL393241 ROD393241:ROH393241 RXZ393241:RYD393241 SHV393241:SHZ393241 SRR393241:SRV393241 TBN393241:TBR393241 TLJ393241:TLN393241 TVF393241:TVJ393241 UFB393241:UFF393241 UOX393241:UPB393241 UYT393241:UYX393241 VIP393241:VIT393241 VSL393241:VSP393241 WCH393241:WCL393241 WMD393241:WMH393241 WVZ393241:WWD393241 R458777:V458777 JN458777:JR458777 TJ458777:TN458777 ADF458777:ADJ458777 ANB458777:ANF458777 AWX458777:AXB458777 BGT458777:BGX458777 BQP458777:BQT458777 CAL458777:CAP458777 CKH458777:CKL458777 CUD458777:CUH458777 DDZ458777:DED458777 DNV458777:DNZ458777 DXR458777:DXV458777 EHN458777:EHR458777 ERJ458777:ERN458777 FBF458777:FBJ458777 FLB458777:FLF458777 FUX458777:FVB458777 GET458777:GEX458777 GOP458777:GOT458777 GYL458777:GYP458777 HIH458777:HIL458777 HSD458777:HSH458777 IBZ458777:ICD458777 ILV458777:ILZ458777 IVR458777:IVV458777 JFN458777:JFR458777 JPJ458777:JPN458777 JZF458777:JZJ458777 KJB458777:KJF458777 KSX458777:KTB458777 LCT458777:LCX458777 LMP458777:LMT458777 LWL458777:LWP458777 MGH458777:MGL458777 MQD458777:MQH458777 MZZ458777:NAD458777 NJV458777:NJZ458777 NTR458777:NTV458777 ODN458777:ODR458777 ONJ458777:ONN458777 OXF458777:OXJ458777 PHB458777:PHF458777 PQX458777:PRB458777 QAT458777:QAX458777 QKP458777:QKT458777 QUL458777:QUP458777 REH458777:REL458777 ROD458777:ROH458777 RXZ458777:RYD458777 SHV458777:SHZ458777 SRR458777:SRV458777 TBN458777:TBR458777 TLJ458777:TLN458777 TVF458777:TVJ458777 UFB458777:UFF458777 UOX458777:UPB458777 UYT458777:UYX458777 VIP458777:VIT458777 VSL458777:VSP458777 WCH458777:WCL458777 WMD458777:WMH458777 WVZ458777:WWD458777 R524313:V524313 JN524313:JR524313 TJ524313:TN524313 ADF524313:ADJ524313 ANB524313:ANF524313 AWX524313:AXB524313 BGT524313:BGX524313 BQP524313:BQT524313 CAL524313:CAP524313 CKH524313:CKL524313 CUD524313:CUH524313 DDZ524313:DED524313 DNV524313:DNZ524313 DXR524313:DXV524313 EHN524313:EHR524313 ERJ524313:ERN524313 FBF524313:FBJ524313 FLB524313:FLF524313 FUX524313:FVB524313 GET524313:GEX524313 GOP524313:GOT524313 GYL524313:GYP524313 HIH524313:HIL524313 HSD524313:HSH524313 IBZ524313:ICD524313 ILV524313:ILZ524313 IVR524313:IVV524313 JFN524313:JFR524313 JPJ524313:JPN524313 JZF524313:JZJ524313 KJB524313:KJF524313 KSX524313:KTB524313 LCT524313:LCX524313 LMP524313:LMT524313 LWL524313:LWP524313 MGH524313:MGL524313 MQD524313:MQH524313 MZZ524313:NAD524313 NJV524313:NJZ524313 NTR524313:NTV524313 ODN524313:ODR524313 ONJ524313:ONN524313 OXF524313:OXJ524313 PHB524313:PHF524313 PQX524313:PRB524313 QAT524313:QAX524313 QKP524313:QKT524313 QUL524313:QUP524313 REH524313:REL524313 ROD524313:ROH524313 RXZ524313:RYD524313 SHV524313:SHZ524313 SRR524313:SRV524313 TBN524313:TBR524313 TLJ524313:TLN524313 TVF524313:TVJ524313 UFB524313:UFF524313 UOX524313:UPB524313 UYT524313:UYX524313 VIP524313:VIT524313 VSL524313:VSP524313 WCH524313:WCL524313 WMD524313:WMH524313 WVZ524313:WWD524313 R589849:V589849 JN589849:JR589849 TJ589849:TN589849 ADF589849:ADJ589849 ANB589849:ANF589849 AWX589849:AXB589849 BGT589849:BGX589849 BQP589849:BQT589849 CAL589849:CAP589849 CKH589849:CKL589849 CUD589849:CUH589849 DDZ589849:DED589849 DNV589849:DNZ589849 DXR589849:DXV589849 EHN589849:EHR589849 ERJ589849:ERN589849 FBF589849:FBJ589849 FLB589849:FLF589849 FUX589849:FVB589849 GET589849:GEX589849 GOP589849:GOT589849 GYL589849:GYP589849 HIH589849:HIL589849 HSD589849:HSH589849 IBZ589849:ICD589849 ILV589849:ILZ589849 IVR589849:IVV589849 JFN589849:JFR589849 JPJ589849:JPN589849 JZF589849:JZJ589849 KJB589849:KJF589849 KSX589849:KTB589849 LCT589849:LCX589849 LMP589849:LMT589849 LWL589849:LWP589849 MGH589849:MGL589849 MQD589849:MQH589849 MZZ589849:NAD589849 NJV589849:NJZ589849 NTR589849:NTV589849 ODN589849:ODR589849 ONJ589849:ONN589849 OXF589849:OXJ589849 PHB589849:PHF589849 PQX589849:PRB589849 QAT589849:QAX589849 QKP589849:QKT589849 QUL589849:QUP589849 REH589849:REL589849 ROD589849:ROH589849 RXZ589849:RYD589849 SHV589849:SHZ589849 SRR589849:SRV589849 TBN589849:TBR589849 TLJ589849:TLN589849 TVF589849:TVJ589849 UFB589849:UFF589849 UOX589849:UPB589849 UYT589849:UYX589849 VIP589849:VIT589849 VSL589849:VSP589849 WCH589849:WCL589849 WMD589849:WMH589849 WVZ589849:WWD589849 R655385:V655385 JN655385:JR655385 TJ655385:TN655385 ADF655385:ADJ655385 ANB655385:ANF655385 AWX655385:AXB655385 BGT655385:BGX655385 BQP655385:BQT655385 CAL655385:CAP655385 CKH655385:CKL655385 CUD655385:CUH655385 DDZ655385:DED655385 DNV655385:DNZ655385 DXR655385:DXV655385 EHN655385:EHR655385 ERJ655385:ERN655385 FBF655385:FBJ655385 FLB655385:FLF655385 FUX655385:FVB655385 GET655385:GEX655385 GOP655385:GOT655385 GYL655385:GYP655385 HIH655385:HIL655385 HSD655385:HSH655385 IBZ655385:ICD655385 ILV655385:ILZ655385 IVR655385:IVV655385 JFN655385:JFR655385 JPJ655385:JPN655385 JZF655385:JZJ655385 KJB655385:KJF655385 KSX655385:KTB655385 LCT655385:LCX655385 LMP655385:LMT655385 LWL655385:LWP655385 MGH655385:MGL655385 MQD655385:MQH655385 MZZ655385:NAD655385 NJV655385:NJZ655385 NTR655385:NTV655385 ODN655385:ODR655385 ONJ655385:ONN655385 OXF655385:OXJ655385 PHB655385:PHF655385 PQX655385:PRB655385 QAT655385:QAX655385 QKP655385:QKT655385 QUL655385:QUP655385 REH655385:REL655385 ROD655385:ROH655385 RXZ655385:RYD655385 SHV655385:SHZ655385 SRR655385:SRV655385 TBN655385:TBR655385 TLJ655385:TLN655385 TVF655385:TVJ655385 UFB655385:UFF655385 UOX655385:UPB655385 UYT655385:UYX655385 VIP655385:VIT655385 VSL655385:VSP655385 WCH655385:WCL655385 WMD655385:WMH655385 WVZ655385:WWD655385 R720921:V720921 JN720921:JR720921 TJ720921:TN720921 ADF720921:ADJ720921 ANB720921:ANF720921 AWX720921:AXB720921 BGT720921:BGX720921 BQP720921:BQT720921 CAL720921:CAP720921 CKH720921:CKL720921 CUD720921:CUH720921 DDZ720921:DED720921 DNV720921:DNZ720921 DXR720921:DXV720921 EHN720921:EHR720921 ERJ720921:ERN720921 FBF720921:FBJ720921 FLB720921:FLF720921 FUX720921:FVB720921 GET720921:GEX720921 GOP720921:GOT720921 GYL720921:GYP720921 HIH720921:HIL720921 HSD720921:HSH720921 IBZ720921:ICD720921 ILV720921:ILZ720921 IVR720921:IVV720921 JFN720921:JFR720921 JPJ720921:JPN720921 JZF720921:JZJ720921 KJB720921:KJF720921 KSX720921:KTB720921 LCT720921:LCX720921 LMP720921:LMT720921 LWL720921:LWP720921 MGH720921:MGL720921 MQD720921:MQH720921 MZZ720921:NAD720921 NJV720921:NJZ720921 NTR720921:NTV720921 ODN720921:ODR720921 ONJ720921:ONN720921 OXF720921:OXJ720921 PHB720921:PHF720921 PQX720921:PRB720921 QAT720921:QAX720921 QKP720921:QKT720921 QUL720921:QUP720921 REH720921:REL720921 ROD720921:ROH720921 RXZ720921:RYD720921 SHV720921:SHZ720921 SRR720921:SRV720921 TBN720921:TBR720921 TLJ720921:TLN720921 TVF720921:TVJ720921 UFB720921:UFF720921 UOX720921:UPB720921 UYT720921:UYX720921 VIP720921:VIT720921 VSL720921:VSP720921 WCH720921:WCL720921 WMD720921:WMH720921 WVZ720921:WWD720921 R786457:V786457 JN786457:JR786457 TJ786457:TN786457 ADF786457:ADJ786457 ANB786457:ANF786457 AWX786457:AXB786457 BGT786457:BGX786457 BQP786457:BQT786457 CAL786457:CAP786457 CKH786457:CKL786457 CUD786457:CUH786457 DDZ786457:DED786457 DNV786457:DNZ786457 DXR786457:DXV786457 EHN786457:EHR786457 ERJ786457:ERN786457 FBF786457:FBJ786457 FLB786457:FLF786457 FUX786457:FVB786457 GET786457:GEX786457 GOP786457:GOT786457 GYL786457:GYP786457 HIH786457:HIL786457 HSD786457:HSH786457 IBZ786457:ICD786457 ILV786457:ILZ786457 IVR786457:IVV786457 JFN786457:JFR786457 JPJ786457:JPN786457 JZF786457:JZJ786457 KJB786457:KJF786457 KSX786457:KTB786457 LCT786457:LCX786457 LMP786457:LMT786457 LWL786457:LWP786457 MGH786457:MGL786457 MQD786457:MQH786457 MZZ786457:NAD786457 NJV786457:NJZ786457 NTR786457:NTV786457 ODN786457:ODR786457 ONJ786457:ONN786457 OXF786457:OXJ786457 PHB786457:PHF786457 PQX786457:PRB786457 QAT786457:QAX786457 QKP786457:QKT786457 QUL786457:QUP786457 REH786457:REL786457 ROD786457:ROH786457 RXZ786457:RYD786457 SHV786457:SHZ786457 SRR786457:SRV786457 TBN786457:TBR786457 TLJ786457:TLN786457 TVF786457:TVJ786457 UFB786457:UFF786457 UOX786457:UPB786457 UYT786457:UYX786457 VIP786457:VIT786457 VSL786457:VSP786457 WCH786457:WCL786457 WMD786457:WMH786457 WVZ786457:WWD786457 R851993:V851993 JN851993:JR851993 TJ851993:TN851993 ADF851993:ADJ851993 ANB851993:ANF851993 AWX851993:AXB851993 BGT851993:BGX851993 BQP851993:BQT851993 CAL851993:CAP851993 CKH851993:CKL851993 CUD851993:CUH851993 DDZ851993:DED851993 DNV851993:DNZ851993 DXR851993:DXV851993 EHN851993:EHR851993 ERJ851993:ERN851993 FBF851993:FBJ851993 FLB851993:FLF851993 FUX851993:FVB851993 GET851993:GEX851993 GOP851993:GOT851993 GYL851993:GYP851993 HIH851993:HIL851993 HSD851993:HSH851993 IBZ851993:ICD851993 ILV851993:ILZ851993 IVR851993:IVV851993 JFN851993:JFR851993 JPJ851993:JPN851993 JZF851993:JZJ851993 KJB851993:KJF851993 KSX851993:KTB851993 LCT851993:LCX851993 LMP851993:LMT851993 LWL851993:LWP851993 MGH851993:MGL851993 MQD851993:MQH851993 MZZ851993:NAD851993 NJV851993:NJZ851993 NTR851993:NTV851993 ODN851993:ODR851993 ONJ851993:ONN851993 OXF851993:OXJ851993 PHB851993:PHF851993 PQX851993:PRB851993 QAT851993:QAX851993 QKP851993:QKT851993 QUL851993:QUP851993 REH851993:REL851993 ROD851993:ROH851993 RXZ851993:RYD851993 SHV851993:SHZ851993 SRR851993:SRV851993 TBN851993:TBR851993 TLJ851993:TLN851993 TVF851993:TVJ851993 UFB851993:UFF851993 UOX851993:UPB851993 UYT851993:UYX851993 VIP851993:VIT851993 VSL851993:VSP851993 WCH851993:WCL851993 WMD851993:WMH851993 WVZ851993:WWD851993 R917529:V917529 JN917529:JR917529 TJ917529:TN917529 ADF917529:ADJ917529 ANB917529:ANF917529 AWX917529:AXB917529 BGT917529:BGX917529 BQP917529:BQT917529 CAL917529:CAP917529 CKH917529:CKL917529 CUD917529:CUH917529 DDZ917529:DED917529 DNV917529:DNZ917529 DXR917529:DXV917529 EHN917529:EHR917529 ERJ917529:ERN917529 FBF917529:FBJ917529 FLB917529:FLF917529 FUX917529:FVB917529 GET917529:GEX917529 GOP917529:GOT917529 GYL917529:GYP917529 HIH917529:HIL917529 HSD917529:HSH917529 IBZ917529:ICD917529 ILV917529:ILZ917529 IVR917529:IVV917529 JFN917529:JFR917529 JPJ917529:JPN917529 JZF917529:JZJ917529 KJB917529:KJF917529 KSX917529:KTB917529 LCT917529:LCX917529 LMP917529:LMT917529 LWL917529:LWP917529 MGH917529:MGL917529 MQD917529:MQH917529 MZZ917529:NAD917529 NJV917529:NJZ917529 NTR917529:NTV917529 ODN917529:ODR917529 ONJ917529:ONN917529 OXF917529:OXJ917529 PHB917529:PHF917529 PQX917529:PRB917529 QAT917529:QAX917529 QKP917529:QKT917529 QUL917529:QUP917529 REH917529:REL917529 ROD917529:ROH917529 RXZ917529:RYD917529 SHV917529:SHZ917529 SRR917529:SRV917529 TBN917529:TBR917529 TLJ917529:TLN917529 TVF917529:TVJ917529 UFB917529:UFF917529 UOX917529:UPB917529 UYT917529:UYX917529 VIP917529:VIT917529 VSL917529:VSP917529 WCH917529:WCL917529 WMD917529:WMH917529 WVZ917529:WWD917529 R983065:V983065 JN983065:JR983065 TJ983065:TN983065 ADF983065:ADJ983065 ANB983065:ANF983065 AWX983065:AXB983065 BGT983065:BGX983065 BQP983065:BQT983065 CAL983065:CAP983065 CKH983065:CKL983065 CUD983065:CUH983065 DDZ983065:DED983065 DNV983065:DNZ983065 DXR983065:DXV983065 EHN983065:EHR983065 ERJ983065:ERN983065 FBF983065:FBJ983065 FLB983065:FLF983065 FUX983065:FVB983065 GET983065:GEX983065 GOP983065:GOT983065 GYL983065:GYP983065 HIH983065:HIL983065 HSD983065:HSH983065 IBZ983065:ICD983065 ILV983065:ILZ983065 IVR983065:IVV983065 JFN983065:JFR983065 JPJ983065:JPN983065 JZF983065:JZJ983065 KJB983065:KJF983065 KSX983065:KTB983065 LCT983065:LCX983065 LMP983065:LMT983065 LWL983065:LWP983065 MGH983065:MGL983065 MQD983065:MQH983065 MZZ983065:NAD983065 NJV983065:NJZ983065 NTR983065:NTV983065 ODN983065:ODR983065 ONJ983065:ONN983065 OXF983065:OXJ983065 PHB983065:PHF983065 PQX983065:PRB983065 QAT983065:QAX983065 QKP983065:QKT983065 QUL983065:QUP983065 REH983065:REL983065 ROD983065:ROH983065 RXZ983065:RYD983065 SHV983065:SHZ983065 SRR983065:SRV983065 TBN983065:TBR983065 TLJ983065:TLN983065 TVF983065:TVJ983065 UFB983065:UFF983065 UOX983065:UPB983065 UYT983065:UYX983065 VIP983065:VIT983065 VSL983065:VSP983065 WCH983065:WCL983065 WMD983065:WMH983065 WVZ983065:WWD983065">
      <formula1>$AF$9:$AF$16</formula1>
    </dataValidation>
    <dataValidation type="list" allowBlank="1" showErrorMessage="1" errorTitle="Volute / Diffuser" error="Select from drop-down list" sqref="M26:V26 JI26:JR26 TE26:TN26 ADA26:ADJ26 AMW26:ANF26 AWS26:AXB26 BGO26:BGX26 BQK26:BQT26 CAG26:CAP26 CKC26:CKL26 CTY26:CUH26 DDU26:DED26 DNQ26:DNZ26 DXM26:DXV26 EHI26:EHR26 ERE26:ERN26 FBA26:FBJ26 FKW26:FLF26 FUS26:FVB26 GEO26:GEX26 GOK26:GOT26 GYG26:GYP26 HIC26:HIL26 HRY26:HSH26 IBU26:ICD26 ILQ26:ILZ26 IVM26:IVV26 JFI26:JFR26 JPE26:JPN26 JZA26:JZJ26 KIW26:KJF26 KSS26:KTB26 LCO26:LCX26 LMK26:LMT26 LWG26:LWP26 MGC26:MGL26 MPY26:MQH26 MZU26:NAD26 NJQ26:NJZ26 NTM26:NTV26 ODI26:ODR26 ONE26:ONN26 OXA26:OXJ26 PGW26:PHF26 PQS26:PRB26 QAO26:QAX26 QKK26:QKT26 QUG26:QUP26 REC26:REL26 RNY26:ROH26 RXU26:RYD26 SHQ26:SHZ26 SRM26:SRV26 TBI26:TBR26 TLE26:TLN26 TVA26:TVJ26 UEW26:UFF26 UOS26:UPB26 UYO26:UYX26 VIK26:VIT26 VSG26:VSP26 WCC26:WCL26 WLY26:WMH26 WVU26:WWD26 M65562:V65562 JI65562:JR65562 TE65562:TN65562 ADA65562:ADJ65562 AMW65562:ANF65562 AWS65562:AXB65562 BGO65562:BGX65562 BQK65562:BQT65562 CAG65562:CAP65562 CKC65562:CKL65562 CTY65562:CUH65562 DDU65562:DED65562 DNQ65562:DNZ65562 DXM65562:DXV65562 EHI65562:EHR65562 ERE65562:ERN65562 FBA65562:FBJ65562 FKW65562:FLF65562 FUS65562:FVB65562 GEO65562:GEX65562 GOK65562:GOT65562 GYG65562:GYP65562 HIC65562:HIL65562 HRY65562:HSH65562 IBU65562:ICD65562 ILQ65562:ILZ65562 IVM65562:IVV65562 JFI65562:JFR65562 JPE65562:JPN65562 JZA65562:JZJ65562 KIW65562:KJF65562 KSS65562:KTB65562 LCO65562:LCX65562 LMK65562:LMT65562 LWG65562:LWP65562 MGC65562:MGL65562 MPY65562:MQH65562 MZU65562:NAD65562 NJQ65562:NJZ65562 NTM65562:NTV65562 ODI65562:ODR65562 ONE65562:ONN65562 OXA65562:OXJ65562 PGW65562:PHF65562 PQS65562:PRB65562 QAO65562:QAX65562 QKK65562:QKT65562 QUG65562:QUP65562 REC65562:REL65562 RNY65562:ROH65562 RXU65562:RYD65562 SHQ65562:SHZ65562 SRM65562:SRV65562 TBI65562:TBR65562 TLE65562:TLN65562 TVA65562:TVJ65562 UEW65562:UFF65562 UOS65562:UPB65562 UYO65562:UYX65562 VIK65562:VIT65562 VSG65562:VSP65562 WCC65562:WCL65562 WLY65562:WMH65562 WVU65562:WWD65562 M131098:V131098 JI131098:JR131098 TE131098:TN131098 ADA131098:ADJ131098 AMW131098:ANF131098 AWS131098:AXB131098 BGO131098:BGX131098 BQK131098:BQT131098 CAG131098:CAP131098 CKC131098:CKL131098 CTY131098:CUH131098 DDU131098:DED131098 DNQ131098:DNZ131098 DXM131098:DXV131098 EHI131098:EHR131098 ERE131098:ERN131098 FBA131098:FBJ131098 FKW131098:FLF131098 FUS131098:FVB131098 GEO131098:GEX131098 GOK131098:GOT131098 GYG131098:GYP131098 HIC131098:HIL131098 HRY131098:HSH131098 IBU131098:ICD131098 ILQ131098:ILZ131098 IVM131098:IVV131098 JFI131098:JFR131098 JPE131098:JPN131098 JZA131098:JZJ131098 KIW131098:KJF131098 KSS131098:KTB131098 LCO131098:LCX131098 LMK131098:LMT131098 LWG131098:LWP131098 MGC131098:MGL131098 MPY131098:MQH131098 MZU131098:NAD131098 NJQ131098:NJZ131098 NTM131098:NTV131098 ODI131098:ODR131098 ONE131098:ONN131098 OXA131098:OXJ131098 PGW131098:PHF131098 PQS131098:PRB131098 QAO131098:QAX131098 QKK131098:QKT131098 QUG131098:QUP131098 REC131098:REL131098 RNY131098:ROH131098 RXU131098:RYD131098 SHQ131098:SHZ131098 SRM131098:SRV131098 TBI131098:TBR131098 TLE131098:TLN131098 TVA131098:TVJ131098 UEW131098:UFF131098 UOS131098:UPB131098 UYO131098:UYX131098 VIK131098:VIT131098 VSG131098:VSP131098 WCC131098:WCL131098 WLY131098:WMH131098 WVU131098:WWD131098 M196634:V196634 JI196634:JR196634 TE196634:TN196634 ADA196634:ADJ196634 AMW196634:ANF196634 AWS196634:AXB196634 BGO196634:BGX196634 BQK196634:BQT196634 CAG196634:CAP196634 CKC196634:CKL196634 CTY196634:CUH196634 DDU196634:DED196634 DNQ196634:DNZ196634 DXM196634:DXV196634 EHI196634:EHR196634 ERE196634:ERN196634 FBA196634:FBJ196634 FKW196634:FLF196634 FUS196634:FVB196634 GEO196634:GEX196634 GOK196634:GOT196634 GYG196634:GYP196634 HIC196634:HIL196634 HRY196634:HSH196634 IBU196634:ICD196634 ILQ196634:ILZ196634 IVM196634:IVV196634 JFI196634:JFR196634 JPE196634:JPN196634 JZA196634:JZJ196634 KIW196634:KJF196634 KSS196634:KTB196634 LCO196634:LCX196634 LMK196634:LMT196634 LWG196634:LWP196634 MGC196634:MGL196634 MPY196634:MQH196634 MZU196634:NAD196634 NJQ196634:NJZ196634 NTM196634:NTV196634 ODI196634:ODR196634 ONE196634:ONN196634 OXA196634:OXJ196634 PGW196634:PHF196634 PQS196634:PRB196634 QAO196634:QAX196634 QKK196634:QKT196634 QUG196634:QUP196634 REC196634:REL196634 RNY196634:ROH196634 RXU196634:RYD196634 SHQ196634:SHZ196634 SRM196634:SRV196634 TBI196634:TBR196634 TLE196634:TLN196634 TVA196634:TVJ196634 UEW196634:UFF196634 UOS196634:UPB196634 UYO196634:UYX196634 VIK196634:VIT196634 VSG196634:VSP196634 WCC196634:WCL196634 WLY196634:WMH196634 WVU196634:WWD196634 M262170:V262170 JI262170:JR262170 TE262170:TN262170 ADA262170:ADJ262170 AMW262170:ANF262170 AWS262170:AXB262170 BGO262170:BGX262170 BQK262170:BQT262170 CAG262170:CAP262170 CKC262170:CKL262170 CTY262170:CUH262170 DDU262170:DED262170 DNQ262170:DNZ262170 DXM262170:DXV262170 EHI262170:EHR262170 ERE262170:ERN262170 FBA262170:FBJ262170 FKW262170:FLF262170 FUS262170:FVB262170 GEO262170:GEX262170 GOK262170:GOT262170 GYG262170:GYP262170 HIC262170:HIL262170 HRY262170:HSH262170 IBU262170:ICD262170 ILQ262170:ILZ262170 IVM262170:IVV262170 JFI262170:JFR262170 JPE262170:JPN262170 JZA262170:JZJ262170 KIW262170:KJF262170 KSS262170:KTB262170 LCO262170:LCX262170 LMK262170:LMT262170 LWG262170:LWP262170 MGC262170:MGL262170 MPY262170:MQH262170 MZU262170:NAD262170 NJQ262170:NJZ262170 NTM262170:NTV262170 ODI262170:ODR262170 ONE262170:ONN262170 OXA262170:OXJ262170 PGW262170:PHF262170 PQS262170:PRB262170 QAO262170:QAX262170 QKK262170:QKT262170 QUG262170:QUP262170 REC262170:REL262170 RNY262170:ROH262170 RXU262170:RYD262170 SHQ262170:SHZ262170 SRM262170:SRV262170 TBI262170:TBR262170 TLE262170:TLN262170 TVA262170:TVJ262170 UEW262170:UFF262170 UOS262170:UPB262170 UYO262170:UYX262170 VIK262170:VIT262170 VSG262170:VSP262170 WCC262170:WCL262170 WLY262170:WMH262170 WVU262170:WWD262170 M327706:V327706 JI327706:JR327706 TE327706:TN327706 ADA327706:ADJ327706 AMW327706:ANF327706 AWS327706:AXB327706 BGO327706:BGX327706 BQK327706:BQT327706 CAG327706:CAP327706 CKC327706:CKL327706 CTY327706:CUH327706 DDU327706:DED327706 DNQ327706:DNZ327706 DXM327706:DXV327706 EHI327706:EHR327706 ERE327706:ERN327706 FBA327706:FBJ327706 FKW327706:FLF327706 FUS327706:FVB327706 GEO327706:GEX327706 GOK327706:GOT327706 GYG327706:GYP327706 HIC327706:HIL327706 HRY327706:HSH327706 IBU327706:ICD327706 ILQ327706:ILZ327706 IVM327706:IVV327706 JFI327706:JFR327706 JPE327706:JPN327706 JZA327706:JZJ327706 KIW327706:KJF327706 KSS327706:KTB327706 LCO327706:LCX327706 LMK327706:LMT327706 LWG327706:LWP327706 MGC327706:MGL327706 MPY327706:MQH327706 MZU327706:NAD327706 NJQ327706:NJZ327706 NTM327706:NTV327706 ODI327706:ODR327706 ONE327706:ONN327706 OXA327706:OXJ327706 PGW327706:PHF327706 PQS327706:PRB327706 QAO327706:QAX327706 QKK327706:QKT327706 QUG327706:QUP327706 REC327706:REL327706 RNY327706:ROH327706 RXU327706:RYD327706 SHQ327706:SHZ327706 SRM327706:SRV327706 TBI327706:TBR327706 TLE327706:TLN327706 TVA327706:TVJ327706 UEW327706:UFF327706 UOS327706:UPB327706 UYO327706:UYX327706 VIK327706:VIT327706 VSG327706:VSP327706 WCC327706:WCL327706 WLY327706:WMH327706 WVU327706:WWD327706 M393242:V393242 JI393242:JR393242 TE393242:TN393242 ADA393242:ADJ393242 AMW393242:ANF393242 AWS393242:AXB393242 BGO393242:BGX393242 BQK393242:BQT393242 CAG393242:CAP393242 CKC393242:CKL393242 CTY393242:CUH393242 DDU393242:DED393242 DNQ393242:DNZ393242 DXM393242:DXV393242 EHI393242:EHR393242 ERE393242:ERN393242 FBA393242:FBJ393242 FKW393242:FLF393242 FUS393242:FVB393242 GEO393242:GEX393242 GOK393242:GOT393242 GYG393242:GYP393242 HIC393242:HIL393242 HRY393242:HSH393242 IBU393242:ICD393242 ILQ393242:ILZ393242 IVM393242:IVV393242 JFI393242:JFR393242 JPE393242:JPN393242 JZA393242:JZJ393242 KIW393242:KJF393242 KSS393242:KTB393242 LCO393242:LCX393242 LMK393242:LMT393242 LWG393242:LWP393242 MGC393242:MGL393242 MPY393242:MQH393242 MZU393242:NAD393242 NJQ393242:NJZ393242 NTM393242:NTV393242 ODI393242:ODR393242 ONE393242:ONN393242 OXA393242:OXJ393242 PGW393242:PHF393242 PQS393242:PRB393242 QAO393242:QAX393242 QKK393242:QKT393242 QUG393242:QUP393242 REC393242:REL393242 RNY393242:ROH393242 RXU393242:RYD393242 SHQ393242:SHZ393242 SRM393242:SRV393242 TBI393242:TBR393242 TLE393242:TLN393242 TVA393242:TVJ393242 UEW393242:UFF393242 UOS393242:UPB393242 UYO393242:UYX393242 VIK393242:VIT393242 VSG393242:VSP393242 WCC393242:WCL393242 WLY393242:WMH393242 WVU393242:WWD393242 M458778:V458778 JI458778:JR458778 TE458778:TN458778 ADA458778:ADJ458778 AMW458778:ANF458778 AWS458778:AXB458778 BGO458778:BGX458778 BQK458778:BQT458778 CAG458778:CAP458778 CKC458778:CKL458778 CTY458778:CUH458778 DDU458778:DED458778 DNQ458778:DNZ458778 DXM458778:DXV458778 EHI458778:EHR458778 ERE458778:ERN458778 FBA458778:FBJ458778 FKW458778:FLF458778 FUS458778:FVB458778 GEO458778:GEX458778 GOK458778:GOT458778 GYG458778:GYP458778 HIC458778:HIL458778 HRY458778:HSH458778 IBU458778:ICD458778 ILQ458778:ILZ458778 IVM458778:IVV458778 JFI458778:JFR458778 JPE458778:JPN458778 JZA458778:JZJ458778 KIW458778:KJF458778 KSS458778:KTB458778 LCO458778:LCX458778 LMK458778:LMT458778 LWG458778:LWP458778 MGC458778:MGL458778 MPY458778:MQH458778 MZU458778:NAD458778 NJQ458778:NJZ458778 NTM458778:NTV458778 ODI458778:ODR458778 ONE458778:ONN458778 OXA458778:OXJ458778 PGW458778:PHF458778 PQS458778:PRB458778 QAO458778:QAX458778 QKK458778:QKT458778 QUG458778:QUP458778 REC458778:REL458778 RNY458778:ROH458778 RXU458778:RYD458778 SHQ458778:SHZ458778 SRM458778:SRV458778 TBI458778:TBR458778 TLE458778:TLN458778 TVA458778:TVJ458778 UEW458778:UFF458778 UOS458778:UPB458778 UYO458778:UYX458778 VIK458778:VIT458778 VSG458778:VSP458778 WCC458778:WCL458778 WLY458778:WMH458778 WVU458778:WWD458778 M524314:V524314 JI524314:JR524314 TE524314:TN524314 ADA524314:ADJ524314 AMW524314:ANF524314 AWS524314:AXB524314 BGO524314:BGX524314 BQK524314:BQT524314 CAG524314:CAP524314 CKC524314:CKL524314 CTY524314:CUH524314 DDU524314:DED524314 DNQ524314:DNZ524314 DXM524314:DXV524314 EHI524314:EHR524314 ERE524314:ERN524314 FBA524314:FBJ524314 FKW524314:FLF524314 FUS524314:FVB524314 GEO524314:GEX524314 GOK524314:GOT524314 GYG524314:GYP524314 HIC524314:HIL524314 HRY524314:HSH524314 IBU524314:ICD524314 ILQ524314:ILZ524314 IVM524314:IVV524314 JFI524314:JFR524314 JPE524314:JPN524314 JZA524314:JZJ524314 KIW524314:KJF524314 KSS524314:KTB524314 LCO524314:LCX524314 LMK524314:LMT524314 LWG524314:LWP524314 MGC524314:MGL524314 MPY524314:MQH524314 MZU524314:NAD524314 NJQ524314:NJZ524314 NTM524314:NTV524314 ODI524314:ODR524314 ONE524314:ONN524314 OXA524314:OXJ524314 PGW524314:PHF524314 PQS524314:PRB524314 QAO524314:QAX524314 QKK524314:QKT524314 QUG524314:QUP524314 REC524314:REL524314 RNY524314:ROH524314 RXU524314:RYD524314 SHQ524314:SHZ524314 SRM524314:SRV524314 TBI524314:TBR524314 TLE524314:TLN524314 TVA524314:TVJ524314 UEW524314:UFF524314 UOS524314:UPB524314 UYO524314:UYX524314 VIK524314:VIT524314 VSG524314:VSP524314 WCC524314:WCL524314 WLY524314:WMH524314 WVU524314:WWD524314 M589850:V589850 JI589850:JR589850 TE589850:TN589850 ADA589850:ADJ589850 AMW589850:ANF589850 AWS589850:AXB589850 BGO589850:BGX589850 BQK589850:BQT589850 CAG589850:CAP589850 CKC589850:CKL589850 CTY589850:CUH589850 DDU589850:DED589850 DNQ589850:DNZ589850 DXM589850:DXV589850 EHI589850:EHR589850 ERE589850:ERN589850 FBA589850:FBJ589850 FKW589850:FLF589850 FUS589850:FVB589850 GEO589850:GEX589850 GOK589850:GOT589850 GYG589850:GYP589850 HIC589850:HIL589850 HRY589850:HSH589850 IBU589850:ICD589850 ILQ589850:ILZ589850 IVM589850:IVV589850 JFI589850:JFR589850 JPE589850:JPN589850 JZA589850:JZJ589850 KIW589850:KJF589850 KSS589850:KTB589850 LCO589850:LCX589850 LMK589850:LMT589850 LWG589850:LWP589850 MGC589850:MGL589850 MPY589850:MQH589850 MZU589850:NAD589850 NJQ589850:NJZ589850 NTM589850:NTV589850 ODI589850:ODR589850 ONE589850:ONN589850 OXA589850:OXJ589850 PGW589850:PHF589850 PQS589850:PRB589850 QAO589850:QAX589850 QKK589850:QKT589850 QUG589850:QUP589850 REC589850:REL589850 RNY589850:ROH589850 RXU589850:RYD589850 SHQ589850:SHZ589850 SRM589850:SRV589850 TBI589850:TBR589850 TLE589850:TLN589850 TVA589850:TVJ589850 UEW589850:UFF589850 UOS589850:UPB589850 UYO589850:UYX589850 VIK589850:VIT589850 VSG589850:VSP589850 WCC589850:WCL589850 WLY589850:WMH589850 WVU589850:WWD589850 M655386:V655386 JI655386:JR655386 TE655386:TN655386 ADA655386:ADJ655386 AMW655386:ANF655386 AWS655386:AXB655386 BGO655386:BGX655386 BQK655386:BQT655386 CAG655386:CAP655386 CKC655386:CKL655386 CTY655386:CUH655386 DDU655386:DED655386 DNQ655386:DNZ655386 DXM655386:DXV655386 EHI655386:EHR655386 ERE655386:ERN655386 FBA655386:FBJ655386 FKW655386:FLF655386 FUS655386:FVB655386 GEO655386:GEX655386 GOK655386:GOT655386 GYG655386:GYP655386 HIC655386:HIL655386 HRY655386:HSH655386 IBU655386:ICD655386 ILQ655386:ILZ655386 IVM655386:IVV655386 JFI655386:JFR655386 JPE655386:JPN655386 JZA655386:JZJ655386 KIW655386:KJF655386 KSS655386:KTB655386 LCO655386:LCX655386 LMK655386:LMT655386 LWG655386:LWP655386 MGC655386:MGL655386 MPY655386:MQH655386 MZU655386:NAD655386 NJQ655386:NJZ655386 NTM655386:NTV655386 ODI655386:ODR655386 ONE655386:ONN655386 OXA655386:OXJ655386 PGW655386:PHF655386 PQS655386:PRB655386 QAO655386:QAX655386 QKK655386:QKT655386 QUG655386:QUP655386 REC655386:REL655386 RNY655386:ROH655386 RXU655386:RYD655386 SHQ655386:SHZ655386 SRM655386:SRV655386 TBI655386:TBR655386 TLE655386:TLN655386 TVA655386:TVJ655386 UEW655386:UFF655386 UOS655386:UPB655386 UYO655386:UYX655386 VIK655386:VIT655386 VSG655386:VSP655386 WCC655386:WCL655386 WLY655386:WMH655386 WVU655386:WWD655386 M720922:V720922 JI720922:JR720922 TE720922:TN720922 ADA720922:ADJ720922 AMW720922:ANF720922 AWS720922:AXB720922 BGO720922:BGX720922 BQK720922:BQT720922 CAG720922:CAP720922 CKC720922:CKL720922 CTY720922:CUH720922 DDU720922:DED720922 DNQ720922:DNZ720922 DXM720922:DXV720922 EHI720922:EHR720922 ERE720922:ERN720922 FBA720922:FBJ720922 FKW720922:FLF720922 FUS720922:FVB720922 GEO720922:GEX720922 GOK720922:GOT720922 GYG720922:GYP720922 HIC720922:HIL720922 HRY720922:HSH720922 IBU720922:ICD720922 ILQ720922:ILZ720922 IVM720922:IVV720922 JFI720922:JFR720922 JPE720922:JPN720922 JZA720922:JZJ720922 KIW720922:KJF720922 KSS720922:KTB720922 LCO720922:LCX720922 LMK720922:LMT720922 LWG720922:LWP720922 MGC720922:MGL720922 MPY720922:MQH720922 MZU720922:NAD720922 NJQ720922:NJZ720922 NTM720922:NTV720922 ODI720922:ODR720922 ONE720922:ONN720922 OXA720922:OXJ720922 PGW720922:PHF720922 PQS720922:PRB720922 QAO720922:QAX720922 QKK720922:QKT720922 QUG720922:QUP720922 REC720922:REL720922 RNY720922:ROH720922 RXU720922:RYD720922 SHQ720922:SHZ720922 SRM720922:SRV720922 TBI720922:TBR720922 TLE720922:TLN720922 TVA720922:TVJ720922 UEW720922:UFF720922 UOS720922:UPB720922 UYO720922:UYX720922 VIK720922:VIT720922 VSG720922:VSP720922 WCC720922:WCL720922 WLY720922:WMH720922 WVU720922:WWD720922 M786458:V786458 JI786458:JR786458 TE786458:TN786458 ADA786458:ADJ786458 AMW786458:ANF786458 AWS786458:AXB786458 BGO786458:BGX786458 BQK786458:BQT786458 CAG786458:CAP786458 CKC786458:CKL786458 CTY786458:CUH786458 DDU786458:DED786458 DNQ786458:DNZ786458 DXM786458:DXV786458 EHI786458:EHR786458 ERE786458:ERN786458 FBA786458:FBJ786458 FKW786458:FLF786458 FUS786458:FVB786458 GEO786458:GEX786458 GOK786458:GOT786458 GYG786458:GYP786458 HIC786458:HIL786458 HRY786458:HSH786458 IBU786458:ICD786458 ILQ786458:ILZ786458 IVM786458:IVV786458 JFI786458:JFR786458 JPE786458:JPN786458 JZA786458:JZJ786458 KIW786458:KJF786458 KSS786458:KTB786458 LCO786458:LCX786458 LMK786458:LMT786458 LWG786458:LWP786458 MGC786458:MGL786458 MPY786458:MQH786458 MZU786458:NAD786458 NJQ786458:NJZ786458 NTM786458:NTV786458 ODI786458:ODR786458 ONE786458:ONN786458 OXA786458:OXJ786458 PGW786458:PHF786458 PQS786458:PRB786458 QAO786458:QAX786458 QKK786458:QKT786458 QUG786458:QUP786458 REC786458:REL786458 RNY786458:ROH786458 RXU786458:RYD786458 SHQ786458:SHZ786458 SRM786458:SRV786458 TBI786458:TBR786458 TLE786458:TLN786458 TVA786458:TVJ786458 UEW786458:UFF786458 UOS786458:UPB786458 UYO786458:UYX786458 VIK786458:VIT786458 VSG786458:VSP786458 WCC786458:WCL786458 WLY786458:WMH786458 WVU786458:WWD786458 M851994:V851994 JI851994:JR851994 TE851994:TN851994 ADA851994:ADJ851994 AMW851994:ANF851994 AWS851994:AXB851994 BGO851994:BGX851994 BQK851994:BQT851994 CAG851994:CAP851994 CKC851994:CKL851994 CTY851994:CUH851994 DDU851994:DED851994 DNQ851994:DNZ851994 DXM851994:DXV851994 EHI851994:EHR851994 ERE851994:ERN851994 FBA851994:FBJ851994 FKW851994:FLF851994 FUS851994:FVB851994 GEO851994:GEX851994 GOK851994:GOT851994 GYG851994:GYP851994 HIC851994:HIL851994 HRY851994:HSH851994 IBU851994:ICD851994 ILQ851994:ILZ851994 IVM851994:IVV851994 JFI851994:JFR851994 JPE851994:JPN851994 JZA851994:JZJ851994 KIW851994:KJF851994 KSS851994:KTB851994 LCO851994:LCX851994 LMK851994:LMT851994 LWG851994:LWP851994 MGC851994:MGL851994 MPY851994:MQH851994 MZU851994:NAD851994 NJQ851994:NJZ851994 NTM851994:NTV851994 ODI851994:ODR851994 ONE851994:ONN851994 OXA851994:OXJ851994 PGW851994:PHF851994 PQS851994:PRB851994 QAO851994:QAX851994 QKK851994:QKT851994 QUG851994:QUP851994 REC851994:REL851994 RNY851994:ROH851994 RXU851994:RYD851994 SHQ851994:SHZ851994 SRM851994:SRV851994 TBI851994:TBR851994 TLE851994:TLN851994 TVA851994:TVJ851994 UEW851994:UFF851994 UOS851994:UPB851994 UYO851994:UYX851994 VIK851994:VIT851994 VSG851994:VSP851994 WCC851994:WCL851994 WLY851994:WMH851994 WVU851994:WWD851994 M917530:V917530 JI917530:JR917530 TE917530:TN917530 ADA917530:ADJ917530 AMW917530:ANF917530 AWS917530:AXB917530 BGO917530:BGX917530 BQK917530:BQT917530 CAG917530:CAP917530 CKC917530:CKL917530 CTY917530:CUH917530 DDU917530:DED917530 DNQ917530:DNZ917530 DXM917530:DXV917530 EHI917530:EHR917530 ERE917530:ERN917530 FBA917530:FBJ917530 FKW917530:FLF917530 FUS917530:FVB917530 GEO917530:GEX917530 GOK917530:GOT917530 GYG917530:GYP917530 HIC917530:HIL917530 HRY917530:HSH917530 IBU917530:ICD917530 ILQ917530:ILZ917530 IVM917530:IVV917530 JFI917530:JFR917530 JPE917530:JPN917530 JZA917530:JZJ917530 KIW917530:KJF917530 KSS917530:KTB917530 LCO917530:LCX917530 LMK917530:LMT917530 LWG917530:LWP917530 MGC917530:MGL917530 MPY917530:MQH917530 MZU917530:NAD917530 NJQ917530:NJZ917530 NTM917530:NTV917530 ODI917530:ODR917530 ONE917530:ONN917530 OXA917530:OXJ917530 PGW917530:PHF917530 PQS917530:PRB917530 QAO917530:QAX917530 QKK917530:QKT917530 QUG917530:QUP917530 REC917530:REL917530 RNY917530:ROH917530 RXU917530:RYD917530 SHQ917530:SHZ917530 SRM917530:SRV917530 TBI917530:TBR917530 TLE917530:TLN917530 TVA917530:TVJ917530 UEW917530:UFF917530 UOS917530:UPB917530 UYO917530:UYX917530 VIK917530:VIT917530 VSG917530:VSP917530 WCC917530:WCL917530 WLY917530:WMH917530 WVU917530:WWD917530 M983066:V983066 JI983066:JR983066 TE983066:TN983066 ADA983066:ADJ983066 AMW983066:ANF983066 AWS983066:AXB983066 BGO983066:BGX983066 BQK983066:BQT983066 CAG983066:CAP983066 CKC983066:CKL983066 CTY983066:CUH983066 DDU983066:DED983066 DNQ983066:DNZ983066 DXM983066:DXV983066 EHI983066:EHR983066 ERE983066:ERN983066 FBA983066:FBJ983066 FKW983066:FLF983066 FUS983066:FVB983066 GEO983066:GEX983066 GOK983066:GOT983066 GYG983066:GYP983066 HIC983066:HIL983066 HRY983066:HSH983066 IBU983066:ICD983066 ILQ983066:ILZ983066 IVM983066:IVV983066 JFI983066:JFR983066 JPE983066:JPN983066 JZA983066:JZJ983066 KIW983066:KJF983066 KSS983066:KTB983066 LCO983066:LCX983066 LMK983066:LMT983066 LWG983066:LWP983066 MGC983066:MGL983066 MPY983066:MQH983066 MZU983066:NAD983066 NJQ983066:NJZ983066 NTM983066:NTV983066 ODI983066:ODR983066 ONE983066:ONN983066 OXA983066:OXJ983066 PGW983066:PHF983066 PQS983066:PRB983066 QAO983066:QAX983066 QKK983066:QKT983066 QUG983066:QUP983066 REC983066:REL983066 RNY983066:ROH983066 RXU983066:RYD983066 SHQ983066:SHZ983066 SRM983066:SRV983066 TBI983066:TBR983066 TLE983066:TLN983066 TVA983066:TVJ983066 UEW983066:UFF983066 UOS983066:UPB983066 UYO983066:UYX983066 VIK983066:VIT983066 VSG983066:VSP983066 WCC983066:WCL983066 WLY983066:WMH983066 WVU983066:WWD983066">
      <formula1>$AB$19:$AB$22</formula1>
    </dataValidation>
    <dataValidation type="list" allowBlank="1" showInputMessage="1" showErrorMessage="1" errorTitle="Procurement Procedure" error="Enter selection from drop-down list" sqref="H7:L7 JD7:JH7 SZ7:TD7 ACV7:ACZ7 AMR7:AMV7 AWN7:AWR7 BGJ7:BGN7 BQF7:BQJ7 CAB7:CAF7 CJX7:CKB7 CTT7:CTX7 DDP7:DDT7 DNL7:DNP7 DXH7:DXL7 EHD7:EHH7 EQZ7:ERD7 FAV7:FAZ7 FKR7:FKV7 FUN7:FUR7 GEJ7:GEN7 GOF7:GOJ7 GYB7:GYF7 HHX7:HIB7 HRT7:HRX7 IBP7:IBT7 ILL7:ILP7 IVH7:IVL7 JFD7:JFH7 JOZ7:JPD7 JYV7:JYZ7 KIR7:KIV7 KSN7:KSR7 LCJ7:LCN7 LMF7:LMJ7 LWB7:LWF7 MFX7:MGB7 MPT7:MPX7 MZP7:MZT7 NJL7:NJP7 NTH7:NTL7 ODD7:ODH7 OMZ7:OND7 OWV7:OWZ7 PGR7:PGV7 PQN7:PQR7 QAJ7:QAN7 QKF7:QKJ7 QUB7:QUF7 RDX7:REB7 RNT7:RNX7 RXP7:RXT7 SHL7:SHP7 SRH7:SRL7 TBD7:TBH7 TKZ7:TLD7 TUV7:TUZ7 UER7:UEV7 UON7:UOR7 UYJ7:UYN7 VIF7:VIJ7 VSB7:VSF7 WBX7:WCB7 WLT7:WLX7 WVP7:WVT7 H65543:L65543 JD65543:JH65543 SZ65543:TD65543 ACV65543:ACZ65543 AMR65543:AMV65543 AWN65543:AWR65543 BGJ65543:BGN65543 BQF65543:BQJ65543 CAB65543:CAF65543 CJX65543:CKB65543 CTT65543:CTX65543 DDP65543:DDT65543 DNL65543:DNP65543 DXH65543:DXL65543 EHD65543:EHH65543 EQZ65543:ERD65543 FAV65543:FAZ65543 FKR65543:FKV65543 FUN65543:FUR65543 GEJ65543:GEN65543 GOF65543:GOJ65543 GYB65543:GYF65543 HHX65543:HIB65543 HRT65543:HRX65543 IBP65543:IBT65543 ILL65543:ILP65543 IVH65543:IVL65543 JFD65543:JFH65543 JOZ65543:JPD65543 JYV65543:JYZ65543 KIR65543:KIV65543 KSN65543:KSR65543 LCJ65543:LCN65543 LMF65543:LMJ65543 LWB65543:LWF65543 MFX65543:MGB65543 MPT65543:MPX65543 MZP65543:MZT65543 NJL65543:NJP65543 NTH65543:NTL65543 ODD65543:ODH65543 OMZ65543:OND65543 OWV65543:OWZ65543 PGR65543:PGV65543 PQN65543:PQR65543 QAJ65543:QAN65543 QKF65543:QKJ65543 QUB65543:QUF65543 RDX65543:REB65543 RNT65543:RNX65543 RXP65543:RXT65543 SHL65543:SHP65543 SRH65543:SRL65543 TBD65543:TBH65543 TKZ65543:TLD65543 TUV65543:TUZ65543 UER65543:UEV65543 UON65543:UOR65543 UYJ65543:UYN65543 VIF65543:VIJ65543 VSB65543:VSF65543 WBX65543:WCB65543 WLT65543:WLX65543 WVP65543:WVT65543 H131079:L131079 JD131079:JH131079 SZ131079:TD131079 ACV131079:ACZ131079 AMR131079:AMV131079 AWN131079:AWR131079 BGJ131079:BGN131079 BQF131079:BQJ131079 CAB131079:CAF131079 CJX131079:CKB131079 CTT131079:CTX131079 DDP131079:DDT131079 DNL131079:DNP131079 DXH131079:DXL131079 EHD131079:EHH131079 EQZ131079:ERD131079 FAV131079:FAZ131079 FKR131079:FKV131079 FUN131079:FUR131079 GEJ131079:GEN131079 GOF131079:GOJ131079 GYB131079:GYF131079 HHX131079:HIB131079 HRT131079:HRX131079 IBP131079:IBT131079 ILL131079:ILP131079 IVH131079:IVL131079 JFD131079:JFH131079 JOZ131079:JPD131079 JYV131079:JYZ131079 KIR131079:KIV131079 KSN131079:KSR131079 LCJ131079:LCN131079 LMF131079:LMJ131079 LWB131079:LWF131079 MFX131079:MGB131079 MPT131079:MPX131079 MZP131079:MZT131079 NJL131079:NJP131079 NTH131079:NTL131079 ODD131079:ODH131079 OMZ131079:OND131079 OWV131079:OWZ131079 PGR131079:PGV131079 PQN131079:PQR131079 QAJ131079:QAN131079 QKF131079:QKJ131079 QUB131079:QUF131079 RDX131079:REB131079 RNT131079:RNX131079 RXP131079:RXT131079 SHL131079:SHP131079 SRH131079:SRL131079 TBD131079:TBH131079 TKZ131079:TLD131079 TUV131079:TUZ131079 UER131079:UEV131079 UON131079:UOR131079 UYJ131079:UYN131079 VIF131079:VIJ131079 VSB131079:VSF131079 WBX131079:WCB131079 WLT131079:WLX131079 WVP131079:WVT131079 H196615:L196615 JD196615:JH196615 SZ196615:TD196615 ACV196615:ACZ196615 AMR196615:AMV196615 AWN196615:AWR196615 BGJ196615:BGN196615 BQF196615:BQJ196615 CAB196615:CAF196615 CJX196615:CKB196615 CTT196615:CTX196615 DDP196615:DDT196615 DNL196615:DNP196615 DXH196615:DXL196615 EHD196615:EHH196615 EQZ196615:ERD196615 FAV196615:FAZ196615 FKR196615:FKV196615 FUN196615:FUR196615 GEJ196615:GEN196615 GOF196615:GOJ196615 GYB196615:GYF196615 HHX196615:HIB196615 HRT196615:HRX196615 IBP196615:IBT196615 ILL196615:ILP196615 IVH196615:IVL196615 JFD196615:JFH196615 JOZ196615:JPD196615 JYV196615:JYZ196615 KIR196615:KIV196615 KSN196615:KSR196615 LCJ196615:LCN196615 LMF196615:LMJ196615 LWB196615:LWF196615 MFX196615:MGB196615 MPT196615:MPX196615 MZP196615:MZT196615 NJL196615:NJP196615 NTH196615:NTL196615 ODD196615:ODH196615 OMZ196615:OND196615 OWV196615:OWZ196615 PGR196615:PGV196615 PQN196615:PQR196615 QAJ196615:QAN196615 QKF196615:QKJ196615 QUB196615:QUF196615 RDX196615:REB196615 RNT196615:RNX196615 RXP196615:RXT196615 SHL196615:SHP196615 SRH196615:SRL196615 TBD196615:TBH196615 TKZ196615:TLD196615 TUV196615:TUZ196615 UER196615:UEV196615 UON196615:UOR196615 UYJ196615:UYN196615 VIF196615:VIJ196615 VSB196615:VSF196615 WBX196615:WCB196615 WLT196615:WLX196615 WVP196615:WVT196615 H262151:L262151 JD262151:JH262151 SZ262151:TD262151 ACV262151:ACZ262151 AMR262151:AMV262151 AWN262151:AWR262151 BGJ262151:BGN262151 BQF262151:BQJ262151 CAB262151:CAF262151 CJX262151:CKB262151 CTT262151:CTX262151 DDP262151:DDT262151 DNL262151:DNP262151 DXH262151:DXL262151 EHD262151:EHH262151 EQZ262151:ERD262151 FAV262151:FAZ262151 FKR262151:FKV262151 FUN262151:FUR262151 GEJ262151:GEN262151 GOF262151:GOJ262151 GYB262151:GYF262151 HHX262151:HIB262151 HRT262151:HRX262151 IBP262151:IBT262151 ILL262151:ILP262151 IVH262151:IVL262151 JFD262151:JFH262151 JOZ262151:JPD262151 JYV262151:JYZ262151 KIR262151:KIV262151 KSN262151:KSR262151 LCJ262151:LCN262151 LMF262151:LMJ262151 LWB262151:LWF262151 MFX262151:MGB262151 MPT262151:MPX262151 MZP262151:MZT262151 NJL262151:NJP262151 NTH262151:NTL262151 ODD262151:ODH262151 OMZ262151:OND262151 OWV262151:OWZ262151 PGR262151:PGV262151 PQN262151:PQR262151 QAJ262151:QAN262151 QKF262151:QKJ262151 QUB262151:QUF262151 RDX262151:REB262151 RNT262151:RNX262151 RXP262151:RXT262151 SHL262151:SHP262151 SRH262151:SRL262151 TBD262151:TBH262151 TKZ262151:TLD262151 TUV262151:TUZ262151 UER262151:UEV262151 UON262151:UOR262151 UYJ262151:UYN262151 VIF262151:VIJ262151 VSB262151:VSF262151 WBX262151:WCB262151 WLT262151:WLX262151 WVP262151:WVT262151 H327687:L327687 JD327687:JH327687 SZ327687:TD327687 ACV327687:ACZ327687 AMR327687:AMV327687 AWN327687:AWR327687 BGJ327687:BGN327687 BQF327687:BQJ327687 CAB327687:CAF327687 CJX327687:CKB327687 CTT327687:CTX327687 DDP327687:DDT327687 DNL327687:DNP327687 DXH327687:DXL327687 EHD327687:EHH327687 EQZ327687:ERD327687 FAV327687:FAZ327687 FKR327687:FKV327687 FUN327687:FUR327687 GEJ327687:GEN327687 GOF327687:GOJ327687 GYB327687:GYF327687 HHX327687:HIB327687 HRT327687:HRX327687 IBP327687:IBT327687 ILL327687:ILP327687 IVH327687:IVL327687 JFD327687:JFH327687 JOZ327687:JPD327687 JYV327687:JYZ327687 KIR327687:KIV327687 KSN327687:KSR327687 LCJ327687:LCN327687 LMF327687:LMJ327687 LWB327687:LWF327687 MFX327687:MGB327687 MPT327687:MPX327687 MZP327687:MZT327687 NJL327687:NJP327687 NTH327687:NTL327687 ODD327687:ODH327687 OMZ327687:OND327687 OWV327687:OWZ327687 PGR327687:PGV327687 PQN327687:PQR327687 QAJ327687:QAN327687 QKF327687:QKJ327687 QUB327687:QUF327687 RDX327687:REB327687 RNT327687:RNX327687 RXP327687:RXT327687 SHL327687:SHP327687 SRH327687:SRL327687 TBD327687:TBH327687 TKZ327687:TLD327687 TUV327687:TUZ327687 UER327687:UEV327687 UON327687:UOR327687 UYJ327687:UYN327687 VIF327687:VIJ327687 VSB327687:VSF327687 WBX327687:WCB327687 WLT327687:WLX327687 WVP327687:WVT327687 H393223:L393223 JD393223:JH393223 SZ393223:TD393223 ACV393223:ACZ393223 AMR393223:AMV393223 AWN393223:AWR393223 BGJ393223:BGN393223 BQF393223:BQJ393223 CAB393223:CAF393223 CJX393223:CKB393223 CTT393223:CTX393223 DDP393223:DDT393223 DNL393223:DNP393223 DXH393223:DXL393223 EHD393223:EHH393223 EQZ393223:ERD393223 FAV393223:FAZ393223 FKR393223:FKV393223 FUN393223:FUR393223 GEJ393223:GEN393223 GOF393223:GOJ393223 GYB393223:GYF393223 HHX393223:HIB393223 HRT393223:HRX393223 IBP393223:IBT393223 ILL393223:ILP393223 IVH393223:IVL393223 JFD393223:JFH393223 JOZ393223:JPD393223 JYV393223:JYZ393223 KIR393223:KIV393223 KSN393223:KSR393223 LCJ393223:LCN393223 LMF393223:LMJ393223 LWB393223:LWF393223 MFX393223:MGB393223 MPT393223:MPX393223 MZP393223:MZT393223 NJL393223:NJP393223 NTH393223:NTL393223 ODD393223:ODH393223 OMZ393223:OND393223 OWV393223:OWZ393223 PGR393223:PGV393223 PQN393223:PQR393223 QAJ393223:QAN393223 QKF393223:QKJ393223 QUB393223:QUF393223 RDX393223:REB393223 RNT393223:RNX393223 RXP393223:RXT393223 SHL393223:SHP393223 SRH393223:SRL393223 TBD393223:TBH393223 TKZ393223:TLD393223 TUV393223:TUZ393223 UER393223:UEV393223 UON393223:UOR393223 UYJ393223:UYN393223 VIF393223:VIJ393223 VSB393223:VSF393223 WBX393223:WCB393223 WLT393223:WLX393223 WVP393223:WVT393223 H458759:L458759 JD458759:JH458759 SZ458759:TD458759 ACV458759:ACZ458759 AMR458759:AMV458759 AWN458759:AWR458759 BGJ458759:BGN458759 BQF458759:BQJ458759 CAB458759:CAF458759 CJX458759:CKB458759 CTT458759:CTX458759 DDP458759:DDT458759 DNL458759:DNP458759 DXH458759:DXL458759 EHD458759:EHH458759 EQZ458759:ERD458759 FAV458759:FAZ458759 FKR458759:FKV458759 FUN458759:FUR458759 GEJ458759:GEN458759 GOF458759:GOJ458759 GYB458759:GYF458759 HHX458759:HIB458759 HRT458759:HRX458759 IBP458759:IBT458759 ILL458759:ILP458759 IVH458759:IVL458759 JFD458759:JFH458759 JOZ458759:JPD458759 JYV458759:JYZ458759 KIR458759:KIV458759 KSN458759:KSR458759 LCJ458759:LCN458759 LMF458759:LMJ458759 LWB458759:LWF458759 MFX458759:MGB458759 MPT458759:MPX458759 MZP458759:MZT458759 NJL458759:NJP458759 NTH458759:NTL458759 ODD458759:ODH458759 OMZ458759:OND458759 OWV458759:OWZ458759 PGR458759:PGV458759 PQN458759:PQR458759 QAJ458759:QAN458759 QKF458759:QKJ458759 QUB458759:QUF458759 RDX458759:REB458759 RNT458759:RNX458759 RXP458759:RXT458759 SHL458759:SHP458759 SRH458759:SRL458759 TBD458759:TBH458759 TKZ458759:TLD458759 TUV458759:TUZ458759 UER458759:UEV458759 UON458759:UOR458759 UYJ458759:UYN458759 VIF458759:VIJ458759 VSB458759:VSF458759 WBX458759:WCB458759 WLT458759:WLX458759 WVP458759:WVT458759 H524295:L524295 JD524295:JH524295 SZ524295:TD524295 ACV524295:ACZ524295 AMR524295:AMV524295 AWN524295:AWR524295 BGJ524295:BGN524295 BQF524295:BQJ524295 CAB524295:CAF524295 CJX524295:CKB524295 CTT524295:CTX524295 DDP524295:DDT524295 DNL524295:DNP524295 DXH524295:DXL524295 EHD524295:EHH524295 EQZ524295:ERD524295 FAV524295:FAZ524295 FKR524295:FKV524295 FUN524295:FUR524295 GEJ524295:GEN524295 GOF524295:GOJ524295 GYB524295:GYF524295 HHX524295:HIB524295 HRT524295:HRX524295 IBP524295:IBT524295 ILL524295:ILP524295 IVH524295:IVL524295 JFD524295:JFH524295 JOZ524295:JPD524295 JYV524295:JYZ524295 KIR524295:KIV524295 KSN524295:KSR524295 LCJ524295:LCN524295 LMF524295:LMJ524295 LWB524295:LWF524295 MFX524295:MGB524295 MPT524295:MPX524295 MZP524295:MZT524295 NJL524295:NJP524295 NTH524295:NTL524295 ODD524295:ODH524295 OMZ524295:OND524295 OWV524295:OWZ524295 PGR524295:PGV524295 PQN524295:PQR524295 QAJ524295:QAN524295 QKF524295:QKJ524295 QUB524295:QUF524295 RDX524295:REB524295 RNT524295:RNX524295 RXP524295:RXT524295 SHL524295:SHP524295 SRH524295:SRL524295 TBD524295:TBH524295 TKZ524295:TLD524295 TUV524295:TUZ524295 UER524295:UEV524295 UON524295:UOR524295 UYJ524295:UYN524295 VIF524295:VIJ524295 VSB524295:VSF524295 WBX524295:WCB524295 WLT524295:WLX524295 WVP524295:WVT524295 H589831:L589831 JD589831:JH589831 SZ589831:TD589831 ACV589831:ACZ589831 AMR589831:AMV589831 AWN589831:AWR589831 BGJ589831:BGN589831 BQF589831:BQJ589831 CAB589831:CAF589831 CJX589831:CKB589831 CTT589831:CTX589831 DDP589831:DDT589831 DNL589831:DNP589831 DXH589831:DXL589831 EHD589831:EHH589831 EQZ589831:ERD589831 FAV589831:FAZ589831 FKR589831:FKV589831 FUN589831:FUR589831 GEJ589831:GEN589831 GOF589831:GOJ589831 GYB589831:GYF589831 HHX589831:HIB589831 HRT589831:HRX589831 IBP589831:IBT589831 ILL589831:ILP589831 IVH589831:IVL589831 JFD589831:JFH589831 JOZ589831:JPD589831 JYV589831:JYZ589831 KIR589831:KIV589831 KSN589831:KSR589831 LCJ589831:LCN589831 LMF589831:LMJ589831 LWB589831:LWF589831 MFX589831:MGB589831 MPT589831:MPX589831 MZP589831:MZT589831 NJL589831:NJP589831 NTH589831:NTL589831 ODD589831:ODH589831 OMZ589831:OND589831 OWV589831:OWZ589831 PGR589831:PGV589831 PQN589831:PQR589831 QAJ589831:QAN589831 QKF589831:QKJ589831 QUB589831:QUF589831 RDX589831:REB589831 RNT589831:RNX589831 RXP589831:RXT589831 SHL589831:SHP589831 SRH589831:SRL589831 TBD589831:TBH589831 TKZ589831:TLD589831 TUV589831:TUZ589831 UER589831:UEV589831 UON589831:UOR589831 UYJ589831:UYN589831 VIF589831:VIJ589831 VSB589831:VSF589831 WBX589831:WCB589831 WLT589831:WLX589831 WVP589831:WVT589831 H655367:L655367 JD655367:JH655367 SZ655367:TD655367 ACV655367:ACZ655367 AMR655367:AMV655367 AWN655367:AWR655367 BGJ655367:BGN655367 BQF655367:BQJ655367 CAB655367:CAF655367 CJX655367:CKB655367 CTT655367:CTX655367 DDP655367:DDT655367 DNL655367:DNP655367 DXH655367:DXL655367 EHD655367:EHH655367 EQZ655367:ERD655367 FAV655367:FAZ655367 FKR655367:FKV655367 FUN655367:FUR655367 GEJ655367:GEN655367 GOF655367:GOJ655367 GYB655367:GYF655367 HHX655367:HIB655367 HRT655367:HRX655367 IBP655367:IBT655367 ILL655367:ILP655367 IVH655367:IVL655367 JFD655367:JFH655367 JOZ655367:JPD655367 JYV655367:JYZ655367 KIR655367:KIV655367 KSN655367:KSR655367 LCJ655367:LCN655367 LMF655367:LMJ655367 LWB655367:LWF655367 MFX655367:MGB655367 MPT655367:MPX655367 MZP655367:MZT655367 NJL655367:NJP655367 NTH655367:NTL655367 ODD655367:ODH655367 OMZ655367:OND655367 OWV655367:OWZ655367 PGR655367:PGV655367 PQN655367:PQR655367 QAJ655367:QAN655367 QKF655367:QKJ655367 QUB655367:QUF655367 RDX655367:REB655367 RNT655367:RNX655367 RXP655367:RXT655367 SHL655367:SHP655367 SRH655367:SRL655367 TBD655367:TBH655367 TKZ655367:TLD655367 TUV655367:TUZ655367 UER655367:UEV655367 UON655367:UOR655367 UYJ655367:UYN655367 VIF655367:VIJ655367 VSB655367:VSF655367 WBX655367:WCB655367 WLT655367:WLX655367 WVP655367:WVT655367 H720903:L720903 JD720903:JH720903 SZ720903:TD720903 ACV720903:ACZ720903 AMR720903:AMV720903 AWN720903:AWR720903 BGJ720903:BGN720903 BQF720903:BQJ720903 CAB720903:CAF720903 CJX720903:CKB720903 CTT720903:CTX720903 DDP720903:DDT720903 DNL720903:DNP720903 DXH720903:DXL720903 EHD720903:EHH720903 EQZ720903:ERD720903 FAV720903:FAZ720903 FKR720903:FKV720903 FUN720903:FUR720903 GEJ720903:GEN720903 GOF720903:GOJ720903 GYB720903:GYF720903 HHX720903:HIB720903 HRT720903:HRX720903 IBP720903:IBT720903 ILL720903:ILP720903 IVH720903:IVL720903 JFD720903:JFH720903 JOZ720903:JPD720903 JYV720903:JYZ720903 KIR720903:KIV720903 KSN720903:KSR720903 LCJ720903:LCN720903 LMF720903:LMJ720903 LWB720903:LWF720903 MFX720903:MGB720903 MPT720903:MPX720903 MZP720903:MZT720903 NJL720903:NJP720903 NTH720903:NTL720903 ODD720903:ODH720903 OMZ720903:OND720903 OWV720903:OWZ720903 PGR720903:PGV720903 PQN720903:PQR720903 QAJ720903:QAN720903 QKF720903:QKJ720903 QUB720903:QUF720903 RDX720903:REB720903 RNT720903:RNX720903 RXP720903:RXT720903 SHL720903:SHP720903 SRH720903:SRL720903 TBD720903:TBH720903 TKZ720903:TLD720903 TUV720903:TUZ720903 UER720903:UEV720903 UON720903:UOR720903 UYJ720903:UYN720903 VIF720903:VIJ720903 VSB720903:VSF720903 WBX720903:WCB720903 WLT720903:WLX720903 WVP720903:WVT720903 H786439:L786439 JD786439:JH786439 SZ786439:TD786439 ACV786439:ACZ786439 AMR786439:AMV786439 AWN786439:AWR786439 BGJ786439:BGN786439 BQF786439:BQJ786439 CAB786439:CAF786439 CJX786439:CKB786439 CTT786439:CTX786439 DDP786439:DDT786439 DNL786439:DNP786439 DXH786439:DXL786439 EHD786439:EHH786439 EQZ786439:ERD786439 FAV786439:FAZ786439 FKR786439:FKV786439 FUN786439:FUR786439 GEJ786439:GEN786439 GOF786439:GOJ786439 GYB786439:GYF786439 HHX786439:HIB786439 HRT786439:HRX786439 IBP786439:IBT786439 ILL786439:ILP786439 IVH786439:IVL786439 JFD786439:JFH786439 JOZ786439:JPD786439 JYV786439:JYZ786439 KIR786439:KIV786439 KSN786439:KSR786439 LCJ786439:LCN786439 LMF786439:LMJ786439 LWB786439:LWF786439 MFX786439:MGB786439 MPT786439:MPX786439 MZP786439:MZT786439 NJL786439:NJP786439 NTH786439:NTL786439 ODD786439:ODH786439 OMZ786439:OND786439 OWV786439:OWZ786439 PGR786439:PGV786439 PQN786439:PQR786439 QAJ786439:QAN786439 QKF786439:QKJ786439 QUB786439:QUF786439 RDX786439:REB786439 RNT786439:RNX786439 RXP786439:RXT786439 SHL786439:SHP786439 SRH786439:SRL786439 TBD786439:TBH786439 TKZ786439:TLD786439 TUV786439:TUZ786439 UER786439:UEV786439 UON786439:UOR786439 UYJ786439:UYN786439 VIF786439:VIJ786439 VSB786439:VSF786439 WBX786439:WCB786439 WLT786439:WLX786439 WVP786439:WVT786439 H851975:L851975 JD851975:JH851975 SZ851975:TD851975 ACV851975:ACZ851975 AMR851975:AMV851975 AWN851975:AWR851975 BGJ851975:BGN851975 BQF851975:BQJ851975 CAB851975:CAF851975 CJX851975:CKB851975 CTT851975:CTX851975 DDP851975:DDT851975 DNL851975:DNP851975 DXH851975:DXL851975 EHD851975:EHH851975 EQZ851975:ERD851975 FAV851975:FAZ851975 FKR851975:FKV851975 FUN851975:FUR851975 GEJ851975:GEN851975 GOF851975:GOJ851975 GYB851975:GYF851975 HHX851975:HIB851975 HRT851975:HRX851975 IBP851975:IBT851975 ILL851975:ILP851975 IVH851975:IVL851975 JFD851975:JFH851975 JOZ851975:JPD851975 JYV851975:JYZ851975 KIR851975:KIV851975 KSN851975:KSR851975 LCJ851975:LCN851975 LMF851975:LMJ851975 LWB851975:LWF851975 MFX851975:MGB851975 MPT851975:MPX851975 MZP851975:MZT851975 NJL851975:NJP851975 NTH851975:NTL851975 ODD851975:ODH851975 OMZ851975:OND851975 OWV851975:OWZ851975 PGR851975:PGV851975 PQN851975:PQR851975 QAJ851975:QAN851975 QKF851975:QKJ851975 QUB851975:QUF851975 RDX851975:REB851975 RNT851975:RNX851975 RXP851975:RXT851975 SHL851975:SHP851975 SRH851975:SRL851975 TBD851975:TBH851975 TKZ851975:TLD851975 TUV851975:TUZ851975 UER851975:UEV851975 UON851975:UOR851975 UYJ851975:UYN851975 VIF851975:VIJ851975 VSB851975:VSF851975 WBX851975:WCB851975 WLT851975:WLX851975 WVP851975:WVT851975 H917511:L917511 JD917511:JH917511 SZ917511:TD917511 ACV917511:ACZ917511 AMR917511:AMV917511 AWN917511:AWR917511 BGJ917511:BGN917511 BQF917511:BQJ917511 CAB917511:CAF917511 CJX917511:CKB917511 CTT917511:CTX917511 DDP917511:DDT917511 DNL917511:DNP917511 DXH917511:DXL917511 EHD917511:EHH917511 EQZ917511:ERD917511 FAV917511:FAZ917511 FKR917511:FKV917511 FUN917511:FUR917511 GEJ917511:GEN917511 GOF917511:GOJ917511 GYB917511:GYF917511 HHX917511:HIB917511 HRT917511:HRX917511 IBP917511:IBT917511 ILL917511:ILP917511 IVH917511:IVL917511 JFD917511:JFH917511 JOZ917511:JPD917511 JYV917511:JYZ917511 KIR917511:KIV917511 KSN917511:KSR917511 LCJ917511:LCN917511 LMF917511:LMJ917511 LWB917511:LWF917511 MFX917511:MGB917511 MPT917511:MPX917511 MZP917511:MZT917511 NJL917511:NJP917511 NTH917511:NTL917511 ODD917511:ODH917511 OMZ917511:OND917511 OWV917511:OWZ917511 PGR917511:PGV917511 PQN917511:PQR917511 QAJ917511:QAN917511 QKF917511:QKJ917511 QUB917511:QUF917511 RDX917511:REB917511 RNT917511:RNX917511 RXP917511:RXT917511 SHL917511:SHP917511 SRH917511:SRL917511 TBD917511:TBH917511 TKZ917511:TLD917511 TUV917511:TUZ917511 UER917511:UEV917511 UON917511:UOR917511 UYJ917511:UYN917511 VIF917511:VIJ917511 VSB917511:VSF917511 WBX917511:WCB917511 WLT917511:WLX917511 WVP917511:WVT917511 H983047:L983047 JD983047:JH983047 SZ983047:TD983047 ACV983047:ACZ983047 AMR983047:AMV983047 AWN983047:AWR983047 BGJ983047:BGN983047 BQF983047:BQJ983047 CAB983047:CAF983047 CJX983047:CKB983047 CTT983047:CTX983047 DDP983047:DDT983047 DNL983047:DNP983047 DXH983047:DXL983047 EHD983047:EHH983047 EQZ983047:ERD983047 FAV983047:FAZ983047 FKR983047:FKV983047 FUN983047:FUR983047 GEJ983047:GEN983047 GOF983047:GOJ983047 GYB983047:GYF983047 HHX983047:HIB983047 HRT983047:HRX983047 IBP983047:IBT983047 ILL983047:ILP983047 IVH983047:IVL983047 JFD983047:JFH983047 JOZ983047:JPD983047 JYV983047:JYZ983047 KIR983047:KIV983047 KSN983047:KSR983047 LCJ983047:LCN983047 LMF983047:LMJ983047 LWB983047:LWF983047 MFX983047:MGB983047 MPT983047:MPX983047 MZP983047:MZT983047 NJL983047:NJP983047 NTH983047:NTL983047 ODD983047:ODH983047 OMZ983047:OND983047 OWV983047:OWZ983047 PGR983047:PGV983047 PQN983047:PQR983047 QAJ983047:QAN983047 QKF983047:QKJ983047 QUB983047:QUF983047 RDX983047:REB983047 RNT983047:RNX983047 RXP983047:RXT983047 SHL983047:SHP983047 SRH983047:SRL983047 TBD983047:TBH983047 TKZ983047:TLD983047 TUV983047:TUZ983047 UER983047:UEV983047 UON983047:UOR983047 UYJ983047:UYN983047 VIF983047:VIJ983047 VSB983047:VSF983047 WBX983047:WCB983047 WLT983047:WLX983047 WVP983047:WVT983047">
      <formula1>$AB$3:$AB$5</formula1>
    </dataValidation>
  </dataValidations>
  <printOptions horizontalCentered="1" verticalCentered="1"/>
  <pageMargins left="0.31" right="0.15748031496063" top="0.3" bottom="0" header="0.43" footer="0.28999999999999998"/>
  <pageSetup paperSize="9" scale="65" orientation="portrait" r:id="rId1"/>
  <headerFooter alignWithMargins="0">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6"/>
  <sheetViews>
    <sheetView tabSelected="1" view="pageBreakPreview" zoomScaleNormal="75" workbookViewId="0">
      <selection activeCell="H26" sqref="H26:J26"/>
    </sheetView>
  </sheetViews>
  <sheetFormatPr defaultRowHeight="12.75" x14ac:dyDescent="0.2"/>
  <cols>
    <col min="1" max="1" width="2.875" style="339" customWidth="1"/>
    <col min="2" max="2" width="1.5" style="29" customWidth="1"/>
    <col min="3" max="3" width="23.375" style="29" customWidth="1"/>
    <col min="4" max="4" width="1.625" style="29" customWidth="1"/>
    <col min="5" max="5" width="12.5" style="29" customWidth="1"/>
    <col min="6" max="6" width="16.5" style="29" customWidth="1"/>
    <col min="7" max="7" width="7.625" style="29" customWidth="1"/>
    <col min="8" max="8" width="15.625" style="29" customWidth="1"/>
    <col min="9" max="9" width="2.125" style="29" customWidth="1"/>
    <col min="10" max="10" width="10.625" style="29" customWidth="1"/>
    <col min="11" max="11" width="9.5" style="29" customWidth="1"/>
    <col min="12" max="12" width="2.125" style="29" customWidth="1"/>
    <col min="13" max="13" width="10.625" style="29" customWidth="1"/>
    <col min="14" max="14" width="9.125" style="29"/>
    <col min="15" max="15" width="2.125" style="29" customWidth="1"/>
    <col min="16" max="16" width="12.5" style="29" customWidth="1"/>
    <col min="17" max="17" width="2.875" style="339" customWidth="1"/>
    <col min="18" max="18" width="8" style="29" customWidth="1"/>
    <col min="19" max="19" width="25.125" style="29" customWidth="1"/>
    <col min="20" max="20" width="2" style="29" customWidth="1"/>
    <col min="21" max="21" width="22.625" style="29" customWidth="1"/>
    <col min="22" max="22" width="6.625" style="29" customWidth="1"/>
    <col min="23" max="23" width="7.875" style="29" customWidth="1"/>
    <col min="24" max="24" width="3.375" style="29" customWidth="1"/>
    <col min="25" max="25" width="2.625" style="29" customWidth="1"/>
    <col min="26" max="26" width="7.625" style="29" customWidth="1"/>
    <col min="27" max="27" width="10.625" style="29" customWidth="1"/>
    <col min="28" max="28" width="4.125" style="29" customWidth="1"/>
    <col min="29" max="29" width="6.625" style="29" customWidth="1"/>
    <col min="30" max="30" width="4.375" style="29" customWidth="1"/>
    <col min="31" max="31" width="6.625" style="29" customWidth="1"/>
    <col min="32" max="32" width="3.625" style="29" customWidth="1"/>
    <col min="33" max="33" width="6.625" style="29" customWidth="1"/>
    <col min="34" max="34" width="2.375" style="29" customWidth="1"/>
    <col min="35" max="256" width="9.125" style="29"/>
    <col min="257" max="257" width="2.875" style="29" customWidth="1"/>
    <col min="258" max="258" width="1.5" style="29" customWidth="1"/>
    <col min="259" max="259" width="23.375" style="29" customWidth="1"/>
    <col min="260" max="260" width="1.625" style="29" customWidth="1"/>
    <col min="261" max="261" width="12.5" style="29" customWidth="1"/>
    <col min="262" max="262" width="16.5" style="29" customWidth="1"/>
    <col min="263" max="263" width="7.625" style="29" customWidth="1"/>
    <col min="264" max="264" width="15.625" style="29" customWidth="1"/>
    <col min="265" max="265" width="2.125" style="29" customWidth="1"/>
    <col min="266" max="266" width="10.625" style="29" customWidth="1"/>
    <col min="267" max="267" width="9.5" style="29" customWidth="1"/>
    <col min="268" max="268" width="2.125" style="29" customWidth="1"/>
    <col min="269" max="269" width="10.625" style="29" customWidth="1"/>
    <col min="270" max="270" width="9.125" style="29"/>
    <col min="271" max="271" width="2.125" style="29" customWidth="1"/>
    <col min="272" max="272" width="12.5" style="29" customWidth="1"/>
    <col min="273" max="273" width="2.875" style="29" customWidth="1"/>
    <col min="274" max="274" width="8" style="29" customWidth="1"/>
    <col min="275" max="275" width="25.125" style="29" customWidth="1"/>
    <col min="276" max="276" width="2" style="29" customWidth="1"/>
    <col min="277" max="277" width="22.625" style="29" customWidth="1"/>
    <col min="278" max="278" width="6.625" style="29" customWidth="1"/>
    <col min="279" max="279" width="7.875" style="29" customWidth="1"/>
    <col min="280" max="280" width="3.375" style="29" customWidth="1"/>
    <col min="281" max="281" width="2.625" style="29" customWidth="1"/>
    <col min="282" max="282" width="7.625" style="29" customWidth="1"/>
    <col min="283" max="283" width="10.625" style="29" customWidth="1"/>
    <col min="284" max="284" width="4.125" style="29" customWidth="1"/>
    <col min="285" max="285" width="6.625" style="29" customWidth="1"/>
    <col min="286" max="286" width="4.375" style="29" customWidth="1"/>
    <col min="287" max="287" width="6.625" style="29" customWidth="1"/>
    <col min="288" max="288" width="3.625" style="29" customWidth="1"/>
    <col min="289" max="289" width="6.625" style="29" customWidth="1"/>
    <col min="290" max="290" width="2.375" style="29" customWidth="1"/>
    <col min="291" max="512" width="9.125" style="29"/>
    <col min="513" max="513" width="2.875" style="29" customWidth="1"/>
    <col min="514" max="514" width="1.5" style="29" customWidth="1"/>
    <col min="515" max="515" width="23.375" style="29" customWidth="1"/>
    <col min="516" max="516" width="1.625" style="29" customWidth="1"/>
    <col min="517" max="517" width="12.5" style="29" customWidth="1"/>
    <col min="518" max="518" width="16.5" style="29" customWidth="1"/>
    <col min="519" max="519" width="7.625" style="29" customWidth="1"/>
    <col min="520" max="520" width="15.625" style="29" customWidth="1"/>
    <col min="521" max="521" width="2.125" style="29" customWidth="1"/>
    <col min="522" max="522" width="10.625" style="29" customWidth="1"/>
    <col min="523" max="523" width="9.5" style="29" customWidth="1"/>
    <col min="524" max="524" width="2.125" style="29" customWidth="1"/>
    <col min="525" max="525" width="10.625" style="29" customWidth="1"/>
    <col min="526" max="526" width="9.125" style="29"/>
    <col min="527" max="527" width="2.125" style="29" customWidth="1"/>
    <col min="528" max="528" width="12.5" style="29" customWidth="1"/>
    <col min="529" max="529" width="2.875" style="29" customWidth="1"/>
    <col min="530" max="530" width="8" style="29" customWidth="1"/>
    <col min="531" max="531" width="25.125" style="29" customWidth="1"/>
    <col min="532" max="532" width="2" style="29" customWidth="1"/>
    <col min="533" max="533" width="22.625" style="29" customWidth="1"/>
    <col min="534" max="534" width="6.625" style="29" customWidth="1"/>
    <col min="535" max="535" width="7.875" style="29" customWidth="1"/>
    <col min="536" max="536" width="3.375" style="29" customWidth="1"/>
    <col min="537" max="537" width="2.625" style="29" customWidth="1"/>
    <col min="538" max="538" width="7.625" style="29" customWidth="1"/>
    <col min="539" max="539" width="10.625" style="29" customWidth="1"/>
    <col min="540" max="540" width="4.125" style="29" customWidth="1"/>
    <col min="541" max="541" width="6.625" style="29" customWidth="1"/>
    <col min="542" max="542" width="4.375" style="29" customWidth="1"/>
    <col min="543" max="543" width="6.625" style="29" customWidth="1"/>
    <col min="544" max="544" width="3.625" style="29" customWidth="1"/>
    <col min="545" max="545" width="6.625" style="29" customWidth="1"/>
    <col min="546" max="546" width="2.375" style="29" customWidth="1"/>
    <col min="547" max="768" width="9.125" style="29"/>
    <col min="769" max="769" width="2.875" style="29" customWidth="1"/>
    <col min="770" max="770" width="1.5" style="29" customWidth="1"/>
    <col min="771" max="771" width="23.375" style="29" customWidth="1"/>
    <col min="772" max="772" width="1.625" style="29" customWidth="1"/>
    <col min="773" max="773" width="12.5" style="29" customWidth="1"/>
    <col min="774" max="774" width="16.5" style="29" customWidth="1"/>
    <col min="775" max="775" width="7.625" style="29" customWidth="1"/>
    <col min="776" max="776" width="15.625" style="29" customWidth="1"/>
    <col min="777" max="777" width="2.125" style="29" customWidth="1"/>
    <col min="778" max="778" width="10.625" style="29" customWidth="1"/>
    <col min="779" max="779" width="9.5" style="29" customWidth="1"/>
    <col min="780" max="780" width="2.125" style="29" customWidth="1"/>
    <col min="781" max="781" width="10.625" style="29" customWidth="1"/>
    <col min="782" max="782" width="9.125" style="29"/>
    <col min="783" max="783" width="2.125" style="29" customWidth="1"/>
    <col min="784" max="784" width="12.5" style="29" customWidth="1"/>
    <col min="785" max="785" width="2.875" style="29" customWidth="1"/>
    <col min="786" max="786" width="8" style="29" customWidth="1"/>
    <col min="787" max="787" width="25.125" style="29" customWidth="1"/>
    <col min="788" max="788" width="2" style="29" customWidth="1"/>
    <col min="789" max="789" width="22.625" style="29" customWidth="1"/>
    <col min="790" max="790" width="6.625" style="29" customWidth="1"/>
    <col min="791" max="791" width="7.875" style="29" customWidth="1"/>
    <col min="792" max="792" width="3.375" style="29" customWidth="1"/>
    <col min="793" max="793" width="2.625" style="29" customWidth="1"/>
    <col min="794" max="794" width="7.625" style="29" customWidth="1"/>
    <col min="795" max="795" width="10.625" style="29" customWidth="1"/>
    <col min="796" max="796" width="4.125" style="29" customWidth="1"/>
    <col min="797" max="797" width="6.625" style="29" customWidth="1"/>
    <col min="798" max="798" width="4.375" style="29" customWidth="1"/>
    <col min="799" max="799" width="6.625" style="29" customWidth="1"/>
    <col min="800" max="800" width="3.625" style="29" customWidth="1"/>
    <col min="801" max="801" width="6.625" style="29" customWidth="1"/>
    <col min="802" max="802" width="2.375" style="29" customWidth="1"/>
    <col min="803" max="1024" width="9.125" style="29"/>
    <col min="1025" max="1025" width="2.875" style="29" customWidth="1"/>
    <col min="1026" max="1026" width="1.5" style="29" customWidth="1"/>
    <col min="1027" max="1027" width="23.375" style="29" customWidth="1"/>
    <col min="1028" max="1028" width="1.625" style="29" customWidth="1"/>
    <col min="1029" max="1029" width="12.5" style="29" customWidth="1"/>
    <col min="1030" max="1030" width="16.5" style="29" customWidth="1"/>
    <col min="1031" max="1031" width="7.625" style="29" customWidth="1"/>
    <col min="1032" max="1032" width="15.625" style="29" customWidth="1"/>
    <col min="1033" max="1033" width="2.125" style="29" customWidth="1"/>
    <col min="1034" max="1034" width="10.625" style="29" customWidth="1"/>
    <col min="1035" max="1035" width="9.5" style="29" customWidth="1"/>
    <col min="1036" max="1036" width="2.125" style="29" customWidth="1"/>
    <col min="1037" max="1037" width="10.625" style="29" customWidth="1"/>
    <col min="1038" max="1038" width="9.125" style="29"/>
    <col min="1039" max="1039" width="2.125" style="29" customWidth="1"/>
    <col min="1040" max="1040" width="12.5" style="29" customWidth="1"/>
    <col min="1041" max="1041" width="2.875" style="29" customWidth="1"/>
    <col min="1042" max="1042" width="8" style="29" customWidth="1"/>
    <col min="1043" max="1043" width="25.125" style="29" customWidth="1"/>
    <col min="1044" max="1044" width="2" style="29" customWidth="1"/>
    <col min="1045" max="1045" width="22.625" style="29" customWidth="1"/>
    <col min="1046" max="1046" width="6.625" style="29" customWidth="1"/>
    <col min="1047" max="1047" width="7.875" style="29" customWidth="1"/>
    <col min="1048" max="1048" width="3.375" style="29" customWidth="1"/>
    <col min="1049" max="1049" width="2.625" style="29" customWidth="1"/>
    <col min="1050" max="1050" width="7.625" style="29" customWidth="1"/>
    <col min="1051" max="1051" width="10.625" style="29" customWidth="1"/>
    <col min="1052" max="1052" width="4.125" style="29" customWidth="1"/>
    <col min="1053" max="1053" width="6.625" style="29" customWidth="1"/>
    <col min="1054" max="1054" width="4.375" style="29" customWidth="1"/>
    <col min="1055" max="1055" width="6.625" style="29" customWidth="1"/>
    <col min="1056" max="1056" width="3.625" style="29" customWidth="1"/>
    <col min="1057" max="1057" width="6.625" style="29" customWidth="1"/>
    <col min="1058" max="1058" width="2.375" style="29" customWidth="1"/>
    <col min="1059" max="1280" width="9.125" style="29"/>
    <col min="1281" max="1281" width="2.875" style="29" customWidth="1"/>
    <col min="1282" max="1282" width="1.5" style="29" customWidth="1"/>
    <col min="1283" max="1283" width="23.375" style="29" customWidth="1"/>
    <col min="1284" max="1284" width="1.625" style="29" customWidth="1"/>
    <col min="1285" max="1285" width="12.5" style="29" customWidth="1"/>
    <col min="1286" max="1286" width="16.5" style="29" customWidth="1"/>
    <col min="1287" max="1287" width="7.625" style="29" customWidth="1"/>
    <col min="1288" max="1288" width="15.625" style="29" customWidth="1"/>
    <col min="1289" max="1289" width="2.125" style="29" customWidth="1"/>
    <col min="1290" max="1290" width="10.625" style="29" customWidth="1"/>
    <col min="1291" max="1291" width="9.5" style="29" customWidth="1"/>
    <col min="1292" max="1292" width="2.125" style="29" customWidth="1"/>
    <col min="1293" max="1293" width="10.625" style="29" customWidth="1"/>
    <col min="1294" max="1294" width="9.125" style="29"/>
    <col min="1295" max="1295" width="2.125" style="29" customWidth="1"/>
    <col min="1296" max="1296" width="12.5" style="29" customWidth="1"/>
    <col min="1297" max="1297" width="2.875" style="29" customWidth="1"/>
    <col min="1298" max="1298" width="8" style="29" customWidth="1"/>
    <col min="1299" max="1299" width="25.125" style="29" customWidth="1"/>
    <col min="1300" max="1300" width="2" style="29" customWidth="1"/>
    <col min="1301" max="1301" width="22.625" style="29" customWidth="1"/>
    <col min="1302" max="1302" width="6.625" style="29" customWidth="1"/>
    <col min="1303" max="1303" width="7.875" style="29" customWidth="1"/>
    <col min="1304" max="1304" width="3.375" style="29" customWidth="1"/>
    <col min="1305" max="1305" width="2.625" style="29" customWidth="1"/>
    <col min="1306" max="1306" width="7.625" style="29" customWidth="1"/>
    <col min="1307" max="1307" width="10.625" style="29" customWidth="1"/>
    <col min="1308" max="1308" width="4.125" style="29" customWidth="1"/>
    <col min="1309" max="1309" width="6.625" style="29" customWidth="1"/>
    <col min="1310" max="1310" width="4.375" style="29" customWidth="1"/>
    <col min="1311" max="1311" width="6.625" style="29" customWidth="1"/>
    <col min="1312" max="1312" width="3.625" style="29" customWidth="1"/>
    <col min="1313" max="1313" width="6.625" style="29" customWidth="1"/>
    <col min="1314" max="1314" width="2.375" style="29" customWidth="1"/>
    <col min="1315" max="1536" width="9.125" style="29"/>
    <col min="1537" max="1537" width="2.875" style="29" customWidth="1"/>
    <col min="1538" max="1538" width="1.5" style="29" customWidth="1"/>
    <col min="1539" max="1539" width="23.375" style="29" customWidth="1"/>
    <col min="1540" max="1540" width="1.625" style="29" customWidth="1"/>
    <col min="1541" max="1541" width="12.5" style="29" customWidth="1"/>
    <col min="1542" max="1542" width="16.5" style="29" customWidth="1"/>
    <col min="1543" max="1543" width="7.625" style="29" customWidth="1"/>
    <col min="1544" max="1544" width="15.625" style="29" customWidth="1"/>
    <col min="1545" max="1545" width="2.125" style="29" customWidth="1"/>
    <col min="1546" max="1546" width="10.625" style="29" customWidth="1"/>
    <col min="1547" max="1547" width="9.5" style="29" customWidth="1"/>
    <col min="1548" max="1548" width="2.125" style="29" customWidth="1"/>
    <col min="1549" max="1549" width="10.625" style="29" customWidth="1"/>
    <col min="1550" max="1550" width="9.125" style="29"/>
    <col min="1551" max="1551" width="2.125" style="29" customWidth="1"/>
    <col min="1552" max="1552" width="12.5" style="29" customWidth="1"/>
    <col min="1553" max="1553" width="2.875" style="29" customWidth="1"/>
    <col min="1554" max="1554" width="8" style="29" customWidth="1"/>
    <col min="1555" max="1555" width="25.125" style="29" customWidth="1"/>
    <col min="1556" max="1556" width="2" style="29" customWidth="1"/>
    <col min="1557" max="1557" width="22.625" style="29" customWidth="1"/>
    <col min="1558" max="1558" width="6.625" style="29" customWidth="1"/>
    <col min="1559" max="1559" width="7.875" style="29" customWidth="1"/>
    <col min="1560" max="1560" width="3.375" style="29" customWidth="1"/>
    <col min="1561" max="1561" width="2.625" style="29" customWidth="1"/>
    <col min="1562" max="1562" width="7.625" style="29" customWidth="1"/>
    <col min="1563" max="1563" width="10.625" style="29" customWidth="1"/>
    <col min="1564" max="1564" width="4.125" style="29" customWidth="1"/>
    <col min="1565" max="1565" width="6.625" style="29" customWidth="1"/>
    <col min="1566" max="1566" width="4.375" style="29" customWidth="1"/>
    <col min="1567" max="1567" width="6.625" style="29" customWidth="1"/>
    <col min="1568" max="1568" width="3.625" style="29" customWidth="1"/>
    <col min="1569" max="1569" width="6.625" style="29" customWidth="1"/>
    <col min="1570" max="1570" width="2.375" style="29" customWidth="1"/>
    <col min="1571" max="1792" width="9.125" style="29"/>
    <col min="1793" max="1793" width="2.875" style="29" customWidth="1"/>
    <col min="1794" max="1794" width="1.5" style="29" customWidth="1"/>
    <col min="1795" max="1795" width="23.375" style="29" customWidth="1"/>
    <col min="1796" max="1796" width="1.625" style="29" customWidth="1"/>
    <col min="1797" max="1797" width="12.5" style="29" customWidth="1"/>
    <col min="1798" max="1798" width="16.5" style="29" customWidth="1"/>
    <col min="1799" max="1799" width="7.625" style="29" customWidth="1"/>
    <col min="1800" max="1800" width="15.625" style="29" customWidth="1"/>
    <col min="1801" max="1801" width="2.125" style="29" customWidth="1"/>
    <col min="1802" max="1802" width="10.625" style="29" customWidth="1"/>
    <col min="1803" max="1803" width="9.5" style="29" customWidth="1"/>
    <col min="1804" max="1804" width="2.125" style="29" customWidth="1"/>
    <col min="1805" max="1805" width="10.625" style="29" customWidth="1"/>
    <col min="1806" max="1806" width="9.125" style="29"/>
    <col min="1807" max="1807" width="2.125" style="29" customWidth="1"/>
    <col min="1808" max="1808" width="12.5" style="29" customWidth="1"/>
    <col min="1809" max="1809" width="2.875" style="29" customWidth="1"/>
    <col min="1810" max="1810" width="8" style="29" customWidth="1"/>
    <col min="1811" max="1811" width="25.125" style="29" customWidth="1"/>
    <col min="1812" max="1812" width="2" style="29" customWidth="1"/>
    <col min="1813" max="1813" width="22.625" style="29" customWidth="1"/>
    <col min="1814" max="1814" width="6.625" style="29" customWidth="1"/>
    <col min="1815" max="1815" width="7.875" style="29" customWidth="1"/>
    <col min="1816" max="1816" width="3.375" style="29" customWidth="1"/>
    <col min="1817" max="1817" width="2.625" style="29" customWidth="1"/>
    <col min="1818" max="1818" width="7.625" style="29" customWidth="1"/>
    <col min="1819" max="1819" width="10.625" style="29" customWidth="1"/>
    <col min="1820" max="1820" width="4.125" style="29" customWidth="1"/>
    <col min="1821" max="1821" width="6.625" style="29" customWidth="1"/>
    <col min="1822" max="1822" width="4.375" style="29" customWidth="1"/>
    <col min="1823" max="1823" width="6.625" style="29" customWidth="1"/>
    <col min="1824" max="1824" width="3.625" style="29" customWidth="1"/>
    <col min="1825" max="1825" width="6.625" style="29" customWidth="1"/>
    <col min="1826" max="1826" width="2.375" style="29" customWidth="1"/>
    <col min="1827" max="2048" width="9.125" style="29"/>
    <col min="2049" max="2049" width="2.875" style="29" customWidth="1"/>
    <col min="2050" max="2050" width="1.5" style="29" customWidth="1"/>
    <col min="2051" max="2051" width="23.375" style="29" customWidth="1"/>
    <col min="2052" max="2052" width="1.625" style="29" customWidth="1"/>
    <col min="2053" max="2053" width="12.5" style="29" customWidth="1"/>
    <col min="2054" max="2054" width="16.5" style="29" customWidth="1"/>
    <col min="2055" max="2055" width="7.625" style="29" customWidth="1"/>
    <col min="2056" max="2056" width="15.625" style="29" customWidth="1"/>
    <col min="2057" max="2057" width="2.125" style="29" customWidth="1"/>
    <col min="2058" max="2058" width="10.625" style="29" customWidth="1"/>
    <col min="2059" max="2059" width="9.5" style="29" customWidth="1"/>
    <col min="2060" max="2060" width="2.125" style="29" customWidth="1"/>
    <col min="2061" max="2061" width="10.625" style="29" customWidth="1"/>
    <col min="2062" max="2062" width="9.125" style="29"/>
    <col min="2063" max="2063" width="2.125" style="29" customWidth="1"/>
    <col min="2064" max="2064" width="12.5" style="29" customWidth="1"/>
    <col min="2065" max="2065" width="2.875" style="29" customWidth="1"/>
    <col min="2066" max="2066" width="8" style="29" customWidth="1"/>
    <col min="2067" max="2067" width="25.125" style="29" customWidth="1"/>
    <col min="2068" max="2068" width="2" style="29" customWidth="1"/>
    <col min="2069" max="2069" width="22.625" style="29" customWidth="1"/>
    <col min="2070" max="2070" width="6.625" style="29" customWidth="1"/>
    <col min="2071" max="2071" width="7.875" style="29" customWidth="1"/>
    <col min="2072" max="2072" width="3.375" style="29" customWidth="1"/>
    <col min="2073" max="2073" width="2.625" style="29" customWidth="1"/>
    <col min="2074" max="2074" width="7.625" style="29" customWidth="1"/>
    <col min="2075" max="2075" width="10.625" style="29" customWidth="1"/>
    <col min="2076" max="2076" width="4.125" style="29" customWidth="1"/>
    <col min="2077" max="2077" width="6.625" style="29" customWidth="1"/>
    <col min="2078" max="2078" width="4.375" style="29" customWidth="1"/>
    <col min="2079" max="2079" width="6.625" style="29" customWidth="1"/>
    <col min="2080" max="2080" width="3.625" style="29" customWidth="1"/>
    <col min="2081" max="2081" width="6.625" style="29" customWidth="1"/>
    <col min="2082" max="2082" width="2.375" style="29" customWidth="1"/>
    <col min="2083" max="2304" width="9.125" style="29"/>
    <col min="2305" max="2305" width="2.875" style="29" customWidth="1"/>
    <col min="2306" max="2306" width="1.5" style="29" customWidth="1"/>
    <col min="2307" max="2307" width="23.375" style="29" customWidth="1"/>
    <col min="2308" max="2308" width="1.625" style="29" customWidth="1"/>
    <col min="2309" max="2309" width="12.5" style="29" customWidth="1"/>
    <col min="2310" max="2310" width="16.5" style="29" customWidth="1"/>
    <col min="2311" max="2311" width="7.625" style="29" customWidth="1"/>
    <col min="2312" max="2312" width="15.625" style="29" customWidth="1"/>
    <col min="2313" max="2313" width="2.125" style="29" customWidth="1"/>
    <col min="2314" max="2314" width="10.625" style="29" customWidth="1"/>
    <col min="2315" max="2315" width="9.5" style="29" customWidth="1"/>
    <col min="2316" max="2316" width="2.125" style="29" customWidth="1"/>
    <col min="2317" max="2317" width="10.625" style="29" customWidth="1"/>
    <col min="2318" max="2318" width="9.125" style="29"/>
    <col min="2319" max="2319" width="2.125" style="29" customWidth="1"/>
    <col min="2320" max="2320" width="12.5" style="29" customWidth="1"/>
    <col min="2321" max="2321" width="2.875" style="29" customWidth="1"/>
    <col min="2322" max="2322" width="8" style="29" customWidth="1"/>
    <col min="2323" max="2323" width="25.125" style="29" customWidth="1"/>
    <col min="2324" max="2324" width="2" style="29" customWidth="1"/>
    <col min="2325" max="2325" width="22.625" style="29" customWidth="1"/>
    <col min="2326" max="2326" width="6.625" style="29" customWidth="1"/>
    <col min="2327" max="2327" width="7.875" style="29" customWidth="1"/>
    <col min="2328" max="2328" width="3.375" style="29" customWidth="1"/>
    <col min="2329" max="2329" width="2.625" style="29" customWidth="1"/>
    <col min="2330" max="2330" width="7.625" style="29" customWidth="1"/>
    <col min="2331" max="2331" width="10.625" style="29" customWidth="1"/>
    <col min="2332" max="2332" width="4.125" style="29" customWidth="1"/>
    <col min="2333" max="2333" width="6.625" style="29" customWidth="1"/>
    <col min="2334" max="2334" width="4.375" style="29" customWidth="1"/>
    <col min="2335" max="2335" width="6.625" style="29" customWidth="1"/>
    <col min="2336" max="2336" width="3.625" style="29" customWidth="1"/>
    <col min="2337" max="2337" width="6.625" style="29" customWidth="1"/>
    <col min="2338" max="2338" width="2.375" style="29" customWidth="1"/>
    <col min="2339" max="2560" width="9.125" style="29"/>
    <col min="2561" max="2561" width="2.875" style="29" customWidth="1"/>
    <col min="2562" max="2562" width="1.5" style="29" customWidth="1"/>
    <col min="2563" max="2563" width="23.375" style="29" customWidth="1"/>
    <col min="2564" max="2564" width="1.625" style="29" customWidth="1"/>
    <col min="2565" max="2565" width="12.5" style="29" customWidth="1"/>
    <col min="2566" max="2566" width="16.5" style="29" customWidth="1"/>
    <col min="2567" max="2567" width="7.625" style="29" customWidth="1"/>
    <col min="2568" max="2568" width="15.625" style="29" customWidth="1"/>
    <col min="2569" max="2569" width="2.125" style="29" customWidth="1"/>
    <col min="2570" max="2570" width="10.625" style="29" customWidth="1"/>
    <col min="2571" max="2571" width="9.5" style="29" customWidth="1"/>
    <col min="2572" max="2572" width="2.125" style="29" customWidth="1"/>
    <col min="2573" max="2573" width="10.625" style="29" customWidth="1"/>
    <col min="2574" max="2574" width="9.125" style="29"/>
    <col min="2575" max="2575" width="2.125" style="29" customWidth="1"/>
    <col min="2576" max="2576" width="12.5" style="29" customWidth="1"/>
    <col min="2577" max="2577" width="2.875" style="29" customWidth="1"/>
    <col min="2578" max="2578" width="8" style="29" customWidth="1"/>
    <col min="2579" max="2579" width="25.125" style="29" customWidth="1"/>
    <col min="2580" max="2580" width="2" style="29" customWidth="1"/>
    <col min="2581" max="2581" width="22.625" style="29" customWidth="1"/>
    <col min="2582" max="2582" width="6.625" style="29" customWidth="1"/>
    <col min="2583" max="2583" width="7.875" style="29" customWidth="1"/>
    <col min="2584" max="2584" width="3.375" style="29" customWidth="1"/>
    <col min="2585" max="2585" width="2.625" style="29" customWidth="1"/>
    <col min="2586" max="2586" width="7.625" style="29" customWidth="1"/>
    <col min="2587" max="2587" width="10.625" style="29" customWidth="1"/>
    <col min="2588" max="2588" width="4.125" style="29" customWidth="1"/>
    <col min="2589" max="2589" width="6.625" style="29" customWidth="1"/>
    <col min="2590" max="2590" width="4.375" style="29" customWidth="1"/>
    <col min="2591" max="2591" width="6.625" style="29" customWidth="1"/>
    <col min="2592" max="2592" width="3.625" style="29" customWidth="1"/>
    <col min="2593" max="2593" width="6.625" style="29" customWidth="1"/>
    <col min="2594" max="2594" width="2.375" style="29" customWidth="1"/>
    <col min="2595" max="2816" width="9.125" style="29"/>
    <col min="2817" max="2817" width="2.875" style="29" customWidth="1"/>
    <col min="2818" max="2818" width="1.5" style="29" customWidth="1"/>
    <col min="2819" max="2819" width="23.375" style="29" customWidth="1"/>
    <col min="2820" max="2820" width="1.625" style="29" customWidth="1"/>
    <col min="2821" max="2821" width="12.5" style="29" customWidth="1"/>
    <col min="2822" max="2822" width="16.5" style="29" customWidth="1"/>
    <col min="2823" max="2823" width="7.625" style="29" customWidth="1"/>
    <col min="2824" max="2824" width="15.625" style="29" customWidth="1"/>
    <col min="2825" max="2825" width="2.125" style="29" customWidth="1"/>
    <col min="2826" max="2826" width="10.625" style="29" customWidth="1"/>
    <col min="2827" max="2827" width="9.5" style="29" customWidth="1"/>
    <col min="2828" max="2828" width="2.125" style="29" customWidth="1"/>
    <col min="2829" max="2829" width="10.625" style="29" customWidth="1"/>
    <col min="2830" max="2830" width="9.125" style="29"/>
    <col min="2831" max="2831" width="2.125" style="29" customWidth="1"/>
    <col min="2832" max="2832" width="12.5" style="29" customWidth="1"/>
    <col min="2833" max="2833" width="2.875" style="29" customWidth="1"/>
    <col min="2834" max="2834" width="8" style="29" customWidth="1"/>
    <col min="2835" max="2835" width="25.125" style="29" customWidth="1"/>
    <col min="2836" max="2836" width="2" style="29" customWidth="1"/>
    <col min="2837" max="2837" width="22.625" style="29" customWidth="1"/>
    <col min="2838" max="2838" width="6.625" style="29" customWidth="1"/>
    <col min="2839" max="2839" width="7.875" style="29" customWidth="1"/>
    <col min="2840" max="2840" width="3.375" style="29" customWidth="1"/>
    <col min="2841" max="2841" width="2.625" style="29" customWidth="1"/>
    <col min="2842" max="2842" width="7.625" style="29" customWidth="1"/>
    <col min="2843" max="2843" width="10.625" style="29" customWidth="1"/>
    <col min="2844" max="2844" width="4.125" style="29" customWidth="1"/>
    <col min="2845" max="2845" width="6.625" style="29" customWidth="1"/>
    <col min="2846" max="2846" width="4.375" style="29" customWidth="1"/>
    <col min="2847" max="2847" width="6.625" style="29" customWidth="1"/>
    <col min="2848" max="2848" width="3.625" style="29" customWidth="1"/>
    <col min="2849" max="2849" width="6.625" style="29" customWidth="1"/>
    <col min="2850" max="2850" width="2.375" style="29" customWidth="1"/>
    <col min="2851" max="3072" width="9.125" style="29"/>
    <col min="3073" max="3073" width="2.875" style="29" customWidth="1"/>
    <col min="3074" max="3074" width="1.5" style="29" customWidth="1"/>
    <col min="3075" max="3075" width="23.375" style="29" customWidth="1"/>
    <col min="3076" max="3076" width="1.625" style="29" customWidth="1"/>
    <col min="3077" max="3077" width="12.5" style="29" customWidth="1"/>
    <col min="3078" max="3078" width="16.5" style="29" customWidth="1"/>
    <col min="3079" max="3079" width="7.625" style="29" customWidth="1"/>
    <col min="3080" max="3080" width="15.625" style="29" customWidth="1"/>
    <col min="3081" max="3081" width="2.125" style="29" customWidth="1"/>
    <col min="3082" max="3082" width="10.625" style="29" customWidth="1"/>
    <col min="3083" max="3083" width="9.5" style="29" customWidth="1"/>
    <col min="3084" max="3084" width="2.125" style="29" customWidth="1"/>
    <col min="3085" max="3085" width="10.625" style="29" customWidth="1"/>
    <col min="3086" max="3086" width="9.125" style="29"/>
    <col min="3087" max="3087" width="2.125" style="29" customWidth="1"/>
    <col min="3088" max="3088" width="12.5" style="29" customWidth="1"/>
    <col min="3089" max="3089" width="2.875" style="29" customWidth="1"/>
    <col min="3090" max="3090" width="8" style="29" customWidth="1"/>
    <col min="3091" max="3091" width="25.125" style="29" customWidth="1"/>
    <col min="3092" max="3092" width="2" style="29" customWidth="1"/>
    <col min="3093" max="3093" width="22.625" style="29" customWidth="1"/>
    <col min="3094" max="3094" width="6.625" style="29" customWidth="1"/>
    <col min="3095" max="3095" width="7.875" style="29" customWidth="1"/>
    <col min="3096" max="3096" width="3.375" style="29" customWidth="1"/>
    <col min="3097" max="3097" width="2.625" style="29" customWidth="1"/>
    <col min="3098" max="3098" width="7.625" style="29" customWidth="1"/>
    <col min="3099" max="3099" width="10.625" style="29" customWidth="1"/>
    <col min="3100" max="3100" width="4.125" style="29" customWidth="1"/>
    <col min="3101" max="3101" width="6.625" style="29" customWidth="1"/>
    <col min="3102" max="3102" width="4.375" style="29" customWidth="1"/>
    <col min="3103" max="3103" width="6.625" style="29" customWidth="1"/>
    <col min="3104" max="3104" width="3.625" style="29" customWidth="1"/>
    <col min="3105" max="3105" width="6.625" style="29" customWidth="1"/>
    <col min="3106" max="3106" width="2.375" style="29" customWidth="1"/>
    <col min="3107" max="3328" width="9.125" style="29"/>
    <col min="3329" max="3329" width="2.875" style="29" customWidth="1"/>
    <col min="3330" max="3330" width="1.5" style="29" customWidth="1"/>
    <col min="3331" max="3331" width="23.375" style="29" customWidth="1"/>
    <col min="3332" max="3332" width="1.625" style="29" customWidth="1"/>
    <col min="3333" max="3333" width="12.5" style="29" customWidth="1"/>
    <col min="3334" max="3334" width="16.5" style="29" customWidth="1"/>
    <col min="3335" max="3335" width="7.625" style="29" customWidth="1"/>
    <col min="3336" max="3336" width="15.625" style="29" customWidth="1"/>
    <col min="3337" max="3337" width="2.125" style="29" customWidth="1"/>
    <col min="3338" max="3338" width="10.625" style="29" customWidth="1"/>
    <col min="3339" max="3339" width="9.5" style="29" customWidth="1"/>
    <col min="3340" max="3340" width="2.125" style="29" customWidth="1"/>
    <col min="3341" max="3341" width="10.625" style="29" customWidth="1"/>
    <col min="3342" max="3342" width="9.125" style="29"/>
    <col min="3343" max="3343" width="2.125" style="29" customWidth="1"/>
    <col min="3344" max="3344" width="12.5" style="29" customWidth="1"/>
    <col min="3345" max="3345" width="2.875" style="29" customWidth="1"/>
    <col min="3346" max="3346" width="8" style="29" customWidth="1"/>
    <col min="3347" max="3347" width="25.125" style="29" customWidth="1"/>
    <col min="3348" max="3348" width="2" style="29" customWidth="1"/>
    <col min="3349" max="3349" width="22.625" style="29" customWidth="1"/>
    <col min="3350" max="3350" width="6.625" style="29" customWidth="1"/>
    <col min="3351" max="3351" width="7.875" style="29" customWidth="1"/>
    <col min="3352" max="3352" width="3.375" style="29" customWidth="1"/>
    <col min="3353" max="3353" width="2.625" style="29" customWidth="1"/>
    <col min="3354" max="3354" width="7.625" style="29" customWidth="1"/>
    <col min="3355" max="3355" width="10.625" style="29" customWidth="1"/>
    <col min="3356" max="3356" width="4.125" style="29" customWidth="1"/>
    <col min="3357" max="3357" width="6.625" style="29" customWidth="1"/>
    <col min="3358" max="3358" width="4.375" style="29" customWidth="1"/>
    <col min="3359" max="3359" width="6.625" style="29" customWidth="1"/>
    <col min="3360" max="3360" width="3.625" style="29" customWidth="1"/>
    <col min="3361" max="3361" width="6.625" style="29" customWidth="1"/>
    <col min="3362" max="3362" width="2.375" style="29" customWidth="1"/>
    <col min="3363" max="3584" width="9.125" style="29"/>
    <col min="3585" max="3585" width="2.875" style="29" customWidth="1"/>
    <col min="3586" max="3586" width="1.5" style="29" customWidth="1"/>
    <col min="3587" max="3587" width="23.375" style="29" customWidth="1"/>
    <col min="3588" max="3588" width="1.625" style="29" customWidth="1"/>
    <col min="3589" max="3589" width="12.5" style="29" customWidth="1"/>
    <col min="3590" max="3590" width="16.5" style="29" customWidth="1"/>
    <col min="3591" max="3591" width="7.625" style="29" customWidth="1"/>
    <col min="3592" max="3592" width="15.625" style="29" customWidth="1"/>
    <col min="3593" max="3593" width="2.125" style="29" customWidth="1"/>
    <col min="3594" max="3594" width="10.625" style="29" customWidth="1"/>
    <col min="3595" max="3595" width="9.5" style="29" customWidth="1"/>
    <col min="3596" max="3596" width="2.125" style="29" customWidth="1"/>
    <col min="3597" max="3597" width="10.625" style="29" customWidth="1"/>
    <col min="3598" max="3598" width="9.125" style="29"/>
    <col min="3599" max="3599" width="2.125" style="29" customWidth="1"/>
    <col min="3600" max="3600" width="12.5" style="29" customWidth="1"/>
    <col min="3601" max="3601" width="2.875" style="29" customWidth="1"/>
    <col min="3602" max="3602" width="8" style="29" customWidth="1"/>
    <col min="3603" max="3603" width="25.125" style="29" customWidth="1"/>
    <col min="3604" max="3604" width="2" style="29" customWidth="1"/>
    <col min="3605" max="3605" width="22.625" style="29" customWidth="1"/>
    <col min="3606" max="3606" width="6.625" style="29" customWidth="1"/>
    <col min="3607" max="3607" width="7.875" style="29" customWidth="1"/>
    <col min="3608" max="3608" width="3.375" style="29" customWidth="1"/>
    <col min="3609" max="3609" width="2.625" style="29" customWidth="1"/>
    <col min="3610" max="3610" width="7.625" style="29" customWidth="1"/>
    <col min="3611" max="3611" width="10.625" style="29" customWidth="1"/>
    <col min="3612" max="3612" width="4.125" style="29" customWidth="1"/>
    <col min="3613" max="3613" width="6.625" style="29" customWidth="1"/>
    <col min="3614" max="3614" width="4.375" style="29" customWidth="1"/>
    <col min="3615" max="3615" width="6.625" style="29" customWidth="1"/>
    <col min="3616" max="3616" width="3.625" style="29" customWidth="1"/>
    <col min="3617" max="3617" width="6.625" style="29" customWidth="1"/>
    <col min="3618" max="3618" width="2.375" style="29" customWidth="1"/>
    <col min="3619" max="3840" width="9.125" style="29"/>
    <col min="3841" max="3841" width="2.875" style="29" customWidth="1"/>
    <col min="3842" max="3842" width="1.5" style="29" customWidth="1"/>
    <col min="3843" max="3843" width="23.375" style="29" customWidth="1"/>
    <col min="3844" max="3844" width="1.625" style="29" customWidth="1"/>
    <col min="3845" max="3845" width="12.5" style="29" customWidth="1"/>
    <col min="3846" max="3846" width="16.5" style="29" customWidth="1"/>
    <col min="3847" max="3847" width="7.625" style="29" customWidth="1"/>
    <col min="3848" max="3848" width="15.625" style="29" customWidth="1"/>
    <col min="3849" max="3849" width="2.125" style="29" customWidth="1"/>
    <col min="3850" max="3850" width="10.625" style="29" customWidth="1"/>
    <col min="3851" max="3851" width="9.5" style="29" customWidth="1"/>
    <col min="3852" max="3852" width="2.125" style="29" customWidth="1"/>
    <col min="3853" max="3853" width="10.625" style="29" customWidth="1"/>
    <col min="3854" max="3854" width="9.125" style="29"/>
    <col min="3855" max="3855" width="2.125" style="29" customWidth="1"/>
    <col min="3856" max="3856" width="12.5" style="29" customWidth="1"/>
    <col min="3857" max="3857" width="2.875" style="29" customWidth="1"/>
    <col min="3858" max="3858" width="8" style="29" customWidth="1"/>
    <col min="3859" max="3859" width="25.125" style="29" customWidth="1"/>
    <col min="3860" max="3860" width="2" style="29" customWidth="1"/>
    <col min="3861" max="3861" width="22.625" style="29" customWidth="1"/>
    <col min="3862" max="3862" width="6.625" style="29" customWidth="1"/>
    <col min="3863" max="3863" width="7.875" style="29" customWidth="1"/>
    <col min="3864" max="3864" width="3.375" style="29" customWidth="1"/>
    <col min="3865" max="3865" width="2.625" style="29" customWidth="1"/>
    <col min="3866" max="3866" width="7.625" style="29" customWidth="1"/>
    <col min="3867" max="3867" width="10.625" style="29" customWidth="1"/>
    <col min="3868" max="3868" width="4.125" style="29" customWidth="1"/>
    <col min="3869" max="3869" width="6.625" style="29" customWidth="1"/>
    <col min="3870" max="3870" width="4.375" style="29" customWidth="1"/>
    <col min="3871" max="3871" width="6.625" style="29" customWidth="1"/>
    <col min="3872" max="3872" width="3.625" style="29" customWidth="1"/>
    <col min="3873" max="3873" width="6.625" style="29" customWidth="1"/>
    <col min="3874" max="3874" width="2.375" style="29" customWidth="1"/>
    <col min="3875" max="4096" width="9.125" style="29"/>
    <col min="4097" max="4097" width="2.875" style="29" customWidth="1"/>
    <col min="4098" max="4098" width="1.5" style="29" customWidth="1"/>
    <col min="4099" max="4099" width="23.375" style="29" customWidth="1"/>
    <col min="4100" max="4100" width="1.625" style="29" customWidth="1"/>
    <col min="4101" max="4101" width="12.5" style="29" customWidth="1"/>
    <col min="4102" max="4102" width="16.5" style="29" customWidth="1"/>
    <col min="4103" max="4103" width="7.625" style="29" customWidth="1"/>
    <col min="4104" max="4104" width="15.625" style="29" customWidth="1"/>
    <col min="4105" max="4105" width="2.125" style="29" customWidth="1"/>
    <col min="4106" max="4106" width="10.625" style="29" customWidth="1"/>
    <col min="4107" max="4107" width="9.5" style="29" customWidth="1"/>
    <col min="4108" max="4108" width="2.125" style="29" customWidth="1"/>
    <col min="4109" max="4109" width="10.625" style="29" customWidth="1"/>
    <col min="4110" max="4110" width="9.125" style="29"/>
    <col min="4111" max="4111" width="2.125" style="29" customWidth="1"/>
    <col min="4112" max="4112" width="12.5" style="29" customWidth="1"/>
    <col min="4113" max="4113" width="2.875" style="29" customWidth="1"/>
    <col min="4114" max="4114" width="8" style="29" customWidth="1"/>
    <col min="4115" max="4115" width="25.125" style="29" customWidth="1"/>
    <col min="4116" max="4116" width="2" style="29" customWidth="1"/>
    <col min="4117" max="4117" width="22.625" style="29" customWidth="1"/>
    <col min="4118" max="4118" width="6.625" style="29" customWidth="1"/>
    <col min="4119" max="4119" width="7.875" style="29" customWidth="1"/>
    <col min="4120" max="4120" width="3.375" style="29" customWidth="1"/>
    <col min="4121" max="4121" width="2.625" style="29" customWidth="1"/>
    <col min="4122" max="4122" width="7.625" style="29" customWidth="1"/>
    <col min="4123" max="4123" width="10.625" style="29" customWidth="1"/>
    <col min="4124" max="4124" width="4.125" style="29" customWidth="1"/>
    <col min="4125" max="4125" width="6.625" style="29" customWidth="1"/>
    <col min="4126" max="4126" width="4.375" style="29" customWidth="1"/>
    <col min="4127" max="4127" width="6.625" style="29" customWidth="1"/>
    <col min="4128" max="4128" width="3.625" style="29" customWidth="1"/>
    <col min="4129" max="4129" width="6.625" style="29" customWidth="1"/>
    <col min="4130" max="4130" width="2.375" style="29" customWidth="1"/>
    <col min="4131" max="4352" width="9.125" style="29"/>
    <col min="4353" max="4353" width="2.875" style="29" customWidth="1"/>
    <col min="4354" max="4354" width="1.5" style="29" customWidth="1"/>
    <col min="4355" max="4355" width="23.375" style="29" customWidth="1"/>
    <col min="4356" max="4356" width="1.625" style="29" customWidth="1"/>
    <col min="4357" max="4357" width="12.5" style="29" customWidth="1"/>
    <col min="4358" max="4358" width="16.5" style="29" customWidth="1"/>
    <col min="4359" max="4359" width="7.625" style="29" customWidth="1"/>
    <col min="4360" max="4360" width="15.625" style="29" customWidth="1"/>
    <col min="4361" max="4361" width="2.125" style="29" customWidth="1"/>
    <col min="4362" max="4362" width="10.625" style="29" customWidth="1"/>
    <col min="4363" max="4363" width="9.5" style="29" customWidth="1"/>
    <col min="4364" max="4364" width="2.125" style="29" customWidth="1"/>
    <col min="4365" max="4365" width="10.625" style="29" customWidth="1"/>
    <col min="4366" max="4366" width="9.125" style="29"/>
    <col min="4367" max="4367" width="2.125" style="29" customWidth="1"/>
    <col min="4368" max="4368" width="12.5" style="29" customWidth="1"/>
    <col min="4369" max="4369" width="2.875" style="29" customWidth="1"/>
    <col min="4370" max="4370" width="8" style="29" customWidth="1"/>
    <col min="4371" max="4371" width="25.125" style="29" customWidth="1"/>
    <col min="4372" max="4372" width="2" style="29" customWidth="1"/>
    <col min="4373" max="4373" width="22.625" style="29" customWidth="1"/>
    <col min="4374" max="4374" width="6.625" style="29" customWidth="1"/>
    <col min="4375" max="4375" width="7.875" style="29" customWidth="1"/>
    <col min="4376" max="4376" width="3.375" style="29" customWidth="1"/>
    <col min="4377" max="4377" width="2.625" style="29" customWidth="1"/>
    <col min="4378" max="4378" width="7.625" style="29" customWidth="1"/>
    <col min="4379" max="4379" width="10.625" style="29" customWidth="1"/>
    <col min="4380" max="4380" width="4.125" style="29" customWidth="1"/>
    <col min="4381" max="4381" width="6.625" style="29" customWidth="1"/>
    <col min="4382" max="4382" width="4.375" style="29" customWidth="1"/>
    <col min="4383" max="4383" width="6.625" style="29" customWidth="1"/>
    <col min="4384" max="4384" width="3.625" style="29" customWidth="1"/>
    <col min="4385" max="4385" width="6.625" style="29" customWidth="1"/>
    <col min="4386" max="4386" width="2.375" style="29" customWidth="1"/>
    <col min="4387" max="4608" width="9.125" style="29"/>
    <col min="4609" max="4609" width="2.875" style="29" customWidth="1"/>
    <col min="4610" max="4610" width="1.5" style="29" customWidth="1"/>
    <col min="4611" max="4611" width="23.375" style="29" customWidth="1"/>
    <col min="4612" max="4612" width="1.625" style="29" customWidth="1"/>
    <col min="4613" max="4613" width="12.5" style="29" customWidth="1"/>
    <col min="4614" max="4614" width="16.5" style="29" customWidth="1"/>
    <col min="4615" max="4615" width="7.625" style="29" customWidth="1"/>
    <col min="4616" max="4616" width="15.625" style="29" customWidth="1"/>
    <col min="4617" max="4617" width="2.125" style="29" customWidth="1"/>
    <col min="4618" max="4618" width="10.625" style="29" customWidth="1"/>
    <col min="4619" max="4619" width="9.5" style="29" customWidth="1"/>
    <col min="4620" max="4620" width="2.125" style="29" customWidth="1"/>
    <col min="4621" max="4621" width="10.625" style="29" customWidth="1"/>
    <col min="4622" max="4622" width="9.125" style="29"/>
    <col min="4623" max="4623" width="2.125" style="29" customWidth="1"/>
    <col min="4624" max="4624" width="12.5" style="29" customWidth="1"/>
    <col min="4625" max="4625" width="2.875" style="29" customWidth="1"/>
    <col min="4626" max="4626" width="8" style="29" customWidth="1"/>
    <col min="4627" max="4627" width="25.125" style="29" customWidth="1"/>
    <col min="4628" max="4628" width="2" style="29" customWidth="1"/>
    <col min="4629" max="4629" width="22.625" style="29" customWidth="1"/>
    <col min="4630" max="4630" width="6.625" style="29" customWidth="1"/>
    <col min="4631" max="4631" width="7.875" style="29" customWidth="1"/>
    <col min="4632" max="4632" width="3.375" style="29" customWidth="1"/>
    <col min="4633" max="4633" width="2.625" style="29" customWidth="1"/>
    <col min="4634" max="4634" width="7.625" style="29" customWidth="1"/>
    <col min="4635" max="4635" width="10.625" style="29" customWidth="1"/>
    <col min="4636" max="4636" width="4.125" style="29" customWidth="1"/>
    <col min="4637" max="4637" width="6.625" style="29" customWidth="1"/>
    <col min="4638" max="4638" width="4.375" style="29" customWidth="1"/>
    <col min="4639" max="4639" width="6.625" style="29" customWidth="1"/>
    <col min="4640" max="4640" width="3.625" style="29" customWidth="1"/>
    <col min="4641" max="4641" width="6.625" style="29" customWidth="1"/>
    <col min="4642" max="4642" width="2.375" style="29" customWidth="1"/>
    <col min="4643" max="4864" width="9.125" style="29"/>
    <col min="4865" max="4865" width="2.875" style="29" customWidth="1"/>
    <col min="4866" max="4866" width="1.5" style="29" customWidth="1"/>
    <col min="4867" max="4867" width="23.375" style="29" customWidth="1"/>
    <col min="4868" max="4868" width="1.625" style="29" customWidth="1"/>
    <col min="4869" max="4869" width="12.5" style="29" customWidth="1"/>
    <col min="4870" max="4870" width="16.5" style="29" customWidth="1"/>
    <col min="4871" max="4871" width="7.625" style="29" customWidth="1"/>
    <col min="4872" max="4872" width="15.625" style="29" customWidth="1"/>
    <col min="4873" max="4873" width="2.125" style="29" customWidth="1"/>
    <col min="4874" max="4874" width="10.625" style="29" customWidth="1"/>
    <col min="4875" max="4875" width="9.5" style="29" customWidth="1"/>
    <col min="4876" max="4876" width="2.125" style="29" customWidth="1"/>
    <col min="4877" max="4877" width="10.625" style="29" customWidth="1"/>
    <col min="4878" max="4878" width="9.125" style="29"/>
    <col min="4879" max="4879" width="2.125" style="29" customWidth="1"/>
    <col min="4880" max="4880" width="12.5" style="29" customWidth="1"/>
    <col min="4881" max="4881" width="2.875" style="29" customWidth="1"/>
    <col min="4882" max="4882" width="8" style="29" customWidth="1"/>
    <col min="4883" max="4883" width="25.125" style="29" customWidth="1"/>
    <col min="4884" max="4884" width="2" style="29" customWidth="1"/>
    <col min="4885" max="4885" width="22.625" style="29" customWidth="1"/>
    <col min="4886" max="4886" width="6.625" style="29" customWidth="1"/>
    <col min="4887" max="4887" width="7.875" style="29" customWidth="1"/>
    <col min="4888" max="4888" width="3.375" style="29" customWidth="1"/>
    <col min="4889" max="4889" width="2.625" style="29" customWidth="1"/>
    <col min="4890" max="4890" width="7.625" style="29" customWidth="1"/>
    <col min="4891" max="4891" width="10.625" style="29" customWidth="1"/>
    <col min="4892" max="4892" width="4.125" style="29" customWidth="1"/>
    <col min="4893" max="4893" width="6.625" style="29" customWidth="1"/>
    <col min="4894" max="4894" width="4.375" style="29" customWidth="1"/>
    <col min="4895" max="4895" width="6.625" style="29" customWidth="1"/>
    <col min="4896" max="4896" width="3.625" style="29" customWidth="1"/>
    <col min="4897" max="4897" width="6.625" style="29" customWidth="1"/>
    <col min="4898" max="4898" width="2.375" style="29" customWidth="1"/>
    <col min="4899" max="5120" width="9.125" style="29"/>
    <col min="5121" max="5121" width="2.875" style="29" customWidth="1"/>
    <col min="5122" max="5122" width="1.5" style="29" customWidth="1"/>
    <col min="5123" max="5123" width="23.375" style="29" customWidth="1"/>
    <col min="5124" max="5124" width="1.625" style="29" customWidth="1"/>
    <col min="5125" max="5125" width="12.5" style="29" customWidth="1"/>
    <col min="5126" max="5126" width="16.5" style="29" customWidth="1"/>
    <col min="5127" max="5127" width="7.625" style="29" customWidth="1"/>
    <col min="5128" max="5128" width="15.625" style="29" customWidth="1"/>
    <col min="5129" max="5129" width="2.125" style="29" customWidth="1"/>
    <col min="5130" max="5130" width="10.625" style="29" customWidth="1"/>
    <col min="5131" max="5131" width="9.5" style="29" customWidth="1"/>
    <col min="5132" max="5132" width="2.125" style="29" customWidth="1"/>
    <col min="5133" max="5133" width="10.625" style="29" customWidth="1"/>
    <col min="5134" max="5134" width="9.125" style="29"/>
    <col min="5135" max="5135" width="2.125" style="29" customWidth="1"/>
    <col min="5136" max="5136" width="12.5" style="29" customWidth="1"/>
    <col min="5137" max="5137" width="2.875" style="29" customWidth="1"/>
    <col min="5138" max="5138" width="8" style="29" customWidth="1"/>
    <col min="5139" max="5139" width="25.125" style="29" customWidth="1"/>
    <col min="5140" max="5140" width="2" style="29" customWidth="1"/>
    <col min="5141" max="5141" width="22.625" style="29" customWidth="1"/>
    <col min="5142" max="5142" width="6.625" style="29" customWidth="1"/>
    <col min="5143" max="5143" width="7.875" style="29" customWidth="1"/>
    <col min="5144" max="5144" width="3.375" style="29" customWidth="1"/>
    <col min="5145" max="5145" width="2.625" style="29" customWidth="1"/>
    <col min="5146" max="5146" width="7.625" style="29" customWidth="1"/>
    <col min="5147" max="5147" width="10.625" style="29" customWidth="1"/>
    <col min="5148" max="5148" width="4.125" style="29" customWidth="1"/>
    <col min="5149" max="5149" width="6.625" style="29" customWidth="1"/>
    <col min="5150" max="5150" width="4.375" style="29" customWidth="1"/>
    <col min="5151" max="5151" width="6.625" style="29" customWidth="1"/>
    <col min="5152" max="5152" width="3.625" style="29" customWidth="1"/>
    <col min="5153" max="5153" width="6.625" style="29" customWidth="1"/>
    <col min="5154" max="5154" width="2.375" style="29" customWidth="1"/>
    <col min="5155" max="5376" width="9.125" style="29"/>
    <col min="5377" max="5377" width="2.875" style="29" customWidth="1"/>
    <col min="5378" max="5378" width="1.5" style="29" customWidth="1"/>
    <col min="5379" max="5379" width="23.375" style="29" customWidth="1"/>
    <col min="5380" max="5380" width="1.625" style="29" customWidth="1"/>
    <col min="5381" max="5381" width="12.5" style="29" customWidth="1"/>
    <col min="5382" max="5382" width="16.5" style="29" customWidth="1"/>
    <col min="5383" max="5383" width="7.625" style="29" customWidth="1"/>
    <col min="5384" max="5384" width="15.625" style="29" customWidth="1"/>
    <col min="5385" max="5385" width="2.125" style="29" customWidth="1"/>
    <col min="5386" max="5386" width="10.625" style="29" customWidth="1"/>
    <col min="5387" max="5387" width="9.5" style="29" customWidth="1"/>
    <col min="5388" max="5388" width="2.125" style="29" customWidth="1"/>
    <col min="5389" max="5389" width="10.625" style="29" customWidth="1"/>
    <col min="5390" max="5390" width="9.125" style="29"/>
    <col min="5391" max="5391" width="2.125" style="29" customWidth="1"/>
    <col min="5392" max="5392" width="12.5" style="29" customWidth="1"/>
    <col min="5393" max="5393" width="2.875" style="29" customWidth="1"/>
    <col min="5394" max="5394" width="8" style="29" customWidth="1"/>
    <col min="5395" max="5395" width="25.125" style="29" customWidth="1"/>
    <col min="5396" max="5396" width="2" style="29" customWidth="1"/>
    <col min="5397" max="5397" width="22.625" style="29" customWidth="1"/>
    <col min="5398" max="5398" width="6.625" style="29" customWidth="1"/>
    <col min="5399" max="5399" width="7.875" style="29" customWidth="1"/>
    <col min="5400" max="5400" width="3.375" style="29" customWidth="1"/>
    <col min="5401" max="5401" width="2.625" style="29" customWidth="1"/>
    <col min="5402" max="5402" width="7.625" style="29" customWidth="1"/>
    <col min="5403" max="5403" width="10.625" style="29" customWidth="1"/>
    <col min="5404" max="5404" width="4.125" style="29" customWidth="1"/>
    <col min="5405" max="5405" width="6.625" style="29" customWidth="1"/>
    <col min="5406" max="5406" width="4.375" style="29" customWidth="1"/>
    <col min="5407" max="5407" width="6.625" style="29" customWidth="1"/>
    <col min="5408" max="5408" width="3.625" style="29" customWidth="1"/>
    <col min="5409" max="5409" width="6.625" style="29" customWidth="1"/>
    <col min="5410" max="5410" width="2.375" style="29" customWidth="1"/>
    <col min="5411" max="5632" width="9.125" style="29"/>
    <col min="5633" max="5633" width="2.875" style="29" customWidth="1"/>
    <col min="5634" max="5634" width="1.5" style="29" customWidth="1"/>
    <col min="5635" max="5635" width="23.375" style="29" customWidth="1"/>
    <col min="5636" max="5636" width="1.625" style="29" customWidth="1"/>
    <col min="5637" max="5637" width="12.5" style="29" customWidth="1"/>
    <col min="5638" max="5638" width="16.5" style="29" customWidth="1"/>
    <col min="5639" max="5639" width="7.625" style="29" customWidth="1"/>
    <col min="5640" max="5640" width="15.625" style="29" customWidth="1"/>
    <col min="5641" max="5641" width="2.125" style="29" customWidth="1"/>
    <col min="5642" max="5642" width="10.625" style="29" customWidth="1"/>
    <col min="5643" max="5643" width="9.5" style="29" customWidth="1"/>
    <col min="5644" max="5644" width="2.125" style="29" customWidth="1"/>
    <col min="5645" max="5645" width="10.625" style="29" customWidth="1"/>
    <col min="5646" max="5646" width="9.125" style="29"/>
    <col min="5647" max="5647" width="2.125" style="29" customWidth="1"/>
    <col min="5648" max="5648" width="12.5" style="29" customWidth="1"/>
    <col min="5649" max="5649" width="2.875" style="29" customWidth="1"/>
    <col min="5650" max="5650" width="8" style="29" customWidth="1"/>
    <col min="5651" max="5651" width="25.125" style="29" customWidth="1"/>
    <col min="5652" max="5652" width="2" style="29" customWidth="1"/>
    <col min="5653" max="5653" width="22.625" style="29" customWidth="1"/>
    <col min="5654" max="5654" width="6.625" style="29" customWidth="1"/>
    <col min="5655" max="5655" width="7.875" style="29" customWidth="1"/>
    <col min="5656" max="5656" width="3.375" style="29" customWidth="1"/>
    <col min="5657" max="5657" width="2.625" style="29" customWidth="1"/>
    <col min="5658" max="5658" width="7.625" style="29" customWidth="1"/>
    <col min="5659" max="5659" width="10.625" style="29" customWidth="1"/>
    <col min="5660" max="5660" width="4.125" style="29" customWidth="1"/>
    <col min="5661" max="5661" width="6.625" style="29" customWidth="1"/>
    <col min="5662" max="5662" width="4.375" style="29" customWidth="1"/>
    <col min="5663" max="5663" width="6.625" style="29" customWidth="1"/>
    <col min="5664" max="5664" width="3.625" style="29" customWidth="1"/>
    <col min="5665" max="5665" width="6.625" style="29" customWidth="1"/>
    <col min="5666" max="5666" width="2.375" style="29" customWidth="1"/>
    <col min="5667" max="5888" width="9.125" style="29"/>
    <col min="5889" max="5889" width="2.875" style="29" customWidth="1"/>
    <col min="5890" max="5890" width="1.5" style="29" customWidth="1"/>
    <col min="5891" max="5891" width="23.375" style="29" customWidth="1"/>
    <col min="5892" max="5892" width="1.625" style="29" customWidth="1"/>
    <col min="5893" max="5893" width="12.5" style="29" customWidth="1"/>
    <col min="5894" max="5894" width="16.5" style="29" customWidth="1"/>
    <col min="5895" max="5895" width="7.625" style="29" customWidth="1"/>
    <col min="5896" max="5896" width="15.625" style="29" customWidth="1"/>
    <col min="5897" max="5897" width="2.125" style="29" customWidth="1"/>
    <col min="5898" max="5898" width="10.625" style="29" customWidth="1"/>
    <col min="5899" max="5899" width="9.5" style="29" customWidth="1"/>
    <col min="5900" max="5900" width="2.125" style="29" customWidth="1"/>
    <col min="5901" max="5901" width="10.625" style="29" customWidth="1"/>
    <col min="5902" max="5902" width="9.125" style="29"/>
    <col min="5903" max="5903" width="2.125" style="29" customWidth="1"/>
    <col min="5904" max="5904" width="12.5" style="29" customWidth="1"/>
    <col min="5905" max="5905" width="2.875" style="29" customWidth="1"/>
    <col min="5906" max="5906" width="8" style="29" customWidth="1"/>
    <col min="5907" max="5907" width="25.125" style="29" customWidth="1"/>
    <col min="5908" max="5908" width="2" style="29" customWidth="1"/>
    <col min="5909" max="5909" width="22.625" style="29" customWidth="1"/>
    <col min="5910" max="5910" width="6.625" style="29" customWidth="1"/>
    <col min="5911" max="5911" width="7.875" style="29" customWidth="1"/>
    <col min="5912" max="5912" width="3.375" style="29" customWidth="1"/>
    <col min="5913" max="5913" width="2.625" style="29" customWidth="1"/>
    <col min="5914" max="5914" width="7.625" style="29" customWidth="1"/>
    <col min="5915" max="5915" width="10.625" style="29" customWidth="1"/>
    <col min="5916" max="5916" width="4.125" style="29" customWidth="1"/>
    <col min="5917" max="5917" width="6.625" style="29" customWidth="1"/>
    <col min="5918" max="5918" width="4.375" style="29" customWidth="1"/>
    <col min="5919" max="5919" width="6.625" style="29" customWidth="1"/>
    <col min="5920" max="5920" width="3.625" style="29" customWidth="1"/>
    <col min="5921" max="5921" width="6.625" style="29" customWidth="1"/>
    <col min="5922" max="5922" width="2.375" style="29" customWidth="1"/>
    <col min="5923" max="6144" width="9.125" style="29"/>
    <col min="6145" max="6145" width="2.875" style="29" customWidth="1"/>
    <col min="6146" max="6146" width="1.5" style="29" customWidth="1"/>
    <col min="6147" max="6147" width="23.375" style="29" customWidth="1"/>
    <col min="6148" max="6148" width="1.625" style="29" customWidth="1"/>
    <col min="6149" max="6149" width="12.5" style="29" customWidth="1"/>
    <col min="6150" max="6150" width="16.5" style="29" customWidth="1"/>
    <col min="6151" max="6151" width="7.625" style="29" customWidth="1"/>
    <col min="6152" max="6152" width="15.625" style="29" customWidth="1"/>
    <col min="6153" max="6153" width="2.125" style="29" customWidth="1"/>
    <col min="6154" max="6154" width="10.625" style="29" customWidth="1"/>
    <col min="6155" max="6155" width="9.5" style="29" customWidth="1"/>
    <col min="6156" max="6156" width="2.125" style="29" customWidth="1"/>
    <col min="6157" max="6157" width="10.625" style="29" customWidth="1"/>
    <col min="6158" max="6158" width="9.125" style="29"/>
    <col min="6159" max="6159" width="2.125" style="29" customWidth="1"/>
    <col min="6160" max="6160" width="12.5" style="29" customWidth="1"/>
    <col min="6161" max="6161" width="2.875" style="29" customWidth="1"/>
    <col min="6162" max="6162" width="8" style="29" customWidth="1"/>
    <col min="6163" max="6163" width="25.125" style="29" customWidth="1"/>
    <col min="6164" max="6164" width="2" style="29" customWidth="1"/>
    <col min="6165" max="6165" width="22.625" style="29" customWidth="1"/>
    <col min="6166" max="6166" width="6.625" style="29" customWidth="1"/>
    <col min="6167" max="6167" width="7.875" style="29" customWidth="1"/>
    <col min="6168" max="6168" width="3.375" style="29" customWidth="1"/>
    <col min="6169" max="6169" width="2.625" style="29" customWidth="1"/>
    <col min="6170" max="6170" width="7.625" style="29" customWidth="1"/>
    <col min="6171" max="6171" width="10.625" style="29" customWidth="1"/>
    <col min="6172" max="6172" width="4.125" style="29" customWidth="1"/>
    <col min="6173" max="6173" width="6.625" style="29" customWidth="1"/>
    <col min="6174" max="6174" width="4.375" style="29" customWidth="1"/>
    <col min="6175" max="6175" width="6.625" style="29" customWidth="1"/>
    <col min="6176" max="6176" width="3.625" style="29" customWidth="1"/>
    <col min="6177" max="6177" width="6.625" style="29" customWidth="1"/>
    <col min="6178" max="6178" width="2.375" style="29" customWidth="1"/>
    <col min="6179" max="6400" width="9.125" style="29"/>
    <col min="6401" max="6401" width="2.875" style="29" customWidth="1"/>
    <col min="6402" max="6402" width="1.5" style="29" customWidth="1"/>
    <col min="6403" max="6403" width="23.375" style="29" customWidth="1"/>
    <col min="6404" max="6404" width="1.625" style="29" customWidth="1"/>
    <col min="6405" max="6405" width="12.5" style="29" customWidth="1"/>
    <col min="6406" max="6406" width="16.5" style="29" customWidth="1"/>
    <col min="6407" max="6407" width="7.625" style="29" customWidth="1"/>
    <col min="6408" max="6408" width="15.625" style="29" customWidth="1"/>
    <col min="6409" max="6409" width="2.125" style="29" customWidth="1"/>
    <col min="6410" max="6410" width="10.625" style="29" customWidth="1"/>
    <col min="6411" max="6411" width="9.5" style="29" customWidth="1"/>
    <col min="6412" max="6412" width="2.125" style="29" customWidth="1"/>
    <col min="6413" max="6413" width="10.625" style="29" customWidth="1"/>
    <col min="6414" max="6414" width="9.125" style="29"/>
    <col min="6415" max="6415" width="2.125" style="29" customWidth="1"/>
    <col min="6416" max="6416" width="12.5" style="29" customWidth="1"/>
    <col min="6417" max="6417" width="2.875" style="29" customWidth="1"/>
    <col min="6418" max="6418" width="8" style="29" customWidth="1"/>
    <col min="6419" max="6419" width="25.125" style="29" customWidth="1"/>
    <col min="6420" max="6420" width="2" style="29" customWidth="1"/>
    <col min="6421" max="6421" width="22.625" style="29" customWidth="1"/>
    <col min="6422" max="6422" width="6.625" style="29" customWidth="1"/>
    <col min="6423" max="6423" width="7.875" style="29" customWidth="1"/>
    <col min="6424" max="6424" width="3.375" style="29" customWidth="1"/>
    <col min="6425" max="6425" width="2.625" style="29" customWidth="1"/>
    <col min="6426" max="6426" width="7.625" style="29" customWidth="1"/>
    <col min="6427" max="6427" width="10.625" style="29" customWidth="1"/>
    <col min="6428" max="6428" width="4.125" style="29" customWidth="1"/>
    <col min="6429" max="6429" width="6.625" style="29" customWidth="1"/>
    <col min="6430" max="6430" width="4.375" style="29" customWidth="1"/>
    <col min="6431" max="6431" width="6.625" style="29" customWidth="1"/>
    <col min="6432" max="6432" width="3.625" style="29" customWidth="1"/>
    <col min="6433" max="6433" width="6.625" style="29" customWidth="1"/>
    <col min="6434" max="6434" width="2.375" style="29" customWidth="1"/>
    <col min="6435" max="6656" width="9.125" style="29"/>
    <col min="6657" max="6657" width="2.875" style="29" customWidth="1"/>
    <col min="6658" max="6658" width="1.5" style="29" customWidth="1"/>
    <col min="6659" max="6659" width="23.375" style="29" customWidth="1"/>
    <col min="6660" max="6660" width="1.625" style="29" customWidth="1"/>
    <col min="6661" max="6661" width="12.5" style="29" customWidth="1"/>
    <col min="6662" max="6662" width="16.5" style="29" customWidth="1"/>
    <col min="6663" max="6663" width="7.625" style="29" customWidth="1"/>
    <col min="6664" max="6664" width="15.625" style="29" customWidth="1"/>
    <col min="6665" max="6665" width="2.125" style="29" customWidth="1"/>
    <col min="6666" max="6666" width="10.625" style="29" customWidth="1"/>
    <col min="6667" max="6667" width="9.5" style="29" customWidth="1"/>
    <col min="6668" max="6668" width="2.125" style="29" customWidth="1"/>
    <col min="6669" max="6669" width="10.625" style="29" customWidth="1"/>
    <col min="6670" max="6670" width="9.125" style="29"/>
    <col min="6671" max="6671" width="2.125" style="29" customWidth="1"/>
    <col min="6672" max="6672" width="12.5" style="29" customWidth="1"/>
    <col min="6673" max="6673" width="2.875" style="29" customWidth="1"/>
    <col min="6674" max="6674" width="8" style="29" customWidth="1"/>
    <col min="6675" max="6675" width="25.125" style="29" customWidth="1"/>
    <col min="6676" max="6676" width="2" style="29" customWidth="1"/>
    <col min="6677" max="6677" width="22.625" style="29" customWidth="1"/>
    <col min="6678" max="6678" width="6.625" style="29" customWidth="1"/>
    <col min="6679" max="6679" width="7.875" style="29" customWidth="1"/>
    <col min="6680" max="6680" width="3.375" style="29" customWidth="1"/>
    <col min="6681" max="6681" width="2.625" style="29" customWidth="1"/>
    <col min="6682" max="6682" width="7.625" style="29" customWidth="1"/>
    <col min="6683" max="6683" width="10.625" style="29" customWidth="1"/>
    <col min="6684" max="6684" width="4.125" style="29" customWidth="1"/>
    <col min="6685" max="6685" width="6.625" style="29" customWidth="1"/>
    <col min="6686" max="6686" width="4.375" style="29" customWidth="1"/>
    <col min="6687" max="6687" width="6.625" style="29" customWidth="1"/>
    <col min="6688" max="6688" width="3.625" style="29" customWidth="1"/>
    <col min="6689" max="6689" width="6.625" style="29" customWidth="1"/>
    <col min="6690" max="6690" width="2.375" style="29" customWidth="1"/>
    <col min="6691" max="6912" width="9.125" style="29"/>
    <col min="6913" max="6913" width="2.875" style="29" customWidth="1"/>
    <col min="6914" max="6914" width="1.5" style="29" customWidth="1"/>
    <col min="6915" max="6915" width="23.375" style="29" customWidth="1"/>
    <col min="6916" max="6916" width="1.625" style="29" customWidth="1"/>
    <col min="6917" max="6917" width="12.5" style="29" customWidth="1"/>
    <col min="6918" max="6918" width="16.5" style="29" customWidth="1"/>
    <col min="6919" max="6919" width="7.625" style="29" customWidth="1"/>
    <col min="6920" max="6920" width="15.625" style="29" customWidth="1"/>
    <col min="6921" max="6921" width="2.125" style="29" customWidth="1"/>
    <col min="6922" max="6922" width="10.625" style="29" customWidth="1"/>
    <col min="6923" max="6923" width="9.5" style="29" customWidth="1"/>
    <col min="6924" max="6924" width="2.125" style="29" customWidth="1"/>
    <col min="6925" max="6925" width="10.625" style="29" customWidth="1"/>
    <col min="6926" max="6926" width="9.125" style="29"/>
    <col min="6927" max="6927" width="2.125" style="29" customWidth="1"/>
    <col min="6928" max="6928" width="12.5" style="29" customWidth="1"/>
    <col min="6929" max="6929" width="2.875" style="29" customWidth="1"/>
    <col min="6930" max="6930" width="8" style="29" customWidth="1"/>
    <col min="6931" max="6931" width="25.125" style="29" customWidth="1"/>
    <col min="6932" max="6932" width="2" style="29" customWidth="1"/>
    <col min="6933" max="6933" width="22.625" style="29" customWidth="1"/>
    <col min="6934" max="6934" width="6.625" style="29" customWidth="1"/>
    <col min="6935" max="6935" width="7.875" style="29" customWidth="1"/>
    <col min="6936" max="6936" width="3.375" style="29" customWidth="1"/>
    <col min="6937" max="6937" width="2.625" style="29" customWidth="1"/>
    <col min="6938" max="6938" width="7.625" style="29" customWidth="1"/>
    <col min="6939" max="6939" width="10.625" style="29" customWidth="1"/>
    <col min="6940" max="6940" width="4.125" style="29" customWidth="1"/>
    <col min="6941" max="6941" width="6.625" style="29" customWidth="1"/>
    <col min="6942" max="6942" width="4.375" style="29" customWidth="1"/>
    <col min="6943" max="6943" width="6.625" style="29" customWidth="1"/>
    <col min="6944" max="6944" width="3.625" style="29" customWidth="1"/>
    <col min="6945" max="6945" width="6.625" style="29" customWidth="1"/>
    <col min="6946" max="6946" width="2.375" style="29" customWidth="1"/>
    <col min="6947" max="7168" width="9.125" style="29"/>
    <col min="7169" max="7169" width="2.875" style="29" customWidth="1"/>
    <col min="7170" max="7170" width="1.5" style="29" customWidth="1"/>
    <col min="7171" max="7171" width="23.375" style="29" customWidth="1"/>
    <col min="7172" max="7172" width="1.625" style="29" customWidth="1"/>
    <col min="7173" max="7173" width="12.5" style="29" customWidth="1"/>
    <col min="7174" max="7174" width="16.5" style="29" customWidth="1"/>
    <col min="7175" max="7175" width="7.625" style="29" customWidth="1"/>
    <col min="7176" max="7176" width="15.625" style="29" customWidth="1"/>
    <col min="7177" max="7177" width="2.125" style="29" customWidth="1"/>
    <col min="7178" max="7178" width="10.625" style="29" customWidth="1"/>
    <col min="7179" max="7179" width="9.5" style="29" customWidth="1"/>
    <col min="7180" max="7180" width="2.125" style="29" customWidth="1"/>
    <col min="7181" max="7181" width="10.625" style="29" customWidth="1"/>
    <col min="7182" max="7182" width="9.125" style="29"/>
    <col min="7183" max="7183" width="2.125" style="29" customWidth="1"/>
    <col min="7184" max="7184" width="12.5" style="29" customWidth="1"/>
    <col min="7185" max="7185" width="2.875" style="29" customWidth="1"/>
    <col min="7186" max="7186" width="8" style="29" customWidth="1"/>
    <col min="7187" max="7187" width="25.125" style="29" customWidth="1"/>
    <col min="7188" max="7188" width="2" style="29" customWidth="1"/>
    <col min="7189" max="7189" width="22.625" style="29" customWidth="1"/>
    <col min="7190" max="7190" width="6.625" style="29" customWidth="1"/>
    <col min="7191" max="7191" width="7.875" style="29" customWidth="1"/>
    <col min="7192" max="7192" width="3.375" style="29" customWidth="1"/>
    <col min="7193" max="7193" width="2.625" style="29" customWidth="1"/>
    <col min="7194" max="7194" width="7.625" style="29" customWidth="1"/>
    <col min="7195" max="7195" width="10.625" style="29" customWidth="1"/>
    <col min="7196" max="7196" width="4.125" style="29" customWidth="1"/>
    <col min="7197" max="7197" width="6.625" style="29" customWidth="1"/>
    <col min="7198" max="7198" width="4.375" style="29" customWidth="1"/>
    <col min="7199" max="7199" width="6.625" style="29" customWidth="1"/>
    <col min="7200" max="7200" width="3.625" style="29" customWidth="1"/>
    <col min="7201" max="7201" width="6.625" style="29" customWidth="1"/>
    <col min="7202" max="7202" width="2.375" style="29" customWidth="1"/>
    <col min="7203" max="7424" width="9.125" style="29"/>
    <col min="7425" max="7425" width="2.875" style="29" customWidth="1"/>
    <col min="7426" max="7426" width="1.5" style="29" customWidth="1"/>
    <col min="7427" max="7427" width="23.375" style="29" customWidth="1"/>
    <col min="7428" max="7428" width="1.625" style="29" customWidth="1"/>
    <col min="7429" max="7429" width="12.5" style="29" customWidth="1"/>
    <col min="7430" max="7430" width="16.5" style="29" customWidth="1"/>
    <col min="7431" max="7431" width="7.625" style="29" customWidth="1"/>
    <col min="7432" max="7432" width="15.625" style="29" customWidth="1"/>
    <col min="7433" max="7433" width="2.125" style="29" customWidth="1"/>
    <col min="7434" max="7434" width="10.625" style="29" customWidth="1"/>
    <col min="7435" max="7435" width="9.5" style="29" customWidth="1"/>
    <col min="7436" max="7436" width="2.125" style="29" customWidth="1"/>
    <col min="7437" max="7437" width="10.625" style="29" customWidth="1"/>
    <col min="7438" max="7438" width="9.125" style="29"/>
    <col min="7439" max="7439" width="2.125" style="29" customWidth="1"/>
    <col min="7440" max="7440" width="12.5" style="29" customWidth="1"/>
    <col min="7441" max="7441" width="2.875" style="29" customWidth="1"/>
    <col min="7442" max="7442" width="8" style="29" customWidth="1"/>
    <col min="7443" max="7443" width="25.125" style="29" customWidth="1"/>
    <col min="7444" max="7444" width="2" style="29" customWidth="1"/>
    <col min="7445" max="7445" width="22.625" style="29" customWidth="1"/>
    <col min="7446" max="7446" width="6.625" style="29" customWidth="1"/>
    <col min="7447" max="7447" width="7.875" style="29" customWidth="1"/>
    <col min="7448" max="7448" width="3.375" style="29" customWidth="1"/>
    <col min="7449" max="7449" width="2.625" style="29" customWidth="1"/>
    <col min="7450" max="7450" width="7.625" style="29" customWidth="1"/>
    <col min="7451" max="7451" width="10.625" style="29" customWidth="1"/>
    <col min="7452" max="7452" width="4.125" style="29" customWidth="1"/>
    <col min="7453" max="7453" width="6.625" style="29" customWidth="1"/>
    <col min="7454" max="7454" width="4.375" style="29" customWidth="1"/>
    <col min="7455" max="7455" width="6.625" style="29" customWidth="1"/>
    <col min="7456" max="7456" width="3.625" style="29" customWidth="1"/>
    <col min="7457" max="7457" width="6.625" style="29" customWidth="1"/>
    <col min="7458" max="7458" width="2.375" style="29" customWidth="1"/>
    <col min="7459" max="7680" width="9.125" style="29"/>
    <col min="7681" max="7681" width="2.875" style="29" customWidth="1"/>
    <col min="7682" max="7682" width="1.5" style="29" customWidth="1"/>
    <col min="7683" max="7683" width="23.375" style="29" customWidth="1"/>
    <col min="7684" max="7684" width="1.625" style="29" customWidth="1"/>
    <col min="7685" max="7685" width="12.5" style="29" customWidth="1"/>
    <col min="7686" max="7686" width="16.5" style="29" customWidth="1"/>
    <col min="7687" max="7687" width="7.625" style="29" customWidth="1"/>
    <col min="7688" max="7688" width="15.625" style="29" customWidth="1"/>
    <col min="7689" max="7689" width="2.125" style="29" customWidth="1"/>
    <col min="7690" max="7690" width="10.625" style="29" customWidth="1"/>
    <col min="7691" max="7691" width="9.5" style="29" customWidth="1"/>
    <col min="7692" max="7692" width="2.125" style="29" customWidth="1"/>
    <col min="7693" max="7693" width="10.625" style="29" customWidth="1"/>
    <col min="7694" max="7694" width="9.125" style="29"/>
    <col min="7695" max="7695" width="2.125" style="29" customWidth="1"/>
    <col min="7696" max="7696" width="12.5" style="29" customWidth="1"/>
    <col min="7697" max="7697" width="2.875" style="29" customWidth="1"/>
    <col min="7698" max="7698" width="8" style="29" customWidth="1"/>
    <col min="7699" max="7699" width="25.125" style="29" customWidth="1"/>
    <col min="7700" max="7700" width="2" style="29" customWidth="1"/>
    <col min="7701" max="7701" width="22.625" style="29" customWidth="1"/>
    <col min="7702" max="7702" width="6.625" style="29" customWidth="1"/>
    <col min="7703" max="7703" width="7.875" style="29" customWidth="1"/>
    <col min="7704" max="7704" width="3.375" style="29" customWidth="1"/>
    <col min="7705" max="7705" width="2.625" style="29" customWidth="1"/>
    <col min="7706" max="7706" width="7.625" style="29" customWidth="1"/>
    <col min="7707" max="7707" width="10.625" style="29" customWidth="1"/>
    <col min="7708" max="7708" width="4.125" style="29" customWidth="1"/>
    <col min="7709" max="7709" width="6.625" style="29" customWidth="1"/>
    <col min="7710" max="7710" width="4.375" style="29" customWidth="1"/>
    <col min="7711" max="7711" width="6.625" style="29" customWidth="1"/>
    <col min="7712" max="7712" width="3.625" style="29" customWidth="1"/>
    <col min="7713" max="7713" width="6.625" style="29" customWidth="1"/>
    <col min="7714" max="7714" width="2.375" style="29" customWidth="1"/>
    <col min="7715" max="7936" width="9.125" style="29"/>
    <col min="7937" max="7937" width="2.875" style="29" customWidth="1"/>
    <col min="7938" max="7938" width="1.5" style="29" customWidth="1"/>
    <col min="7939" max="7939" width="23.375" style="29" customWidth="1"/>
    <col min="7940" max="7940" width="1.625" style="29" customWidth="1"/>
    <col min="7941" max="7941" width="12.5" style="29" customWidth="1"/>
    <col min="7942" max="7942" width="16.5" style="29" customWidth="1"/>
    <col min="7943" max="7943" width="7.625" style="29" customWidth="1"/>
    <col min="7944" max="7944" width="15.625" style="29" customWidth="1"/>
    <col min="7945" max="7945" width="2.125" style="29" customWidth="1"/>
    <col min="7946" max="7946" width="10.625" style="29" customWidth="1"/>
    <col min="7947" max="7947" width="9.5" style="29" customWidth="1"/>
    <col min="7948" max="7948" width="2.125" style="29" customWidth="1"/>
    <col min="7949" max="7949" width="10.625" style="29" customWidth="1"/>
    <col min="7950" max="7950" width="9.125" style="29"/>
    <col min="7951" max="7951" width="2.125" style="29" customWidth="1"/>
    <col min="7952" max="7952" width="12.5" style="29" customWidth="1"/>
    <col min="7953" max="7953" width="2.875" style="29" customWidth="1"/>
    <col min="7954" max="7954" width="8" style="29" customWidth="1"/>
    <col min="7955" max="7955" width="25.125" style="29" customWidth="1"/>
    <col min="7956" max="7956" width="2" style="29" customWidth="1"/>
    <col min="7957" max="7957" width="22.625" style="29" customWidth="1"/>
    <col min="7958" max="7958" width="6.625" style="29" customWidth="1"/>
    <col min="7959" max="7959" width="7.875" style="29" customWidth="1"/>
    <col min="7960" max="7960" width="3.375" style="29" customWidth="1"/>
    <col min="7961" max="7961" width="2.625" style="29" customWidth="1"/>
    <col min="7962" max="7962" width="7.625" style="29" customWidth="1"/>
    <col min="7963" max="7963" width="10.625" style="29" customWidth="1"/>
    <col min="7964" max="7964" width="4.125" style="29" customWidth="1"/>
    <col min="7965" max="7965" width="6.625" style="29" customWidth="1"/>
    <col min="7966" max="7966" width="4.375" style="29" customWidth="1"/>
    <col min="7967" max="7967" width="6.625" style="29" customWidth="1"/>
    <col min="7968" max="7968" width="3.625" style="29" customWidth="1"/>
    <col min="7969" max="7969" width="6.625" style="29" customWidth="1"/>
    <col min="7970" max="7970" width="2.375" style="29" customWidth="1"/>
    <col min="7971" max="8192" width="9.125" style="29"/>
    <col min="8193" max="8193" width="2.875" style="29" customWidth="1"/>
    <col min="8194" max="8194" width="1.5" style="29" customWidth="1"/>
    <col min="8195" max="8195" width="23.375" style="29" customWidth="1"/>
    <col min="8196" max="8196" width="1.625" style="29" customWidth="1"/>
    <col min="8197" max="8197" width="12.5" style="29" customWidth="1"/>
    <col min="8198" max="8198" width="16.5" style="29" customWidth="1"/>
    <col min="8199" max="8199" width="7.625" style="29" customWidth="1"/>
    <col min="8200" max="8200" width="15.625" style="29" customWidth="1"/>
    <col min="8201" max="8201" width="2.125" style="29" customWidth="1"/>
    <col min="8202" max="8202" width="10.625" style="29" customWidth="1"/>
    <col min="8203" max="8203" width="9.5" style="29" customWidth="1"/>
    <col min="8204" max="8204" width="2.125" style="29" customWidth="1"/>
    <col min="8205" max="8205" width="10.625" style="29" customWidth="1"/>
    <col min="8206" max="8206" width="9.125" style="29"/>
    <col min="8207" max="8207" width="2.125" style="29" customWidth="1"/>
    <col min="8208" max="8208" width="12.5" style="29" customWidth="1"/>
    <col min="8209" max="8209" width="2.875" style="29" customWidth="1"/>
    <col min="8210" max="8210" width="8" style="29" customWidth="1"/>
    <col min="8211" max="8211" width="25.125" style="29" customWidth="1"/>
    <col min="8212" max="8212" width="2" style="29" customWidth="1"/>
    <col min="8213" max="8213" width="22.625" style="29" customWidth="1"/>
    <col min="8214" max="8214" width="6.625" style="29" customWidth="1"/>
    <col min="8215" max="8215" width="7.875" style="29" customWidth="1"/>
    <col min="8216" max="8216" width="3.375" style="29" customWidth="1"/>
    <col min="8217" max="8217" width="2.625" style="29" customWidth="1"/>
    <col min="8218" max="8218" width="7.625" style="29" customWidth="1"/>
    <col min="8219" max="8219" width="10.625" style="29" customWidth="1"/>
    <col min="8220" max="8220" width="4.125" style="29" customWidth="1"/>
    <col min="8221" max="8221" width="6.625" style="29" customWidth="1"/>
    <col min="8222" max="8222" width="4.375" style="29" customWidth="1"/>
    <col min="8223" max="8223" width="6.625" style="29" customWidth="1"/>
    <col min="8224" max="8224" width="3.625" style="29" customWidth="1"/>
    <col min="8225" max="8225" width="6.625" style="29" customWidth="1"/>
    <col min="8226" max="8226" width="2.375" style="29" customWidth="1"/>
    <col min="8227" max="8448" width="9.125" style="29"/>
    <col min="8449" max="8449" width="2.875" style="29" customWidth="1"/>
    <col min="8450" max="8450" width="1.5" style="29" customWidth="1"/>
    <col min="8451" max="8451" width="23.375" style="29" customWidth="1"/>
    <col min="8452" max="8452" width="1.625" style="29" customWidth="1"/>
    <col min="8453" max="8453" width="12.5" style="29" customWidth="1"/>
    <col min="8454" max="8454" width="16.5" style="29" customWidth="1"/>
    <col min="8455" max="8455" width="7.625" style="29" customWidth="1"/>
    <col min="8456" max="8456" width="15.625" style="29" customWidth="1"/>
    <col min="8457" max="8457" width="2.125" style="29" customWidth="1"/>
    <col min="8458" max="8458" width="10.625" style="29" customWidth="1"/>
    <col min="8459" max="8459" width="9.5" style="29" customWidth="1"/>
    <col min="8460" max="8460" width="2.125" style="29" customWidth="1"/>
    <col min="8461" max="8461" width="10.625" style="29" customWidth="1"/>
    <col min="8462" max="8462" width="9.125" style="29"/>
    <col min="8463" max="8463" width="2.125" style="29" customWidth="1"/>
    <col min="8464" max="8464" width="12.5" style="29" customWidth="1"/>
    <col min="8465" max="8465" width="2.875" style="29" customWidth="1"/>
    <col min="8466" max="8466" width="8" style="29" customWidth="1"/>
    <col min="8467" max="8467" width="25.125" style="29" customWidth="1"/>
    <col min="8468" max="8468" width="2" style="29" customWidth="1"/>
    <col min="8469" max="8469" width="22.625" style="29" customWidth="1"/>
    <col min="8470" max="8470" width="6.625" style="29" customWidth="1"/>
    <col min="8471" max="8471" width="7.875" style="29" customWidth="1"/>
    <col min="8472" max="8472" width="3.375" style="29" customWidth="1"/>
    <col min="8473" max="8473" width="2.625" style="29" customWidth="1"/>
    <col min="8474" max="8474" width="7.625" style="29" customWidth="1"/>
    <col min="8475" max="8475" width="10.625" style="29" customWidth="1"/>
    <col min="8476" max="8476" width="4.125" style="29" customWidth="1"/>
    <col min="8477" max="8477" width="6.625" style="29" customWidth="1"/>
    <col min="8478" max="8478" width="4.375" style="29" customWidth="1"/>
    <col min="8479" max="8479" width="6.625" style="29" customWidth="1"/>
    <col min="8480" max="8480" width="3.625" style="29" customWidth="1"/>
    <col min="8481" max="8481" width="6.625" style="29" customWidth="1"/>
    <col min="8482" max="8482" width="2.375" style="29" customWidth="1"/>
    <col min="8483" max="8704" width="9.125" style="29"/>
    <col min="8705" max="8705" width="2.875" style="29" customWidth="1"/>
    <col min="8706" max="8706" width="1.5" style="29" customWidth="1"/>
    <col min="8707" max="8707" width="23.375" style="29" customWidth="1"/>
    <col min="8708" max="8708" width="1.625" style="29" customWidth="1"/>
    <col min="8709" max="8709" width="12.5" style="29" customWidth="1"/>
    <col min="8710" max="8710" width="16.5" style="29" customWidth="1"/>
    <col min="8711" max="8711" width="7.625" style="29" customWidth="1"/>
    <col min="8712" max="8712" width="15.625" style="29" customWidth="1"/>
    <col min="8713" max="8713" width="2.125" style="29" customWidth="1"/>
    <col min="8714" max="8714" width="10.625" style="29" customWidth="1"/>
    <col min="8715" max="8715" width="9.5" style="29" customWidth="1"/>
    <col min="8716" max="8716" width="2.125" style="29" customWidth="1"/>
    <col min="8717" max="8717" width="10.625" style="29" customWidth="1"/>
    <col min="8718" max="8718" width="9.125" style="29"/>
    <col min="8719" max="8719" width="2.125" style="29" customWidth="1"/>
    <col min="8720" max="8720" width="12.5" style="29" customWidth="1"/>
    <col min="8721" max="8721" width="2.875" style="29" customWidth="1"/>
    <col min="8722" max="8722" width="8" style="29" customWidth="1"/>
    <col min="8723" max="8723" width="25.125" style="29" customWidth="1"/>
    <col min="8724" max="8724" width="2" style="29" customWidth="1"/>
    <col min="8725" max="8725" width="22.625" style="29" customWidth="1"/>
    <col min="8726" max="8726" width="6.625" style="29" customWidth="1"/>
    <col min="8727" max="8727" width="7.875" style="29" customWidth="1"/>
    <col min="8728" max="8728" width="3.375" style="29" customWidth="1"/>
    <col min="8729" max="8729" width="2.625" style="29" customWidth="1"/>
    <col min="8730" max="8730" width="7.625" style="29" customWidth="1"/>
    <col min="8731" max="8731" width="10.625" style="29" customWidth="1"/>
    <col min="8732" max="8732" width="4.125" style="29" customWidth="1"/>
    <col min="8733" max="8733" width="6.625" style="29" customWidth="1"/>
    <col min="8734" max="8734" width="4.375" style="29" customWidth="1"/>
    <col min="8735" max="8735" width="6.625" style="29" customWidth="1"/>
    <col min="8736" max="8736" width="3.625" style="29" customWidth="1"/>
    <col min="8737" max="8737" width="6.625" style="29" customWidth="1"/>
    <col min="8738" max="8738" width="2.375" style="29" customWidth="1"/>
    <col min="8739" max="8960" width="9.125" style="29"/>
    <col min="8961" max="8961" width="2.875" style="29" customWidth="1"/>
    <col min="8962" max="8962" width="1.5" style="29" customWidth="1"/>
    <col min="8963" max="8963" width="23.375" style="29" customWidth="1"/>
    <col min="8964" max="8964" width="1.625" style="29" customWidth="1"/>
    <col min="8965" max="8965" width="12.5" style="29" customWidth="1"/>
    <col min="8966" max="8966" width="16.5" style="29" customWidth="1"/>
    <col min="8967" max="8967" width="7.625" style="29" customWidth="1"/>
    <col min="8968" max="8968" width="15.625" style="29" customWidth="1"/>
    <col min="8969" max="8969" width="2.125" style="29" customWidth="1"/>
    <col min="8970" max="8970" width="10.625" style="29" customWidth="1"/>
    <col min="8971" max="8971" width="9.5" style="29" customWidth="1"/>
    <col min="8972" max="8972" width="2.125" style="29" customWidth="1"/>
    <col min="8973" max="8973" width="10.625" style="29" customWidth="1"/>
    <col min="8974" max="8974" width="9.125" style="29"/>
    <col min="8975" max="8975" width="2.125" style="29" customWidth="1"/>
    <col min="8976" max="8976" width="12.5" style="29" customWidth="1"/>
    <col min="8977" max="8977" width="2.875" style="29" customWidth="1"/>
    <col min="8978" max="8978" width="8" style="29" customWidth="1"/>
    <col min="8979" max="8979" width="25.125" style="29" customWidth="1"/>
    <col min="8980" max="8980" width="2" style="29" customWidth="1"/>
    <col min="8981" max="8981" width="22.625" style="29" customWidth="1"/>
    <col min="8982" max="8982" width="6.625" style="29" customWidth="1"/>
    <col min="8983" max="8983" width="7.875" style="29" customWidth="1"/>
    <col min="8984" max="8984" width="3.375" style="29" customWidth="1"/>
    <col min="8985" max="8985" width="2.625" style="29" customWidth="1"/>
    <col min="8986" max="8986" width="7.625" style="29" customWidth="1"/>
    <col min="8987" max="8987" width="10.625" style="29" customWidth="1"/>
    <col min="8988" max="8988" width="4.125" style="29" customWidth="1"/>
    <col min="8989" max="8989" width="6.625" style="29" customWidth="1"/>
    <col min="8990" max="8990" width="4.375" style="29" customWidth="1"/>
    <col min="8991" max="8991" width="6.625" style="29" customWidth="1"/>
    <col min="8992" max="8992" width="3.625" style="29" customWidth="1"/>
    <col min="8993" max="8993" width="6.625" style="29" customWidth="1"/>
    <col min="8994" max="8994" width="2.375" style="29" customWidth="1"/>
    <col min="8995" max="9216" width="9.125" style="29"/>
    <col min="9217" max="9217" width="2.875" style="29" customWidth="1"/>
    <col min="9218" max="9218" width="1.5" style="29" customWidth="1"/>
    <col min="9219" max="9219" width="23.375" style="29" customWidth="1"/>
    <col min="9220" max="9220" width="1.625" style="29" customWidth="1"/>
    <col min="9221" max="9221" width="12.5" style="29" customWidth="1"/>
    <col min="9222" max="9222" width="16.5" style="29" customWidth="1"/>
    <col min="9223" max="9223" width="7.625" style="29" customWidth="1"/>
    <col min="9224" max="9224" width="15.625" style="29" customWidth="1"/>
    <col min="9225" max="9225" width="2.125" style="29" customWidth="1"/>
    <col min="9226" max="9226" width="10.625" style="29" customWidth="1"/>
    <col min="9227" max="9227" width="9.5" style="29" customWidth="1"/>
    <col min="9228" max="9228" width="2.125" style="29" customWidth="1"/>
    <col min="9229" max="9229" width="10.625" style="29" customWidth="1"/>
    <col min="9230" max="9230" width="9.125" style="29"/>
    <col min="9231" max="9231" width="2.125" style="29" customWidth="1"/>
    <col min="9232" max="9232" width="12.5" style="29" customWidth="1"/>
    <col min="9233" max="9233" width="2.875" style="29" customWidth="1"/>
    <col min="9234" max="9234" width="8" style="29" customWidth="1"/>
    <col min="9235" max="9235" width="25.125" style="29" customWidth="1"/>
    <col min="9236" max="9236" width="2" style="29" customWidth="1"/>
    <col min="9237" max="9237" width="22.625" style="29" customWidth="1"/>
    <col min="9238" max="9238" width="6.625" style="29" customWidth="1"/>
    <col min="9239" max="9239" width="7.875" style="29" customWidth="1"/>
    <col min="9240" max="9240" width="3.375" style="29" customWidth="1"/>
    <col min="9241" max="9241" width="2.625" style="29" customWidth="1"/>
    <col min="9242" max="9242" width="7.625" style="29" customWidth="1"/>
    <col min="9243" max="9243" width="10.625" style="29" customWidth="1"/>
    <col min="9244" max="9244" width="4.125" style="29" customWidth="1"/>
    <col min="9245" max="9245" width="6.625" style="29" customWidth="1"/>
    <col min="9246" max="9246" width="4.375" style="29" customWidth="1"/>
    <col min="9247" max="9247" width="6.625" style="29" customWidth="1"/>
    <col min="9248" max="9248" width="3.625" style="29" customWidth="1"/>
    <col min="9249" max="9249" width="6.625" style="29" customWidth="1"/>
    <col min="9250" max="9250" width="2.375" style="29" customWidth="1"/>
    <col min="9251" max="9472" width="9.125" style="29"/>
    <col min="9473" max="9473" width="2.875" style="29" customWidth="1"/>
    <col min="9474" max="9474" width="1.5" style="29" customWidth="1"/>
    <col min="9475" max="9475" width="23.375" style="29" customWidth="1"/>
    <col min="9476" max="9476" width="1.625" style="29" customWidth="1"/>
    <col min="9477" max="9477" width="12.5" style="29" customWidth="1"/>
    <col min="9478" max="9478" width="16.5" style="29" customWidth="1"/>
    <col min="9479" max="9479" width="7.625" style="29" customWidth="1"/>
    <col min="9480" max="9480" width="15.625" style="29" customWidth="1"/>
    <col min="9481" max="9481" width="2.125" style="29" customWidth="1"/>
    <col min="9482" max="9482" width="10.625" style="29" customWidth="1"/>
    <col min="9483" max="9483" width="9.5" style="29" customWidth="1"/>
    <col min="9484" max="9484" width="2.125" style="29" customWidth="1"/>
    <col min="9485" max="9485" width="10.625" style="29" customWidth="1"/>
    <col min="9486" max="9486" width="9.125" style="29"/>
    <col min="9487" max="9487" width="2.125" style="29" customWidth="1"/>
    <col min="9488" max="9488" width="12.5" style="29" customWidth="1"/>
    <col min="9489" max="9489" width="2.875" style="29" customWidth="1"/>
    <col min="9490" max="9490" width="8" style="29" customWidth="1"/>
    <col min="9491" max="9491" width="25.125" style="29" customWidth="1"/>
    <col min="9492" max="9492" width="2" style="29" customWidth="1"/>
    <col min="9493" max="9493" width="22.625" style="29" customWidth="1"/>
    <col min="9494" max="9494" width="6.625" style="29" customWidth="1"/>
    <col min="9495" max="9495" width="7.875" style="29" customWidth="1"/>
    <col min="9496" max="9496" width="3.375" style="29" customWidth="1"/>
    <col min="9497" max="9497" width="2.625" style="29" customWidth="1"/>
    <col min="9498" max="9498" width="7.625" style="29" customWidth="1"/>
    <col min="9499" max="9499" width="10.625" style="29" customWidth="1"/>
    <col min="9500" max="9500" width="4.125" style="29" customWidth="1"/>
    <col min="9501" max="9501" width="6.625" style="29" customWidth="1"/>
    <col min="9502" max="9502" width="4.375" style="29" customWidth="1"/>
    <col min="9503" max="9503" width="6.625" style="29" customWidth="1"/>
    <col min="9504" max="9504" width="3.625" style="29" customWidth="1"/>
    <col min="9505" max="9505" width="6.625" style="29" customWidth="1"/>
    <col min="9506" max="9506" width="2.375" style="29" customWidth="1"/>
    <col min="9507" max="9728" width="9.125" style="29"/>
    <col min="9729" max="9729" width="2.875" style="29" customWidth="1"/>
    <col min="9730" max="9730" width="1.5" style="29" customWidth="1"/>
    <col min="9731" max="9731" width="23.375" style="29" customWidth="1"/>
    <col min="9732" max="9732" width="1.625" style="29" customWidth="1"/>
    <col min="9733" max="9733" width="12.5" style="29" customWidth="1"/>
    <col min="9734" max="9734" width="16.5" style="29" customWidth="1"/>
    <col min="9735" max="9735" width="7.625" style="29" customWidth="1"/>
    <col min="9736" max="9736" width="15.625" style="29" customWidth="1"/>
    <col min="9737" max="9737" width="2.125" style="29" customWidth="1"/>
    <col min="9738" max="9738" width="10.625" style="29" customWidth="1"/>
    <col min="9739" max="9739" width="9.5" style="29" customWidth="1"/>
    <col min="9740" max="9740" width="2.125" style="29" customWidth="1"/>
    <col min="9741" max="9741" width="10.625" style="29" customWidth="1"/>
    <col min="9742" max="9742" width="9.125" style="29"/>
    <col min="9743" max="9743" width="2.125" style="29" customWidth="1"/>
    <col min="9744" max="9744" width="12.5" style="29" customWidth="1"/>
    <col min="9745" max="9745" width="2.875" style="29" customWidth="1"/>
    <col min="9746" max="9746" width="8" style="29" customWidth="1"/>
    <col min="9747" max="9747" width="25.125" style="29" customWidth="1"/>
    <col min="9748" max="9748" width="2" style="29" customWidth="1"/>
    <col min="9749" max="9749" width="22.625" style="29" customWidth="1"/>
    <col min="9750" max="9750" width="6.625" style="29" customWidth="1"/>
    <col min="9751" max="9751" width="7.875" style="29" customWidth="1"/>
    <col min="9752" max="9752" width="3.375" style="29" customWidth="1"/>
    <col min="9753" max="9753" width="2.625" style="29" customWidth="1"/>
    <col min="9754" max="9754" width="7.625" style="29" customWidth="1"/>
    <col min="9755" max="9755" width="10.625" style="29" customWidth="1"/>
    <col min="9756" max="9756" width="4.125" style="29" customWidth="1"/>
    <col min="9757" max="9757" width="6.625" style="29" customWidth="1"/>
    <col min="9758" max="9758" width="4.375" style="29" customWidth="1"/>
    <col min="9759" max="9759" width="6.625" style="29" customWidth="1"/>
    <col min="9760" max="9760" width="3.625" style="29" customWidth="1"/>
    <col min="9761" max="9761" width="6.625" style="29" customWidth="1"/>
    <col min="9762" max="9762" width="2.375" style="29" customWidth="1"/>
    <col min="9763" max="9984" width="9.125" style="29"/>
    <col min="9985" max="9985" width="2.875" style="29" customWidth="1"/>
    <col min="9986" max="9986" width="1.5" style="29" customWidth="1"/>
    <col min="9987" max="9987" width="23.375" style="29" customWidth="1"/>
    <col min="9988" max="9988" width="1.625" style="29" customWidth="1"/>
    <col min="9989" max="9989" width="12.5" style="29" customWidth="1"/>
    <col min="9990" max="9990" width="16.5" style="29" customWidth="1"/>
    <col min="9991" max="9991" width="7.625" style="29" customWidth="1"/>
    <col min="9992" max="9992" width="15.625" style="29" customWidth="1"/>
    <col min="9993" max="9993" width="2.125" style="29" customWidth="1"/>
    <col min="9994" max="9994" width="10.625" style="29" customWidth="1"/>
    <col min="9995" max="9995" width="9.5" style="29" customWidth="1"/>
    <col min="9996" max="9996" width="2.125" style="29" customWidth="1"/>
    <col min="9997" max="9997" width="10.625" style="29" customWidth="1"/>
    <col min="9998" max="9998" width="9.125" style="29"/>
    <col min="9999" max="9999" width="2.125" style="29" customWidth="1"/>
    <col min="10000" max="10000" width="12.5" style="29" customWidth="1"/>
    <col min="10001" max="10001" width="2.875" style="29" customWidth="1"/>
    <col min="10002" max="10002" width="8" style="29" customWidth="1"/>
    <col min="10003" max="10003" width="25.125" style="29" customWidth="1"/>
    <col min="10004" max="10004" width="2" style="29" customWidth="1"/>
    <col min="10005" max="10005" width="22.625" style="29" customWidth="1"/>
    <col min="10006" max="10006" width="6.625" style="29" customWidth="1"/>
    <col min="10007" max="10007" width="7.875" style="29" customWidth="1"/>
    <col min="10008" max="10008" width="3.375" style="29" customWidth="1"/>
    <col min="10009" max="10009" width="2.625" style="29" customWidth="1"/>
    <col min="10010" max="10010" width="7.625" style="29" customWidth="1"/>
    <col min="10011" max="10011" width="10.625" style="29" customWidth="1"/>
    <col min="10012" max="10012" width="4.125" style="29" customWidth="1"/>
    <col min="10013" max="10013" width="6.625" style="29" customWidth="1"/>
    <col min="10014" max="10014" width="4.375" style="29" customWidth="1"/>
    <col min="10015" max="10015" width="6.625" style="29" customWidth="1"/>
    <col min="10016" max="10016" width="3.625" style="29" customWidth="1"/>
    <col min="10017" max="10017" width="6.625" style="29" customWidth="1"/>
    <col min="10018" max="10018" width="2.375" style="29" customWidth="1"/>
    <col min="10019" max="10240" width="9.125" style="29"/>
    <col min="10241" max="10241" width="2.875" style="29" customWidth="1"/>
    <col min="10242" max="10242" width="1.5" style="29" customWidth="1"/>
    <col min="10243" max="10243" width="23.375" style="29" customWidth="1"/>
    <col min="10244" max="10244" width="1.625" style="29" customWidth="1"/>
    <col min="10245" max="10245" width="12.5" style="29" customWidth="1"/>
    <col min="10246" max="10246" width="16.5" style="29" customWidth="1"/>
    <col min="10247" max="10247" width="7.625" style="29" customWidth="1"/>
    <col min="10248" max="10248" width="15.625" style="29" customWidth="1"/>
    <col min="10249" max="10249" width="2.125" style="29" customWidth="1"/>
    <col min="10250" max="10250" width="10.625" style="29" customWidth="1"/>
    <col min="10251" max="10251" width="9.5" style="29" customWidth="1"/>
    <col min="10252" max="10252" width="2.125" style="29" customWidth="1"/>
    <col min="10253" max="10253" width="10.625" style="29" customWidth="1"/>
    <col min="10254" max="10254" width="9.125" style="29"/>
    <col min="10255" max="10255" width="2.125" style="29" customWidth="1"/>
    <col min="10256" max="10256" width="12.5" style="29" customWidth="1"/>
    <col min="10257" max="10257" width="2.875" style="29" customWidth="1"/>
    <col min="10258" max="10258" width="8" style="29" customWidth="1"/>
    <col min="10259" max="10259" width="25.125" style="29" customWidth="1"/>
    <col min="10260" max="10260" width="2" style="29" customWidth="1"/>
    <col min="10261" max="10261" width="22.625" style="29" customWidth="1"/>
    <col min="10262" max="10262" width="6.625" style="29" customWidth="1"/>
    <col min="10263" max="10263" width="7.875" style="29" customWidth="1"/>
    <col min="10264" max="10264" width="3.375" style="29" customWidth="1"/>
    <col min="10265" max="10265" width="2.625" style="29" customWidth="1"/>
    <col min="10266" max="10266" width="7.625" style="29" customWidth="1"/>
    <col min="10267" max="10267" width="10.625" style="29" customWidth="1"/>
    <col min="10268" max="10268" width="4.125" style="29" customWidth="1"/>
    <col min="10269" max="10269" width="6.625" style="29" customWidth="1"/>
    <col min="10270" max="10270" width="4.375" style="29" customWidth="1"/>
    <col min="10271" max="10271" width="6.625" style="29" customWidth="1"/>
    <col min="10272" max="10272" width="3.625" style="29" customWidth="1"/>
    <col min="10273" max="10273" width="6.625" style="29" customWidth="1"/>
    <col min="10274" max="10274" width="2.375" style="29" customWidth="1"/>
    <col min="10275" max="10496" width="9.125" style="29"/>
    <col min="10497" max="10497" width="2.875" style="29" customWidth="1"/>
    <col min="10498" max="10498" width="1.5" style="29" customWidth="1"/>
    <col min="10499" max="10499" width="23.375" style="29" customWidth="1"/>
    <col min="10500" max="10500" width="1.625" style="29" customWidth="1"/>
    <col min="10501" max="10501" width="12.5" style="29" customWidth="1"/>
    <col min="10502" max="10502" width="16.5" style="29" customWidth="1"/>
    <col min="10503" max="10503" width="7.625" style="29" customWidth="1"/>
    <col min="10504" max="10504" width="15.625" style="29" customWidth="1"/>
    <col min="10505" max="10505" width="2.125" style="29" customWidth="1"/>
    <col min="10506" max="10506" width="10.625" style="29" customWidth="1"/>
    <col min="10507" max="10507" width="9.5" style="29" customWidth="1"/>
    <col min="10508" max="10508" width="2.125" style="29" customWidth="1"/>
    <col min="10509" max="10509" width="10.625" style="29" customWidth="1"/>
    <col min="10510" max="10510" width="9.125" style="29"/>
    <col min="10511" max="10511" width="2.125" style="29" customWidth="1"/>
    <col min="10512" max="10512" width="12.5" style="29" customWidth="1"/>
    <col min="10513" max="10513" width="2.875" style="29" customWidth="1"/>
    <col min="10514" max="10514" width="8" style="29" customWidth="1"/>
    <col min="10515" max="10515" width="25.125" style="29" customWidth="1"/>
    <col min="10516" max="10516" width="2" style="29" customWidth="1"/>
    <col min="10517" max="10517" width="22.625" style="29" customWidth="1"/>
    <col min="10518" max="10518" width="6.625" style="29" customWidth="1"/>
    <col min="10519" max="10519" width="7.875" style="29" customWidth="1"/>
    <col min="10520" max="10520" width="3.375" style="29" customWidth="1"/>
    <col min="10521" max="10521" width="2.625" style="29" customWidth="1"/>
    <col min="10522" max="10522" width="7.625" style="29" customWidth="1"/>
    <col min="10523" max="10523" width="10.625" style="29" customWidth="1"/>
    <col min="10524" max="10524" width="4.125" style="29" customWidth="1"/>
    <col min="10525" max="10525" width="6.625" style="29" customWidth="1"/>
    <col min="10526" max="10526" width="4.375" style="29" customWidth="1"/>
    <col min="10527" max="10527" width="6.625" style="29" customWidth="1"/>
    <col min="10528" max="10528" width="3.625" style="29" customWidth="1"/>
    <col min="10529" max="10529" width="6.625" style="29" customWidth="1"/>
    <col min="10530" max="10530" width="2.375" style="29" customWidth="1"/>
    <col min="10531" max="10752" width="9.125" style="29"/>
    <col min="10753" max="10753" width="2.875" style="29" customWidth="1"/>
    <col min="10754" max="10754" width="1.5" style="29" customWidth="1"/>
    <col min="10755" max="10755" width="23.375" style="29" customWidth="1"/>
    <col min="10756" max="10756" width="1.625" style="29" customWidth="1"/>
    <col min="10757" max="10757" width="12.5" style="29" customWidth="1"/>
    <col min="10758" max="10758" width="16.5" style="29" customWidth="1"/>
    <col min="10759" max="10759" width="7.625" style="29" customWidth="1"/>
    <col min="10760" max="10760" width="15.625" style="29" customWidth="1"/>
    <col min="10761" max="10761" width="2.125" style="29" customWidth="1"/>
    <col min="10762" max="10762" width="10.625" style="29" customWidth="1"/>
    <col min="10763" max="10763" width="9.5" style="29" customWidth="1"/>
    <col min="10764" max="10764" width="2.125" style="29" customWidth="1"/>
    <col min="10765" max="10765" width="10.625" style="29" customWidth="1"/>
    <col min="10766" max="10766" width="9.125" style="29"/>
    <col min="10767" max="10767" width="2.125" style="29" customWidth="1"/>
    <col min="10768" max="10768" width="12.5" style="29" customWidth="1"/>
    <col min="10769" max="10769" width="2.875" style="29" customWidth="1"/>
    <col min="10770" max="10770" width="8" style="29" customWidth="1"/>
    <col min="10771" max="10771" width="25.125" style="29" customWidth="1"/>
    <col min="10772" max="10772" width="2" style="29" customWidth="1"/>
    <col min="10773" max="10773" width="22.625" style="29" customWidth="1"/>
    <col min="10774" max="10774" width="6.625" style="29" customWidth="1"/>
    <col min="10775" max="10775" width="7.875" style="29" customWidth="1"/>
    <col min="10776" max="10776" width="3.375" style="29" customWidth="1"/>
    <col min="10777" max="10777" width="2.625" style="29" customWidth="1"/>
    <col min="10778" max="10778" width="7.625" style="29" customWidth="1"/>
    <col min="10779" max="10779" width="10.625" style="29" customWidth="1"/>
    <col min="10780" max="10780" width="4.125" style="29" customWidth="1"/>
    <col min="10781" max="10781" width="6.625" style="29" customWidth="1"/>
    <col min="10782" max="10782" width="4.375" style="29" customWidth="1"/>
    <col min="10783" max="10783" width="6.625" style="29" customWidth="1"/>
    <col min="10784" max="10784" width="3.625" style="29" customWidth="1"/>
    <col min="10785" max="10785" width="6.625" style="29" customWidth="1"/>
    <col min="10786" max="10786" width="2.375" style="29" customWidth="1"/>
    <col min="10787" max="11008" width="9.125" style="29"/>
    <col min="11009" max="11009" width="2.875" style="29" customWidth="1"/>
    <col min="11010" max="11010" width="1.5" style="29" customWidth="1"/>
    <col min="11011" max="11011" width="23.375" style="29" customWidth="1"/>
    <col min="11012" max="11012" width="1.625" style="29" customWidth="1"/>
    <col min="11013" max="11013" width="12.5" style="29" customWidth="1"/>
    <col min="11014" max="11014" width="16.5" style="29" customWidth="1"/>
    <col min="11015" max="11015" width="7.625" style="29" customWidth="1"/>
    <col min="11016" max="11016" width="15.625" style="29" customWidth="1"/>
    <col min="11017" max="11017" width="2.125" style="29" customWidth="1"/>
    <col min="11018" max="11018" width="10.625" style="29" customWidth="1"/>
    <col min="11019" max="11019" width="9.5" style="29" customWidth="1"/>
    <col min="11020" max="11020" width="2.125" style="29" customWidth="1"/>
    <col min="11021" max="11021" width="10.625" style="29" customWidth="1"/>
    <col min="11022" max="11022" width="9.125" style="29"/>
    <col min="11023" max="11023" width="2.125" style="29" customWidth="1"/>
    <col min="11024" max="11024" width="12.5" style="29" customWidth="1"/>
    <col min="11025" max="11025" width="2.875" style="29" customWidth="1"/>
    <col min="11026" max="11026" width="8" style="29" customWidth="1"/>
    <col min="11027" max="11027" width="25.125" style="29" customWidth="1"/>
    <col min="11028" max="11028" width="2" style="29" customWidth="1"/>
    <col min="11029" max="11029" width="22.625" style="29" customWidth="1"/>
    <col min="11030" max="11030" width="6.625" style="29" customWidth="1"/>
    <col min="11031" max="11031" width="7.875" style="29" customWidth="1"/>
    <col min="11032" max="11032" width="3.375" style="29" customWidth="1"/>
    <col min="11033" max="11033" width="2.625" style="29" customWidth="1"/>
    <col min="11034" max="11034" width="7.625" style="29" customWidth="1"/>
    <col min="11035" max="11035" width="10.625" style="29" customWidth="1"/>
    <col min="11036" max="11036" width="4.125" style="29" customWidth="1"/>
    <col min="11037" max="11037" width="6.625" style="29" customWidth="1"/>
    <col min="11038" max="11038" width="4.375" style="29" customWidth="1"/>
    <col min="11039" max="11039" width="6.625" style="29" customWidth="1"/>
    <col min="11040" max="11040" width="3.625" style="29" customWidth="1"/>
    <col min="11041" max="11041" width="6.625" style="29" customWidth="1"/>
    <col min="11042" max="11042" width="2.375" style="29" customWidth="1"/>
    <col min="11043" max="11264" width="9.125" style="29"/>
    <col min="11265" max="11265" width="2.875" style="29" customWidth="1"/>
    <col min="11266" max="11266" width="1.5" style="29" customWidth="1"/>
    <col min="11267" max="11267" width="23.375" style="29" customWidth="1"/>
    <col min="11268" max="11268" width="1.625" style="29" customWidth="1"/>
    <col min="11269" max="11269" width="12.5" style="29" customWidth="1"/>
    <col min="11270" max="11270" width="16.5" style="29" customWidth="1"/>
    <col min="11271" max="11271" width="7.625" style="29" customWidth="1"/>
    <col min="11272" max="11272" width="15.625" style="29" customWidth="1"/>
    <col min="11273" max="11273" width="2.125" style="29" customWidth="1"/>
    <col min="11274" max="11274" width="10.625" style="29" customWidth="1"/>
    <col min="11275" max="11275" width="9.5" style="29" customWidth="1"/>
    <col min="11276" max="11276" width="2.125" style="29" customWidth="1"/>
    <col min="11277" max="11277" width="10.625" style="29" customWidth="1"/>
    <col min="11278" max="11278" width="9.125" style="29"/>
    <col min="11279" max="11279" width="2.125" style="29" customWidth="1"/>
    <col min="11280" max="11280" width="12.5" style="29" customWidth="1"/>
    <col min="11281" max="11281" width="2.875" style="29" customWidth="1"/>
    <col min="11282" max="11282" width="8" style="29" customWidth="1"/>
    <col min="11283" max="11283" width="25.125" style="29" customWidth="1"/>
    <col min="11284" max="11284" width="2" style="29" customWidth="1"/>
    <col min="11285" max="11285" width="22.625" style="29" customWidth="1"/>
    <col min="11286" max="11286" width="6.625" style="29" customWidth="1"/>
    <col min="11287" max="11287" width="7.875" style="29" customWidth="1"/>
    <col min="11288" max="11288" width="3.375" style="29" customWidth="1"/>
    <col min="11289" max="11289" width="2.625" style="29" customWidth="1"/>
    <col min="11290" max="11290" width="7.625" style="29" customWidth="1"/>
    <col min="11291" max="11291" width="10.625" style="29" customWidth="1"/>
    <col min="11292" max="11292" width="4.125" style="29" customWidth="1"/>
    <col min="11293" max="11293" width="6.625" style="29" customWidth="1"/>
    <col min="11294" max="11294" width="4.375" style="29" customWidth="1"/>
    <col min="11295" max="11295" width="6.625" style="29" customWidth="1"/>
    <col min="11296" max="11296" width="3.625" style="29" customWidth="1"/>
    <col min="11297" max="11297" width="6.625" style="29" customWidth="1"/>
    <col min="11298" max="11298" width="2.375" style="29" customWidth="1"/>
    <col min="11299" max="11520" width="9.125" style="29"/>
    <col min="11521" max="11521" width="2.875" style="29" customWidth="1"/>
    <col min="11522" max="11522" width="1.5" style="29" customWidth="1"/>
    <col min="11523" max="11523" width="23.375" style="29" customWidth="1"/>
    <col min="11524" max="11524" width="1.625" style="29" customWidth="1"/>
    <col min="11525" max="11525" width="12.5" style="29" customWidth="1"/>
    <col min="11526" max="11526" width="16.5" style="29" customWidth="1"/>
    <col min="11527" max="11527" width="7.625" style="29" customWidth="1"/>
    <col min="11528" max="11528" width="15.625" style="29" customWidth="1"/>
    <col min="11529" max="11529" width="2.125" style="29" customWidth="1"/>
    <col min="11530" max="11530" width="10.625" style="29" customWidth="1"/>
    <col min="11531" max="11531" width="9.5" style="29" customWidth="1"/>
    <col min="11532" max="11532" width="2.125" style="29" customWidth="1"/>
    <col min="11533" max="11533" width="10.625" style="29" customWidth="1"/>
    <col min="11534" max="11534" width="9.125" style="29"/>
    <col min="11535" max="11535" width="2.125" style="29" customWidth="1"/>
    <col min="11536" max="11536" width="12.5" style="29" customWidth="1"/>
    <col min="11537" max="11537" width="2.875" style="29" customWidth="1"/>
    <col min="11538" max="11538" width="8" style="29" customWidth="1"/>
    <col min="11539" max="11539" width="25.125" style="29" customWidth="1"/>
    <col min="11540" max="11540" width="2" style="29" customWidth="1"/>
    <col min="11541" max="11541" width="22.625" style="29" customWidth="1"/>
    <col min="11542" max="11542" width="6.625" style="29" customWidth="1"/>
    <col min="11543" max="11543" width="7.875" style="29" customWidth="1"/>
    <col min="11544" max="11544" width="3.375" style="29" customWidth="1"/>
    <col min="11545" max="11545" width="2.625" style="29" customWidth="1"/>
    <col min="11546" max="11546" width="7.625" style="29" customWidth="1"/>
    <col min="11547" max="11547" width="10.625" style="29" customWidth="1"/>
    <col min="11548" max="11548" width="4.125" style="29" customWidth="1"/>
    <col min="11549" max="11549" width="6.625" style="29" customWidth="1"/>
    <col min="11550" max="11550" width="4.375" style="29" customWidth="1"/>
    <col min="11551" max="11551" width="6.625" style="29" customWidth="1"/>
    <col min="11552" max="11552" width="3.625" style="29" customWidth="1"/>
    <col min="11553" max="11553" width="6.625" style="29" customWidth="1"/>
    <col min="11554" max="11554" width="2.375" style="29" customWidth="1"/>
    <col min="11555" max="11776" width="9.125" style="29"/>
    <col min="11777" max="11777" width="2.875" style="29" customWidth="1"/>
    <col min="11778" max="11778" width="1.5" style="29" customWidth="1"/>
    <col min="11779" max="11779" width="23.375" style="29" customWidth="1"/>
    <col min="11780" max="11780" width="1.625" style="29" customWidth="1"/>
    <col min="11781" max="11781" width="12.5" style="29" customWidth="1"/>
    <col min="11782" max="11782" width="16.5" style="29" customWidth="1"/>
    <col min="11783" max="11783" width="7.625" style="29" customWidth="1"/>
    <col min="11784" max="11784" width="15.625" style="29" customWidth="1"/>
    <col min="11785" max="11785" width="2.125" style="29" customWidth="1"/>
    <col min="11786" max="11786" width="10.625" style="29" customWidth="1"/>
    <col min="11787" max="11787" width="9.5" style="29" customWidth="1"/>
    <col min="11788" max="11788" width="2.125" style="29" customWidth="1"/>
    <col min="11789" max="11789" width="10.625" style="29" customWidth="1"/>
    <col min="11790" max="11790" width="9.125" style="29"/>
    <col min="11791" max="11791" width="2.125" style="29" customWidth="1"/>
    <col min="11792" max="11792" width="12.5" style="29" customWidth="1"/>
    <col min="11793" max="11793" width="2.875" style="29" customWidth="1"/>
    <col min="11794" max="11794" width="8" style="29" customWidth="1"/>
    <col min="11795" max="11795" width="25.125" style="29" customWidth="1"/>
    <col min="11796" max="11796" width="2" style="29" customWidth="1"/>
    <col min="11797" max="11797" width="22.625" style="29" customWidth="1"/>
    <col min="11798" max="11798" width="6.625" style="29" customWidth="1"/>
    <col min="11799" max="11799" width="7.875" style="29" customWidth="1"/>
    <col min="11800" max="11800" width="3.375" style="29" customWidth="1"/>
    <col min="11801" max="11801" width="2.625" style="29" customWidth="1"/>
    <col min="11802" max="11802" width="7.625" style="29" customWidth="1"/>
    <col min="11803" max="11803" width="10.625" style="29" customWidth="1"/>
    <col min="11804" max="11804" width="4.125" style="29" customWidth="1"/>
    <col min="11805" max="11805" width="6.625" style="29" customWidth="1"/>
    <col min="11806" max="11806" width="4.375" style="29" customWidth="1"/>
    <col min="11807" max="11807" width="6.625" style="29" customWidth="1"/>
    <col min="11808" max="11808" width="3.625" style="29" customWidth="1"/>
    <col min="11809" max="11809" width="6.625" style="29" customWidth="1"/>
    <col min="11810" max="11810" width="2.375" style="29" customWidth="1"/>
    <col min="11811" max="12032" width="9.125" style="29"/>
    <col min="12033" max="12033" width="2.875" style="29" customWidth="1"/>
    <col min="12034" max="12034" width="1.5" style="29" customWidth="1"/>
    <col min="12035" max="12035" width="23.375" style="29" customWidth="1"/>
    <col min="12036" max="12036" width="1.625" style="29" customWidth="1"/>
    <col min="12037" max="12037" width="12.5" style="29" customWidth="1"/>
    <col min="12038" max="12038" width="16.5" style="29" customWidth="1"/>
    <col min="12039" max="12039" width="7.625" style="29" customWidth="1"/>
    <col min="12040" max="12040" width="15.625" style="29" customWidth="1"/>
    <col min="12041" max="12041" width="2.125" style="29" customWidth="1"/>
    <col min="12042" max="12042" width="10.625" style="29" customWidth="1"/>
    <col min="12043" max="12043" width="9.5" style="29" customWidth="1"/>
    <col min="12044" max="12044" width="2.125" style="29" customWidth="1"/>
    <col min="12045" max="12045" width="10.625" style="29" customWidth="1"/>
    <col min="12046" max="12046" width="9.125" style="29"/>
    <col min="12047" max="12047" width="2.125" style="29" customWidth="1"/>
    <col min="12048" max="12048" width="12.5" style="29" customWidth="1"/>
    <col min="12049" max="12049" width="2.875" style="29" customWidth="1"/>
    <col min="12050" max="12050" width="8" style="29" customWidth="1"/>
    <col min="12051" max="12051" width="25.125" style="29" customWidth="1"/>
    <col min="12052" max="12052" width="2" style="29" customWidth="1"/>
    <col min="12053" max="12053" width="22.625" style="29" customWidth="1"/>
    <col min="12054" max="12054" width="6.625" style="29" customWidth="1"/>
    <col min="12055" max="12055" width="7.875" style="29" customWidth="1"/>
    <col min="12056" max="12056" width="3.375" style="29" customWidth="1"/>
    <col min="12057" max="12057" width="2.625" style="29" customWidth="1"/>
    <col min="12058" max="12058" width="7.625" style="29" customWidth="1"/>
    <col min="12059" max="12059" width="10.625" style="29" customWidth="1"/>
    <col min="12060" max="12060" width="4.125" style="29" customWidth="1"/>
    <col min="12061" max="12061" width="6.625" style="29" customWidth="1"/>
    <col min="12062" max="12062" width="4.375" style="29" customWidth="1"/>
    <col min="12063" max="12063" width="6.625" style="29" customWidth="1"/>
    <col min="12064" max="12064" width="3.625" style="29" customWidth="1"/>
    <col min="12065" max="12065" width="6.625" style="29" customWidth="1"/>
    <col min="12066" max="12066" width="2.375" style="29" customWidth="1"/>
    <col min="12067" max="12288" width="9.125" style="29"/>
    <col min="12289" max="12289" width="2.875" style="29" customWidth="1"/>
    <col min="12290" max="12290" width="1.5" style="29" customWidth="1"/>
    <col min="12291" max="12291" width="23.375" style="29" customWidth="1"/>
    <col min="12292" max="12292" width="1.625" style="29" customWidth="1"/>
    <col min="12293" max="12293" width="12.5" style="29" customWidth="1"/>
    <col min="12294" max="12294" width="16.5" style="29" customWidth="1"/>
    <col min="12295" max="12295" width="7.625" style="29" customWidth="1"/>
    <col min="12296" max="12296" width="15.625" style="29" customWidth="1"/>
    <col min="12297" max="12297" width="2.125" style="29" customWidth="1"/>
    <col min="12298" max="12298" width="10.625" style="29" customWidth="1"/>
    <col min="12299" max="12299" width="9.5" style="29" customWidth="1"/>
    <col min="12300" max="12300" width="2.125" style="29" customWidth="1"/>
    <col min="12301" max="12301" width="10.625" style="29" customWidth="1"/>
    <col min="12302" max="12302" width="9.125" style="29"/>
    <col min="12303" max="12303" width="2.125" style="29" customWidth="1"/>
    <col min="12304" max="12304" width="12.5" style="29" customWidth="1"/>
    <col min="12305" max="12305" width="2.875" style="29" customWidth="1"/>
    <col min="12306" max="12306" width="8" style="29" customWidth="1"/>
    <col min="12307" max="12307" width="25.125" style="29" customWidth="1"/>
    <col min="12308" max="12308" width="2" style="29" customWidth="1"/>
    <col min="12309" max="12309" width="22.625" style="29" customWidth="1"/>
    <col min="12310" max="12310" width="6.625" style="29" customWidth="1"/>
    <col min="12311" max="12311" width="7.875" style="29" customWidth="1"/>
    <col min="12312" max="12312" width="3.375" style="29" customWidth="1"/>
    <col min="12313" max="12313" width="2.625" style="29" customWidth="1"/>
    <col min="12314" max="12314" width="7.625" style="29" customWidth="1"/>
    <col min="12315" max="12315" width="10.625" style="29" customWidth="1"/>
    <col min="12316" max="12316" width="4.125" style="29" customWidth="1"/>
    <col min="12317" max="12317" width="6.625" style="29" customWidth="1"/>
    <col min="12318" max="12318" width="4.375" style="29" customWidth="1"/>
    <col min="12319" max="12319" width="6.625" style="29" customWidth="1"/>
    <col min="12320" max="12320" width="3.625" style="29" customWidth="1"/>
    <col min="12321" max="12321" width="6.625" style="29" customWidth="1"/>
    <col min="12322" max="12322" width="2.375" style="29" customWidth="1"/>
    <col min="12323" max="12544" width="9.125" style="29"/>
    <col min="12545" max="12545" width="2.875" style="29" customWidth="1"/>
    <col min="12546" max="12546" width="1.5" style="29" customWidth="1"/>
    <col min="12547" max="12547" width="23.375" style="29" customWidth="1"/>
    <col min="12548" max="12548" width="1.625" style="29" customWidth="1"/>
    <col min="12549" max="12549" width="12.5" style="29" customWidth="1"/>
    <col min="12550" max="12550" width="16.5" style="29" customWidth="1"/>
    <col min="12551" max="12551" width="7.625" style="29" customWidth="1"/>
    <col min="12552" max="12552" width="15.625" style="29" customWidth="1"/>
    <col min="12553" max="12553" width="2.125" style="29" customWidth="1"/>
    <col min="12554" max="12554" width="10.625" style="29" customWidth="1"/>
    <col min="12555" max="12555" width="9.5" style="29" customWidth="1"/>
    <col min="12556" max="12556" width="2.125" style="29" customWidth="1"/>
    <col min="12557" max="12557" width="10.625" style="29" customWidth="1"/>
    <col min="12558" max="12558" width="9.125" style="29"/>
    <col min="12559" max="12559" width="2.125" style="29" customWidth="1"/>
    <col min="12560" max="12560" width="12.5" style="29" customWidth="1"/>
    <col min="12561" max="12561" width="2.875" style="29" customWidth="1"/>
    <col min="12562" max="12562" width="8" style="29" customWidth="1"/>
    <col min="12563" max="12563" width="25.125" style="29" customWidth="1"/>
    <col min="12564" max="12564" width="2" style="29" customWidth="1"/>
    <col min="12565" max="12565" width="22.625" style="29" customWidth="1"/>
    <col min="12566" max="12566" width="6.625" style="29" customWidth="1"/>
    <col min="12567" max="12567" width="7.875" style="29" customWidth="1"/>
    <col min="12568" max="12568" width="3.375" style="29" customWidth="1"/>
    <col min="12569" max="12569" width="2.625" style="29" customWidth="1"/>
    <col min="12570" max="12570" width="7.625" style="29" customWidth="1"/>
    <col min="12571" max="12571" width="10.625" style="29" customWidth="1"/>
    <col min="12572" max="12572" width="4.125" style="29" customWidth="1"/>
    <col min="12573" max="12573" width="6.625" style="29" customWidth="1"/>
    <col min="12574" max="12574" width="4.375" style="29" customWidth="1"/>
    <col min="12575" max="12575" width="6.625" style="29" customWidth="1"/>
    <col min="12576" max="12576" width="3.625" style="29" customWidth="1"/>
    <col min="12577" max="12577" width="6.625" style="29" customWidth="1"/>
    <col min="12578" max="12578" width="2.375" style="29" customWidth="1"/>
    <col min="12579" max="12800" width="9.125" style="29"/>
    <col min="12801" max="12801" width="2.875" style="29" customWidth="1"/>
    <col min="12802" max="12802" width="1.5" style="29" customWidth="1"/>
    <col min="12803" max="12803" width="23.375" style="29" customWidth="1"/>
    <col min="12804" max="12804" width="1.625" style="29" customWidth="1"/>
    <col min="12805" max="12805" width="12.5" style="29" customWidth="1"/>
    <col min="12806" max="12806" width="16.5" style="29" customWidth="1"/>
    <col min="12807" max="12807" width="7.625" style="29" customWidth="1"/>
    <col min="12808" max="12808" width="15.625" style="29" customWidth="1"/>
    <col min="12809" max="12809" width="2.125" style="29" customWidth="1"/>
    <col min="12810" max="12810" width="10.625" style="29" customWidth="1"/>
    <col min="12811" max="12811" width="9.5" style="29" customWidth="1"/>
    <col min="12812" max="12812" width="2.125" style="29" customWidth="1"/>
    <col min="12813" max="12813" width="10.625" style="29" customWidth="1"/>
    <col min="12814" max="12814" width="9.125" style="29"/>
    <col min="12815" max="12815" width="2.125" style="29" customWidth="1"/>
    <col min="12816" max="12816" width="12.5" style="29" customWidth="1"/>
    <col min="12817" max="12817" width="2.875" style="29" customWidth="1"/>
    <col min="12818" max="12818" width="8" style="29" customWidth="1"/>
    <col min="12819" max="12819" width="25.125" style="29" customWidth="1"/>
    <col min="12820" max="12820" width="2" style="29" customWidth="1"/>
    <col min="12821" max="12821" width="22.625" style="29" customWidth="1"/>
    <col min="12822" max="12822" width="6.625" style="29" customWidth="1"/>
    <col min="12823" max="12823" width="7.875" style="29" customWidth="1"/>
    <col min="12824" max="12824" width="3.375" style="29" customWidth="1"/>
    <col min="12825" max="12825" width="2.625" style="29" customWidth="1"/>
    <col min="12826" max="12826" width="7.625" style="29" customWidth="1"/>
    <col min="12827" max="12827" width="10.625" style="29" customWidth="1"/>
    <col min="12828" max="12828" width="4.125" style="29" customWidth="1"/>
    <col min="12829" max="12829" width="6.625" style="29" customWidth="1"/>
    <col min="12830" max="12830" width="4.375" style="29" customWidth="1"/>
    <col min="12831" max="12831" width="6.625" style="29" customWidth="1"/>
    <col min="12832" max="12832" width="3.625" style="29" customWidth="1"/>
    <col min="12833" max="12833" width="6.625" style="29" customWidth="1"/>
    <col min="12834" max="12834" width="2.375" style="29" customWidth="1"/>
    <col min="12835" max="13056" width="9.125" style="29"/>
    <col min="13057" max="13057" width="2.875" style="29" customWidth="1"/>
    <col min="13058" max="13058" width="1.5" style="29" customWidth="1"/>
    <col min="13059" max="13059" width="23.375" style="29" customWidth="1"/>
    <col min="13060" max="13060" width="1.625" style="29" customWidth="1"/>
    <col min="13061" max="13061" width="12.5" style="29" customWidth="1"/>
    <col min="13062" max="13062" width="16.5" style="29" customWidth="1"/>
    <col min="13063" max="13063" width="7.625" style="29" customWidth="1"/>
    <col min="13064" max="13064" width="15.625" style="29" customWidth="1"/>
    <col min="13065" max="13065" width="2.125" style="29" customWidth="1"/>
    <col min="13066" max="13066" width="10.625" style="29" customWidth="1"/>
    <col min="13067" max="13067" width="9.5" style="29" customWidth="1"/>
    <col min="13068" max="13068" width="2.125" style="29" customWidth="1"/>
    <col min="13069" max="13069" width="10.625" style="29" customWidth="1"/>
    <col min="13070" max="13070" width="9.125" style="29"/>
    <col min="13071" max="13071" width="2.125" style="29" customWidth="1"/>
    <col min="13072" max="13072" width="12.5" style="29" customWidth="1"/>
    <col min="13073" max="13073" width="2.875" style="29" customWidth="1"/>
    <col min="13074" max="13074" width="8" style="29" customWidth="1"/>
    <col min="13075" max="13075" width="25.125" style="29" customWidth="1"/>
    <col min="13076" max="13076" width="2" style="29" customWidth="1"/>
    <col min="13077" max="13077" width="22.625" style="29" customWidth="1"/>
    <col min="13078" max="13078" width="6.625" style="29" customWidth="1"/>
    <col min="13079" max="13079" width="7.875" style="29" customWidth="1"/>
    <col min="13080" max="13080" width="3.375" style="29" customWidth="1"/>
    <col min="13081" max="13081" width="2.625" style="29" customWidth="1"/>
    <col min="13082" max="13082" width="7.625" style="29" customWidth="1"/>
    <col min="13083" max="13083" width="10.625" style="29" customWidth="1"/>
    <col min="13084" max="13084" width="4.125" style="29" customWidth="1"/>
    <col min="13085" max="13085" width="6.625" style="29" customWidth="1"/>
    <col min="13086" max="13086" width="4.375" style="29" customWidth="1"/>
    <col min="13087" max="13087" width="6.625" style="29" customWidth="1"/>
    <col min="13088" max="13088" width="3.625" style="29" customWidth="1"/>
    <col min="13089" max="13089" width="6.625" style="29" customWidth="1"/>
    <col min="13090" max="13090" width="2.375" style="29" customWidth="1"/>
    <col min="13091" max="13312" width="9.125" style="29"/>
    <col min="13313" max="13313" width="2.875" style="29" customWidth="1"/>
    <col min="13314" max="13314" width="1.5" style="29" customWidth="1"/>
    <col min="13315" max="13315" width="23.375" style="29" customWidth="1"/>
    <col min="13316" max="13316" width="1.625" style="29" customWidth="1"/>
    <col min="13317" max="13317" width="12.5" style="29" customWidth="1"/>
    <col min="13318" max="13318" width="16.5" style="29" customWidth="1"/>
    <col min="13319" max="13319" width="7.625" style="29" customWidth="1"/>
    <col min="13320" max="13320" width="15.625" style="29" customWidth="1"/>
    <col min="13321" max="13321" width="2.125" style="29" customWidth="1"/>
    <col min="13322" max="13322" width="10.625" style="29" customWidth="1"/>
    <col min="13323" max="13323" width="9.5" style="29" customWidth="1"/>
    <col min="13324" max="13324" width="2.125" style="29" customWidth="1"/>
    <col min="13325" max="13325" width="10.625" style="29" customWidth="1"/>
    <col min="13326" max="13326" width="9.125" style="29"/>
    <col min="13327" max="13327" width="2.125" style="29" customWidth="1"/>
    <col min="13328" max="13328" width="12.5" style="29" customWidth="1"/>
    <col min="13329" max="13329" width="2.875" style="29" customWidth="1"/>
    <col min="13330" max="13330" width="8" style="29" customWidth="1"/>
    <col min="13331" max="13331" width="25.125" style="29" customWidth="1"/>
    <col min="13332" max="13332" width="2" style="29" customWidth="1"/>
    <col min="13333" max="13333" width="22.625" style="29" customWidth="1"/>
    <col min="13334" max="13334" width="6.625" style="29" customWidth="1"/>
    <col min="13335" max="13335" width="7.875" style="29" customWidth="1"/>
    <col min="13336" max="13336" width="3.375" style="29" customWidth="1"/>
    <col min="13337" max="13337" width="2.625" style="29" customWidth="1"/>
    <col min="13338" max="13338" width="7.625" style="29" customWidth="1"/>
    <col min="13339" max="13339" width="10.625" style="29" customWidth="1"/>
    <col min="13340" max="13340" width="4.125" style="29" customWidth="1"/>
    <col min="13341" max="13341" width="6.625" style="29" customWidth="1"/>
    <col min="13342" max="13342" width="4.375" style="29" customWidth="1"/>
    <col min="13343" max="13343" width="6.625" style="29" customWidth="1"/>
    <col min="13344" max="13344" width="3.625" style="29" customWidth="1"/>
    <col min="13345" max="13345" width="6.625" style="29" customWidth="1"/>
    <col min="13346" max="13346" width="2.375" style="29" customWidth="1"/>
    <col min="13347" max="13568" width="9.125" style="29"/>
    <col min="13569" max="13569" width="2.875" style="29" customWidth="1"/>
    <col min="13570" max="13570" width="1.5" style="29" customWidth="1"/>
    <col min="13571" max="13571" width="23.375" style="29" customWidth="1"/>
    <col min="13572" max="13572" width="1.625" style="29" customWidth="1"/>
    <col min="13573" max="13573" width="12.5" style="29" customWidth="1"/>
    <col min="13574" max="13574" width="16.5" style="29" customWidth="1"/>
    <col min="13575" max="13575" width="7.625" style="29" customWidth="1"/>
    <col min="13576" max="13576" width="15.625" style="29" customWidth="1"/>
    <col min="13577" max="13577" width="2.125" style="29" customWidth="1"/>
    <col min="13578" max="13578" width="10.625" style="29" customWidth="1"/>
    <col min="13579" max="13579" width="9.5" style="29" customWidth="1"/>
    <col min="13580" max="13580" width="2.125" style="29" customWidth="1"/>
    <col min="13581" max="13581" width="10.625" style="29" customWidth="1"/>
    <col min="13582" max="13582" width="9.125" style="29"/>
    <col min="13583" max="13583" width="2.125" style="29" customWidth="1"/>
    <col min="13584" max="13584" width="12.5" style="29" customWidth="1"/>
    <col min="13585" max="13585" width="2.875" style="29" customWidth="1"/>
    <col min="13586" max="13586" width="8" style="29" customWidth="1"/>
    <col min="13587" max="13587" width="25.125" style="29" customWidth="1"/>
    <col min="13588" max="13588" width="2" style="29" customWidth="1"/>
    <col min="13589" max="13589" width="22.625" style="29" customWidth="1"/>
    <col min="13590" max="13590" width="6.625" style="29" customWidth="1"/>
    <col min="13591" max="13591" width="7.875" style="29" customWidth="1"/>
    <col min="13592" max="13592" width="3.375" style="29" customWidth="1"/>
    <col min="13593" max="13593" width="2.625" style="29" customWidth="1"/>
    <col min="13594" max="13594" width="7.625" style="29" customWidth="1"/>
    <col min="13595" max="13595" width="10.625" style="29" customWidth="1"/>
    <col min="13596" max="13596" width="4.125" style="29" customWidth="1"/>
    <col min="13597" max="13597" width="6.625" style="29" customWidth="1"/>
    <col min="13598" max="13598" width="4.375" style="29" customWidth="1"/>
    <col min="13599" max="13599" width="6.625" style="29" customWidth="1"/>
    <col min="13600" max="13600" width="3.625" style="29" customWidth="1"/>
    <col min="13601" max="13601" width="6.625" style="29" customWidth="1"/>
    <col min="13602" max="13602" width="2.375" style="29" customWidth="1"/>
    <col min="13603" max="13824" width="9.125" style="29"/>
    <col min="13825" max="13825" width="2.875" style="29" customWidth="1"/>
    <col min="13826" max="13826" width="1.5" style="29" customWidth="1"/>
    <col min="13827" max="13827" width="23.375" style="29" customWidth="1"/>
    <col min="13828" max="13828" width="1.625" style="29" customWidth="1"/>
    <col min="13829" max="13829" width="12.5" style="29" customWidth="1"/>
    <col min="13830" max="13830" width="16.5" style="29" customWidth="1"/>
    <col min="13831" max="13831" width="7.625" style="29" customWidth="1"/>
    <col min="13832" max="13832" width="15.625" style="29" customWidth="1"/>
    <col min="13833" max="13833" width="2.125" style="29" customWidth="1"/>
    <col min="13834" max="13834" width="10.625" style="29" customWidth="1"/>
    <col min="13835" max="13835" width="9.5" style="29" customWidth="1"/>
    <col min="13836" max="13836" width="2.125" style="29" customWidth="1"/>
    <col min="13837" max="13837" width="10.625" style="29" customWidth="1"/>
    <col min="13838" max="13838" width="9.125" style="29"/>
    <col min="13839" max="13839" width="2.125" style="29" customWidth="1"/>
    <col min="13840" max="13840" width="12.5" style="29" customWidth="1"/>
    <col min="13841" max="13841" width="2.875" style="29" customWidth="1"/>
    <col min="13842" max="13842" width="8" style="29" customWidth="1"/>
    <col min="13843" max="13843" width="25.125" style="29" customWidth="1"/>
    <col min="13844" max="13844" width="2" style="29" customWidth="1"/>
    <col min="13845" max="13845" width="22.625" style="29" customWidth="1"/>
    <col min="13846" max="13846" width="6.625" style="29" customWidth="1"/>
    <col min="13847" max="13847" width="7.875" style="29" customWidth="1"/>
    <col min="13848" max="13848" width="3.375" style="29" customWidth="1"/>
    <col min="13849" max="13849" width="2.625" style="29" customWidth="1"/>
    <col min="13850" max="13850" width="7.625" style="29" customWidth="1"/>
    <col min="13851" max="13851" width="10.625" style="29" customWidth="1"/>
    <col min="13852" max="13852" width="4.125" style="29" customWidth="1"/>
    <col min="13853" max="13853" width="6.625" style="29" customWidth="1"/>
    <col min="13854" max="13854" width="4.375" style="29" customWidth="1"/>
    <col min="13855" max="13855" width="6.625" style="29" customWidth="1"/>
    <col min="13856" max="13856" width="3.625" style="29" customWidth="1"/>
    <col min="13857" max="13857" width="6.625" style="29" customWidth="1"/>
    <col min="13858" max="13858" width="2.375" style="29" customWidth="1"/>
    <col min="13859" max="14080" width="9.125" style="29"/>
    <col min="14081" max="14081" width="2.875" style="29" customWidth="1"/>
    <col min="14082" max="14082" width="1.5" style="29" customWidth="1"/>
    <col min="14083" max="14083" width="23.375" style="29" customWidth="1"/>
    <col min="14084" max="14084" width="1.625" style="29" customWidth="1"/>
    <col min="14085" max="14085" width="12.5" style="29" customWidth="1"/>
    <col min="14086" max="14086" width="16.5" style="29" customWidth="1"/>
    <col min="14087" max="14087" width="7.625" style="29" customWidth="1"/>
    <col min="14088" max="14088" width="15.625" style="29" customWidth="1"/>
    <col min="14089" max="14089" width="2.125" style="29" customWidth="1"/>
    <col min="14090" max="14090" width="10.625" style="29" customWidth="1"/>
    <col min="14091" max="14091" width="9.5" style="29" customWidth="1"/>
    <col min="14092" max="14092" width="2.125" style="29" customWidth="1"/>
    <col min="14093" max="14093" width="10.625" style="29" customWidth="1"/>
    <col min="14094" max="14094" width="9.125" style="29"/>
    <col min="14095" max="14095" width="2.125" style="29" customWidth="1"/>
    <col min="14096" max="14096" width="12.5" style="29" customWidth="1"/>
    <col min="14097" max="14097" width="2.875" style="29" customWidth="1"/>
    <col min="14098" max="14098" width="8" style="29" customWidth="1"/>
    <col min="14099" max="14099" width="25.125" style="29" customWidth="1"/>
    <col min="14100" max="14100" width="2" style="29" customWidth="1"/>
    <col min="14101" max="14101" width="22.625" style="29" customWidth="1"/>
    <col min="14102" max="14102" width="6.625" style="29" customWidth="1"/>
    <col min="14103" max="14103" width="7.875" style="29" customWidth="1"/>
    <col min="14104" max="14104" width="3.375" style="29" customWidth="1"/>
    <col min="14105" max="14105" width="2.625" style="29" customWidth="1"/>
    <col min="14106" max="14106" width="7.625" style="29" customWidth="1"/>
    <col min="14107" max="14107" width="10.625" style="29" customWidth="1"/>
    <col min="14108" max="14108" width="4.125" style="29" customWidth="1"/>
    <col min="14109" max="14109" width="6.625" style="29" customWidth="1"/>
    <col min="14110" max="14110" width="4.375" style="29" customWidth="1"/>
    <col min="14111" max="14111" width="6.625" style="29" customWidth="1"/>
    <col min="14112" max="14112" width="3.625" style="29" customWidth="1"/>
    <col min="14113" max="14113" width="6.625" style="29" customWidth="1"/>
    <col min="14114" max="14114" width="2.375" style="29" customWidth="1"/>
    <col min="14115" max="14336" width="9.125" style="29"/>
    <col min="14337" max="14337" width="2.875" style="29" customWidth="1"/>
    <col min="14338" max="14338" width="1.5" style="29" customWidth="1"/>
    <col min="14339" max="14339" width="23.375" style="29" customWidth="1"/>
    <col min="14340" max="14340" width="1.625" style="29" customWidth="1"/>
    <col min="14341" max="14341" width="12.5" style="29" customWidth="1"/>
    <col min="14342" max="14342" width="16.5" style="29" customWidth="1"/>
    <col min="14343" max="14343" width="7.625" style="29" customWidth="1"/>
    <col min="14344" max="14344" width="15.625" style="29" customWidth="1"/>
    <col min="14345" max="14345" width="2.125" style="29" customWidth="1"/>
    <col min="14346" max="14346" width="10.625" style="29" customWidth="1"/>
    <col min="14347" max="14347" width="9.5" style="29" customWidth="1"/>
    <col min="14348" max="14348" width="2.125" style="29" customWidth="1"/>
    <col min="14349" max="14349" width="10.625" style="29" customWidth="1"/>
    <col min="14350" max="14350" width="9.125" style="29"/>
    <col min="14351" max="14351" width="2.125" style="29" customWidth="1"/>
    <col min="14352" max="14352" width="12.5" style="29" customWidth="1"/>
    <col min="14353" max="14353" width="2.875" style="29" customWidth="1"/>
    <col min="14354" max="14354" width="8" style="29" customWidth="1"/>
    <col min="14355" max="14355" width="25.125" style="29" customWidth="1"/>
    <col min="14356" max="14356" width="2" style="29" customWidth="1"/>
    <col min="14357" max="14357" width="22.625" style="29" customWidth="1"/>
    <col min="14358" max="14358" width="6.625" style="29" customWidth="1"/>
    <col min="14359" max="14359" width="7.875" style="29" customWidth="1"/>
    <col min="14360" max="14360" width="3.375" style="29" customWidth="1"/>
    <col min="14361" max="14361" width="2.625" style="29" customWidth="1"/>
    <col min="14362" max="14362" width="7.625" style="29" customWidth="1"/>
    <col min="14363" max="14363" width="10.625" style="29" customWidth="1"/>
    <col min="14364" max="14364" width="4.125" style="29" customWidth="1"/>
    <col min="14365" max="14365" width="6.625" style="29" customWidth="1"/>
    <col min="14366" max="14366" width="4.375" style="29" customWidth="1"/>
    <col min="14367" max="14367" width="6.625" style="29" customWidth="1"/>
    <col min="14368" max="14368" width="3.625" style="29" customWidth="1"/>
    <col min="14369" max="14369" width="6.625" style="29" customWidth="1"/>
    <col min="14370" max="14370" width="2.375" style="29" customWidth="1"/>
    <col min="14371" max="14592" width="9.125" style="29"/>
    <col min="14593" max="14593" width="2.875" style="29" customWidth="1"/>
    <col min="14594" max="14594" width="1.5" style="29" customWidth="1"/>
    <col min="14595" max="14595" width="23.375" style="29" customWidth="1"/>
    <col min="14596" max="14596" width="1.625" style="29" customWidth="1"/>
    <col min="14597" max="14597" width="12.5" style="29" customWidth="1"/>
    <col min="14598" max="14598" width="16.5" style="29" customWidth="1"/>
    <col min="14599" max="14599" width="7.625" style="29" customWidth="1"/>
    <col min="14600" max="14600" width="15.625" style="29" customWidth="1"/>
    <col min="14601" max="14601" width="2.125" style="29" customWidth="1"/>
    <col min="14602" max="14602" width="10.625" style="29" customWidth="1"/>
    <col min="14603" max="14603" width="9.5" style="29" customWidth="1"/>
    <col min="14604" max="14604" width="2.125" style="29" customWidth="1"/>
    <col min="14605" max="14605" width="10.625" style="29" customWidth="1"/>
    <col min="14606" max="14606" width="9.125" style="29"/>
    <col min="14607" max="14607" width="2.125" style="29" customWidth="1"/>
    <col min="14608" max="14608" width="12.5" style="29" customWidth="1"/>
    <col min="14609" max="14609" width="2.875" style="29" customWidth="1"/>
    <col min="14610" max="14610" width="8" style="29" customWidth="1"/>
    <col min="14611" max="14611" width="25.125" style="29" customWidth="1"/>
    <col min="14612" max="14612" width="2" style="29" customWidth="1"/>
    <col min="14613" max="14613" width="22.625" style="29" customWidth="1"/>
    <col min="14614" max="14614" width="6.625" style="29" customWidth="1"/>
    <col min="14615" max="14615" width="7.875" style="29" customWidth="1"/>
    <col min="14616" max="14616" width="3.375" style="29" customWidth="1"/>
    <col min="14617" max="14617" width="2.625" style="29" customWidth="1"/>
    <col min="14618" max="14618" width="7.625" style="29" customWidth="1"/>
    <col min="14619" max="14619" width="10.625" style="29" customWidth="1"/>
    <col min="14620" max="14620" width="4.125" style="29" customWidth="1"/>
    <col min="14621" max="14621" width="6.625" style="29" customWidth="1"/>
    <col min="14622" max="14622" width="4.375" style="29" customWidth="1"/>
    <col min="14623" max="14623" width="6.625" style="29" customWidth="1"/>
    <col min="14624" max="14624" width="3.625" style="29" customWidth="1"/>
    <col min="14625" max="14625" width="6.625" style="29" customWidth="1"/>
    <col min="14626" max="14626" width="2.375" style="29" customWidth="1"/>
    <col min="14627" max="14848" width="9.125" style="29"/>
    <col min="14849" max="14849" width="2.875" style="29" customWidth="1"/>
    <col min="14850" max="14850" width="1.5" style="29" customWidth="1"/>
    <col min="14851" max="14851" width="23.375" style="29" customWidth="1"/>
    <col min="14852" max="14852" width="1.625" style="29" customWidth="1"/>
    <col min="14853" max="14853" width="12.5" style="29" customWidth="1"/>
    <col min="14854" max="14854" width="16.5" style="29" customWidth="1"/>
    <col min="14855" max="14855" width="7.625" style="29" customWidth="1"/>
    <col min="14856" max="14856" width="15.625" style="29" customWidth="1"/>
    <col min="14857" max="14857" width="2.125" style="29" customWidth="1"/>
    <col min="14858" max="14858" width="10.625" style="29" customWidth="1"/>
    <col min="14859" max="14859" width="9.5" style="29" customWidth="1"/>
    <col min="14860" max="14860" width="2.125" style="29" customWidth="1"/>
    <col min="14861" max="14861" width="10.625" style="29" customWidth="1"/>
    <col min="14862" max="14862" width="9.125" style="29"/>
    <col min="14863" max="14863" width="2.125" style="29" customWidth="1"/>
    <col min="14864" max="14864" width="12.5" style="29" customWidth="1"/>
    <col min="14865" max="14865" width="2.875" style="29" customWidth="1"/>
    <col min="14866" max="14866" width="8" style="29" customWidth="1"/>
    <col min="14867" max="14867" width="25.125" style="29" customWidth="1"/>
    <col min="14868" max="14868" width="2" style="29" customWidth="1"/>
    <col min="14869" max="14869" width="22.625" style="29" customWidth="1"/>
    <col min="14870" max="14870" width="6.625" style="29" customWidth="1"/>
    <col min="14871" max="14871" width="7.875" style="29" customWidth="1"/>
    <col min="14872" max="14872" width="3.375" style="29" customWidth="1"/>
    <col min="14873" max="14873" width="2.625" style="29" customWidth="1"/>
    <col min="14874" max="14874" width="7.625" style="29" customWidth="1"/>
    <col min="14875" max="14875" width="10.625" style="29" customWidth="1"/>
    <col min="14876" max="14876" width="4.125" style="29" customWidth="1"/>
    <col min="14877" max="14877" width="6.625" style="29" customWidth="1"/>
    <col min="14878" max="14878" width="4.375" style="29" customWidth="1"/>
    <col min="14879" max="14879" width="6.625" style="29" customWidth="1"/>
    <col min="14880" max="14880" width="3.625" style="29" customWidth="1"/>
    <col min="14881" max="14881" width="6.625" style="29" customWidth="1"/>
    <col min="14882" max="14882" width="2.375" style="29" customWidth="1"/>
    <col min="14883" max="15104" width="9.125" style="29"/>
    <col min="15105" max="15105" width="2.875" style="29" customWidth="1"/>
    <col min="15106" max="15106" width="1.5" style="29" customWidth="1"/>
    <col min="15107" max="15107" width="23.375" style="29" customWidth="1"/>
    <col min="15108" max="15108" width="1.625" style="29" customWidth="1"/>
    <col min="15109" max="15109" width="12.5" style="29" customWidth="1"/>
    <col min="15110" max="15110" width="16.5" style="29" customWidth="1"/>
    <col min="15111" max="15111" width="7.625" style="29" customWidth="1"/>
    <col min="15112" max="15112" width="15.625" style="29" customWidth="1"/>
    <col min="15113" max="15113" width="2.125" style="29" customWidth="1"/>
    <col min="15114" max="15114" width="10.625" style="29" customWidth="1"/>
    <col min="15115" max="15115" width="9.5" style="29" customWidth="1"/>
    <col min="15116" max="15116" width="2.125" style="29" customWidth="1"/>
    <col min="15117" max="15117" width="10.625" style="29" customWidth="1"/>
    <col min="15118" max="15118" width="9.125" style="29"/>
    <col min="15119" max="15119" width="2.125" style="29" customWidth="1"/>
    <col min="15120" max="15120" width="12.5" style="29" customWidth="1"/>
    <col min="15121" max="15121" width="2.875" style="29" customWidth="1"/>
    <col min="15122" max="15122" width="8" style="29" customWidth="1"/>
    <col min="15123" max="15123" width="25.125" style="29" customWidth="1"/>
    <col min="15124" max="15124" width="2" style="29" customWidth="1"/>
    <col min="15125" max="15125" width="22.625" style="29" customWidth="1"/>
    <col min="15126" max="15126" width="6.625" style="29" customWidth="1"/>
    <col min="15127" max="15127" width="7.875" style="29" customWidth="1"/>
    <col min="15128" max="15128" width="3.375" style="29" customWidth="1"/>
    <col min="15129" max="15129" width="2.625" style="29" customWidth="1"/>
    <col min="15130" max="15130" width="7.625" style="29" customWidth="1"/>
    <col min="15131" max="15131" width="10.625" style="29" customWidth="1"/>
    <col min="15132" max="15132" width="4.125" style="29" customWidth="1"/>
    <col min="15133" max="15133" width="6.625" style="29" customWidth="1"/>
    <col min="15134" max="15134" width="4.375" style="29" customWidth="1"/>
    <col min="15135" max="15135" width="6.625" style="29" customWidth="1"/>
    <col min="15136" max="15136" width="3.625" style="29" customWidth="1"/>
    <col min="15137" max="15137" width="6.625" style="29" customWidth="1"/>
    <col min="15138" max="15138" width="2.375" style="29" customWidth="1"/>
    <col min="15139" max="15360" width="9.125" style="29"/>
    <col min="15361" max="15361" width="2.875" style="29" customWidth="1"/>
    <col min="15362" max="15362" width="1.5" style="29" customWidth="1"/>
    <col min="15363" max="15363" width="23.375" style="29" customWidth="1"/>
    <col min="15364" max="15364" width="1.625" style="29" customWidth="1"/>
    <col min="15365" max="15365" width="12.5" style="29" customWidth="1"/>
    <col min="15366" max="15366" width="16.5" style="29" customWidth="1"/>
    <col min="15367" max="15367" width="7.625" style="29" customWidth="1"/>
    <col min="15368" max="15368" width="15.625" style="29" customWidth="1"/>
    <col min="15369" max="15369" width="2.125" style="29" customWidth="1"/>
    <col min="15370" max="15370" width="10.625" style="29" customWidth="1"/>
    <col min="15371" max="15371" width="9.5" style="29" customWidth="1"/>
    <col min="15372" max="15372" width="2.125" style="29" customWidth="1"/>
    <col min="15373" max="15373" width="10.625" style="29" customWidth="1"/>
    <col min="15374" max="15374" width="9.125" style="29"/>
    <col min="15375" max="15375" width="2.125" style="29" customWidth="1"/>
    <col min="15376" max="15376" width="12.5" style="29" customWidth="1"/>
    <col min="15377" max="15377" width="2.875" style="29" customWidth="1"/>
    <col min="15378" max="15378" width="8" style="29" customWidth="1"/>
    <col min="15379" max="15379" width="25.125" style="29" customWidth="1"/>
    <col min="15380" max="15380" width="2" style="29" customWidth="1"/>
    <col min="15381" max="15381" width="22.625" style="29" customWidth="1"/>
    <col min="15382" max="15382" width="6.625" style="29" customWidth="1"/>
    <col min="15383" max="15383" width="7.875" style="29" customWidth="1"/>
    <col min="15384" max="15384" width="3.375" style="29" customWidth="1"/>
    <col min="15385" max="15385" width="2.625" style="29" customWidth="1"/>
    <col min="15386" max="15386" width="7.625" style="29" customWidth="1"/>
    <col min="15387" max="15387" width="10.625" style="29" customWidth="1"/>
    <col min="15388" max="15388" width="4.125" style="29" customWidth="1"/>
    <col min="15389" max="15389" width="6.625" style="29" customWidth="1"/>
    <col min="15390" max="15390" width="4.375" style="29" customWidth="1"/>
    <col min="15391" max="15391" width="6.625" style="29" customWidth="1"/>
    <col min="15392" max="15392" width="3.625" style="29" customWidth="1"/>
    <col min="15393" max="15393" width="6.625" style="29" customWidth="1"/>
    <col min="15394" max="15394" width="2.375" style="29" customWidth="1"/>
    <col min="15395" max="15616" width="9.125" style="29"/>
    <col min="15617" max="15617" width="2.875" style="29" customWidth="1"/>
    <col min="15618" max="15618" width="1.5" style="29" customWidth="1"/>
    <col min="15619" max="15619" width="23.375" style="29" customWidth="1"/>
    <col min="15620" max="15620" width="1.625" style="29" customWidth="1"/>
    <col min="15621" max="15621" width="12.5" style="29" customWidth="1"/>
    <col min="15622" max="15622" width="16.5" style="29" customWidth="1"/>
    <col min="15623" max="15623" width="7.625" style="29" customWidth="1"/>
    <col min="15624" max="15624" width="15.625" style="29" customWidth="1"/>
    <col min="15625" max="15625" width="2.125" style="29" customWidth="1"/>
    <col min="15626" max="15626" width="10.625" style="29" customWidth="1"/>
    <col min="15627" max="15627" width="9.5" style="29" customWidth="1"/>
    <col min="15628" max="15628" width="2.125" style="29" customWidth="1"/>
    <col min="15629" max="15629" width="10.625" style="29" customWidth="1"/>
    <col min="15630" max="15630" width="9.125" style="29"/>
    <col min="15631" max="15631" width="2.125" style="29" customWidth="1"/>
    <col min="15632" max="15632" width="12.5" style="29" customWidth="1"/>
    <col min="15633" max="15633" width="2.875" style="29" customWidth="1"/>
    <col min="15634" max="15634" width="8" style="29" customWidth="1"/>
    <col min="15635" max="15635" width="25.125" style="29" customWidth="1"/>
    <col min="15636" max="15636" width="2" style="29" customWidth="1"/>
    <col min="15637" max="15637" width="22.625" style="29" customWidth="1"/>
    <col min="15638" max="15638" width="6.625" style="29" customWidth="1"/>
    <col min="15639" max="15639" width="7.875" style="29" customWidth="1"/>
    <col min="15640" max="15640" width="3.375" style="29" customWidth="1"/>
    <col min="15641" max="15641" width="2.625" style="29" customWidth="1"/>
    <col min="15642" max="15642" width="7.625" style="29" customWidth="1"/>
    <col min="15643" max="15643" width="10.625" style="29" customWidth="1"/>
    <col min="15644" max="15644" width="4.125" style="29" customWidth="1"/>
    <col min="15645" max="15645" width="6.625" style="29" customWidth="1"/>
    <col min="15646" max="15646" width="4.375" style="29" customWidth="1"/>
    <col min="15647" max="15647" width="6.625" style="29" customWidth="1"/>
    <col min="15648" max="15648" width="3.625" style="29" customWidth="1"/>
    <col min="15649" max="15649" width="6.625" style="29" customWidth="1"/>
    <col min="15650" max="15650" width="2.375" style="29" customWidth="1"/>
    <col min="15651" max="15872" width="9.125" style="29"/>
    <col min="15873" max="15873" width="2.875" style="29" customWidth="1"/>
    <col min="15874" max="15874" width="1.5" style="29" customWidth="1"/>
    <col min="15875" max="15875" width="23.375" style="29" customWidth="1"/>
    <col min="15876" max="15876" width="1.625" style="29" customWidth="1"/>
    <col min="15877" max="15877" width="12.5" style="29" customWidth="1"/>
    <col min="15878" max="15878" width="16.5" style="29" customWidth="1"/>
    <col min="15879" max="15879" width="7.625" style="29" customWidth="1"/>
    <col min="15880" max="15880" width="15.625" style="29" customWidth="1"/>
    <col min="15881" max="15881" width="2.125" style="29" customWidth="1"/>
    <col min="15882" max="15882" width="10.625" style="29" customWidth="1"/>
    <col min="15883" max="15883" width="9.5" style="29" customWidth="1"/>
    <col min="15884" max="15884" width="2.125" style="29" customWidth="1"/>
    <col min="15885" max="15885" width="10.625" style="29" customWidth="1"/>
    <col min="15886" max="15886" width="9.125" style="29"/>
    <col min="15887" max="15887" width="2.125" style="29" customWidth="1"/>
    <col min="15888" max="15888" width="12.5" style="29" customWidth="1"/>
    <col min="15889" max="15889" width="2.875" style="29" customWidth="1"/>
    <col min="15890" max="15890" width="8" style="29" customWidth="1"/>
    <col min="15891" max="15891" width="25.125" style="29" customWidth="1"/>
    <col min="15892" max="15892" width="2" style="29" customWidth="1"/>
    <col min="15893" max="15893" width="22.625" style="29" customWidth="1"/>
    <col min="15894" max="15894" width="6.625" style="29" customWidth="1"/>
    <col min="15895" max="15895" width="7.875" style="29" customWidth="1"/>
    <col min="15896" max="15896" width="3.375" style="29" customWidth="1"/>
    <col min="15897" max="15897" width="2.625" style="29" customWidth="1"/>
    <col min="15898" max="15898" width="7.625" style="29" customWidth="1"/>
    <col min="15899" max="15899" width="10.625" style="29" customWidth="1"/>
    <col min="15900" max="15900" width="4.125" style="29" customWidth="1"/>
    <col min="15901" max="15901" width="6.625" style="29" customWidth="1"/>
    <col min="15902" max="15902" width="4.375" style="29" customWidth="1"/>
    <col min="15903" max="15903" width="6.625" style="29" customWidth="1"/>
    <col min="15904" max="15904" width="3.625" style="29" customWidth="1"/>
    <col min="15905" max="15905" width="6.625" style="29" customWidth="1"/>
    <col min="15906" max="15906" width="2.375" style="29" customWidth="1"/>
    <col min="15907" max="16128" width="9.125" style="29"/>
    <col min="16129" max="16129" width="2.875" style="29" customWidth="1"/>
    <col min="16130" max="16130" width="1.5" style="29" customWidth="1"/>
    <col min="16131" max="16131" width="23.375" style="29" customWidth="1"/>
    <col min="16132" max="16132" width="1.625" style="29" customWidth="1"/>
    <col min="16133" max="16133" width="12.5" style="29" customWidth="1"/>
    <col min="16134" max="16134" width="16.5" style="29" customWidth="1"/>
    <col min="16135" max="16135" width="7.625" style="29" customWidth="1"/>
    <col min="16136" max="16136" width="15.625" style="29" customWidth="1"/>
    <col min="16137" max="16137" width="2.125" style="29" customWidth="1"/>
    <col min="16138" max="16138" width="10.625" style="29" customWidth="1"/>
    <col min="16139" max="16139" width="9.5" style="29" customWidth="1"/>
    <col min="16140" max="16140" width="2.125" style="29" customWidth="1"/>
    <col min="16141" max="16141" width="10.625" style="29" customWidth="1"/>
    <col min="16142" max="16142" width="9.125" style="29"/>
    <col min="16143" max="16143" width="2.125" style="29" customWidth="1"/>
    <col min="16144" max="16144" width="12.5" style="29" customWidth="1"/>
    <col min="16145" max="16145" width="2.875" style="29" customWidth="1"/>
    <col min="16146" max="16146" width="8" style="29" customWidth="1"/>
    <col min="16147" max="16147" width="25.125" style="29" customWidth="1"/>
    <col min="16148" max="16148" width="2" style="29" customWidth="1"/>
    <col min="16149" max="16149" width="22.625" style="29" customWidth="1"/>
    <col min="16150" max="16150" width="6.625" style="29" customWidth="1"/>
    <col min="16151" max="16151" width="7.875" style="29" customWidth="1"/>
    <col min="16152" max="16152" width="3.375" style="29" customWidth="1"/>
    <col min="16153" max="16153" width="2.625" style="29" customWidth="1"/>
    <col min="16154" max="16154" width="7.625" style="29" customWidth="1"/>
    <col min="16155" max="16155" width="10.625" style="29" customWidth="1"/>
    <col min="16156" max="16156" width="4.125" style="29" customWidth="1"/>
    <col min="16157" max="16157" width="6.625" style="29" customWidth="1"/>
    <col min="16158" max="16158" width="4.375" style="29" customWidth="1"/>
    <col min="16159" max="16159" width="6.625" style="29" customWidth="1"/>
    <col min="16160" max="16160" width="3.625" style="29" customWidth="1"/>
    <col min="16161" max="16161" width="6.625" style="29" customWidth="1"/>
    <col min="16162" max="16162" width="2.375" style="29" customWidth="1"/>
    <col min="16163" max="16384" width="9.125" style="29"/>
  </cols>
  <sheetData>
    <row r="1" spans="1:21" ht="17.100000000000001" customHeight="1" thickBot="1" x14ac:dyDescent="0.3">
      <c r="A1" s="340">
        <v>1</v>
      </c>
      <c r="B1" s="341" t="s">
        <v>10</v>
      </c>
      <c r="C1" s="342"/>
      <c r="D1" s="342"/>
      <c r="E1" s="342"/>
      <c r="F1" s="343"/>
      <c r="G1" s="343"/>
      <c r="H1" s="344"/>
      <c r="I1" s="450" t="s">
        <v>12</v>
      </c>
      <c r="J1" s="343"/>
      <c r="K1" s="343"/>
      <c r="L1" s="343" t="s">
        <v>12</v>
      </c>
      <c r="M1" s="343"/>
      <c r="N1" s="343"/>
      <c r="O1" s="343"/>
      <c r="P1" s="344"/>
      <c r="Q1" s="874" t="s">
        <v>1</v>
      </c>
      <c r="R1" s="451"/>
      <c r="S1" s="30" t="s">
        <v>13</v>
      </c>
    </row>
    <row r="2" spans="1:21" ht="17.100000000000001" customHeight="1" thickBot="1" x14ac:dyDescent="0.3">
      <c r="A2" s="345">
        <f>A1+1</f>
        <v>2</v>
      </c>
      <c r="B2" s="346"/>
      <c r="C2" s="33" t="str">
        <f>[1]JP1!C2</f>
        <v>JOCKEY PUMPS</v>
      </c>
      <c r="D2" s="33"/>
      <c r="E2" s="33"/>
      <c r="F2" s="347"/>
      <c r="G2" s="770" t="str">
        <f>IF([1]JP1!G2=0,"",[1]JP1!G2)</f>
        <v>PBA - 904</v>
      </c>
      <c r="H2" s="771"/>
      <c r="I2" s="452"/>
      <c r="J2" s="877" t="str">
        <f>'JP1'!L2</f>
        <v>Issued for Construction</v>
      </c>
      <c r="K2" s="878"/>
      <c r="L2" s="878"/>
      <c r="M2" s="878"/>
      <c r="N2" s="878"/>
      <c r="O2" s="878"/>
      <c r="P2" s="879"/>
      <c r="Q2" s="875"/>
      <c r="R2" s="451"/>
      <c r="S2" s="38" t="s">
        <v>349</v>
      </c>
      <c r="U2" s="38" t="s">
        <v>349</v>
      </c>
    </row>
    <row r="3" spans="1:21" ht="17.100000000000001" customHeight="1" thickBot="1" x14ac:dyDescent="0.3">
      <c r="A3" s="345">
        <f>A2+1</f>
        <v>3</v>
      </c>
      <c r="B3" s="352"/>
      <c r="C3" s="353"/>
      <c r="D3" s="353"/>
      <c r="E3" s="353"/>
      <c r="F3" s="353"/>
      <c r="G3" s="772"/>
      <c r="H3" s="773"/>
      <c r="I3" s="452"/>
      <c r="J3" s="878" t="str">
        <f>[1]JP2!L3</f>
        <v>( based on final process data )</v>
      </c>
      <c r="K3" s="878"/>
      <c r="L3" s="878"/>
      <c r="M3" s="878"/>
      <c r="N3" s="878"/>
      <c r="O3" s="878"/>
      <c r="P3" s="879"/>
      <c r="Q3" s="876"/>
      <c r="R3" s="451"/>
      <c r="S3" s="38" t="s">
        <v>21</v>
      </c>
      <c r="U3" s="47" t="s">
        <v>21</v>
      </c>
    </row>
    <row r="4" spans="1:21" ht="17.100000000000001" customHeight="1" x14ac:dyDescent="0.2">
      <c r="A4" s="345">
        <f>A3+1</f>
        <v>4</v>
      </c>
      <c r="B4" s="157"/>
      <c r="C4" s="49" t="s">
        <v>239</v>
      </c>
      <c r="D4" s="50" t="s">
        <v>23</v>
      </c>
      <c r="E4" s="765" t="str">
        <f>IF([1]JP1!E4=0,"",[1]JP1!E4)</f>
        <v/>
      </c>
      <c r="F4" s="765"/>
      <c r="G4" s="765"/>
      <c r="H4" s="880"/>
      <c r="I4" s="453"/>
      <c r="J4" s="356"/>
      <c r="K4" s="355"/>
      <c r="L4" s="355"/>
      <c r="M4" s="355"/>
      <c r="N4" s="355"/>
      <c r="O4" s="355"/>
      <c r="P4" s="357"/>
      <c r="Q4" s="53"/>
      <c r="R4" s="227"/>
      <c r="S4" s="54" t="s">
        <v>350</v>
      </c>
      <c r="U4" s="54" t="s">
        <v>351</v>
      </c>
    </row>
    <row r="5" spans="1:21" ht="17.100000000000001" customHeight="1" thickBot="1" x14ac:dyDescent="0.25">
      <c r="A5" s="345">
        <f>A4+1</f>
        <v>5</v>
      </c>
      <c r="B5" s="358"/>
      <c r="C5" s="359" t="s">
        <v>242</v>
      </c>
      <c r="D5" s="239" t="s">
        <v>23</v>
      </c>
      <c r="E5" s="778" t="str">
        <f>IF([1]JP1!O6=0,"",[1]JP1!O6)</f>
        <v>VTA</v>
      </c>
      <c r="F5" s="778"/>
      <c r="G5" s="778"/>
      <c r="H5" s="779"/>
      <c r="I5" s="454"/>
      <c r="J5" s="360"/>
      <c r="K5" s="360"/>
      <c r="L5" s="360"/>
      <c r="M5" s="360"/>
      <c r="N5" s="361"/>
      <c r="O5" s="360"/>
      <c r="P5" s="362"/>
      <c r="Q5" s="59"/>
      <c r="R5" s="104"/>
      <c r="S5" s="78" t="s">
        <v>352</v>
      </c>
      <c r="U5" s="78" t="s">
        <v>353</v>
      </c>
    </row>
    <row r="6" spans="1:21" ht="17.100000000000001" customHeight="1" thickBot="1" x14ac:dyDescent="0.25">
      <c r="A6" s="345">
        <f t="shared" ref="A6:A63" si="0">A5+1</f>
        <v>6</v>
      </c>
      <c r="B6" s="620" t="s">
        <v>479</v>
      </c>
      <c r="C6" s="621"/>
      <c r="D6" s="621"/>
      <c r="E6" s="621"/>
      <c r="F6" s="621"/>
      <c r="G6" s="622"/>
      <c r="H6" s="700" t="s">
        <v>246</v>
      </c>
      <c r="I6" s="701"/>
      <c r="J6" s="702"/>
      <c r="K6" s="700"/>
      <c r="L6" s="701"/>
      <c r="M6" s="702"/>
      <c r="N6" s="700"/>
      <c r="O6" s="701"/>
      <c r="P6" s="702"/>
      <c r="Q6" s="59"/>
      <c r="R6" s="104"/>
      <c r="S6" s="60" t="s">
        <v>355</v>
      </c>
      <c r="U6" s="78" t="s">
        <v>356</v>
      </c>
    </row>
    <row r="7" spans="1:21" ht="17.100000000000001" customHeight="1" x14ac:dyDescent="0.2">
      <c r="A7" s="345">
        <f t="shared" si="0"/>
        <v>7</v>
      </c>
      <c r="B7" s="455"/>
      <c r="C7" s="885" t="s">
        <v>357</v>
      </c>
      <c r="D7" s="885"/>
      <c r="E7" s="885"/>
      <c r="F7" s="885"/>
      <c r="G7" s="63" t="str">
        <f>IF([1]JP1!$F$3=[1]JP1!$O$73,Wsi,IF([1]JP1!$F$3=[1]JP1!$O$74,Wus,""))</f>
        <v>Kg</v>
      </c>
      <c r="H7" s="886" t="s">
        <v>25</v>
      </c>
      <c r="I7" s="886"/>
      <c r="J7" s="886"/>
      <c r="K7" s="887"/>
      <c r="L7" s="887"/>
      <c r="M7" s="887"/>
      <c r="N7" s="887"/>
      <c r="O7" s="887"/>
      <c r="P7" s="887"/>
      <c r="Q7" s="59"/>
      <c r="R7" s="104"/>
      <c r="S7" s="74"/>
      <c r="U7" s="78" t="s">
        <v>358</v>
      </c>
    </row>
    <row r="8" spans="1:21" ht="17.100000000000001" customHeight="1" thickBot="1" x14ac:dyDescent="0.25">
      <c r="A8" s="345">
        <f t="shared" si="0"/>
        <v>8</v>
      </c>
      <c r="B8" s="456"/>
      <c r="C8" s="670" t="s">
        <v>359</v>
      </c>
      <c r="D8" s="670"/>
      <c r="E8" s="670"/>
      <c r="F8" s="670"/>
      <c r="G8" s="63" t="str">
        <f>IF([1]JP1!$F$3=[1]JP1!$O$73,Wsi,IF([1]JP1!$F$3=[1]JP1!$O$74,Wus,""))</f>
        <v>Kg</v>
      </c>
      <c r="H8" s="881" t="s">
        <v>25</v>
      </c>
      <c r="I8" s="881"/>
      <c r="J8" s="881"/>
      <c r="K8" s="882"/>
      <c r="L8" s="882"/>
      <c r="M8" s="882"/>
      <c r="N8" s="882"/>
      <c r="O8" s="882"/>
      <c r="P8" s="882"/>
      <c r="Q8" s="59"/>
      <c r="R8" s="104"/>
      <c r="S8" s="76"/>
      <c r="U8" s="60" t="s">
        <v>355</v>
      </c>
    </row>
    <row r="9" spans="1:21" ht="17.100000000000001" customHeight="1" thickBot="1" x14ac:dyDescent="0.25">
      <c r="A9" s="345">
        <f t="shared" si="0"/>
        <v>9</v>
      </c>
      <c r="B9" s="235"/>
      <c r="C9" s="778" t="s">
        <v>360</v>
      </c>
      <c r="D9" s="778"/>
      <c r="E9" s="778"/>
      <c r="F9" s="778"/>
      <c r="G9" s="63" t="str">
        <f>IF([1]JP1!$F$3=[1]JP1!$O$73,Wsi,IF([1]JP1!$F$3=[1]JP1!$O$74,Wus,""))</f>
        <v>Kg</v>
      </c>
      <c r="H9" s="883" t="s">
        <v>25</v>
      </c>
      <c r="I9" s="883"/>
      <c r="J9" s="883"/>
      <c r="K9" s="884"/>
      <c r="L9" s="884"/>
      <c r="M9" s="884"/>
      <c r="N9" s="884"/>
      <c r="O9" s="884"/>
      <c r="P9" s="884"/>
      <c r="Q9" s="59"/>
      <c r="R9" s="104"/>
      <c r="S9" s="76"/>
      <c r="U9" s="74"/>
    </row>
    <row r="10" spans="1:21" ht="17.100000000000001" customHeight="1" thickBot="1" x14ac:dyDescent="0.25">
      <c r="A10" s="345">
        <f t="shared" si="0"/>
        <v>10</v>
      </c>
      <c r="B10" s="457"/>
      <c r="C10" s="621" t="s">
        <v>361</v>
      </c>
      <c r="D10" s="621"/>
      <c r="E10" s="621"/>
      <c r="F10" s="621"/>
      <c r="G10" s="622"/>
      <c r="H10" s="700" t="s">
        <v>246</v>
      </c>
      <c r="I10" s="621"/>
      <c r="J10" s="622"/>
      <c r="K10" s="700"/>
      <c r="L10" s="701"/>
      <c r="M10" s="702"/>
      <c r="N10" s="700"/>
      <c r="O10" s="701"/>
      <c r="P10" s="702"/>
      <c r="Q10" s="59"/>
    </row>
    <row r="11" spans="1:21" ht="17.100000000000001" customHeight="1" thickBot="1" x14ac:dyDescent="0.3">
      <c r="A11" s="345">
        <f t="shared" si="0"/>
        <v>11</v>
      </c>
      <c r="B11" s="441"/>
      <c r="C11" s="765" t="s">
        <v>362</v>
      </c>
      <c r="D11" s="765"/>
      <c r="E11" s="765"/>
      <c r="F11" s="765"/>
      <c r="G11" s="458"/>
      <c r="H11" s="889" t="s">
        <v>350</v>
      </c>
      <c r="I11" s="890"/>
      <c r="J11" s="891"/>
      <c r="K11" s="890"/>
      <c r="L11" s="890"/>
      <c r="M11" s="891"/>
      <c r="N11" s="890"/>
      <c r="O11" s="890"/>
      <c r="P11" s="891"/>
      <c r="Q11" s="59"/>
    </row>
    <row r="12" spans="1:21" ht="17.100000000000001" customHeight="1" thickBot="1" x14ac:dyDescent="0.3">
      <c r="A12" s="345">
        <f t="shared" si="0"/>
        <v>12</v>
      </c>
      <c r="B12" s="441"/>
      <c r="C12" s="670" t="s">
        <v>363</v>
      </c>
      <c r="D12" s="670"/>
      <c r="E12" s="670"/>
      <c r="F12" s="670"/>
      <c r="G12" s="458"/>
      <c r="H12" s="805" t="s">
        <v>364</v>
      </c>
      <c r="I12" s="806"/>
      <c r="J12" s="807"/>
      <c r="K12" s="806"/>
      <c r="L12" s="806"/>
      <c r="M12" s="807"/>
      <c r="N12" s="806"/>
      <c r="O12" s="806"/>
      <c r="P12" s="807"/>
      <c r="Q12" s="59"/>
      <c r="S12" s="38" t="s">
        <v>365</v>
      </c>
    </row>
    <row r="13" spans="1:21" ht="17.100000000000001" customHeight="1" thickBot="1" x14ac:dyDescent="0.3">
      <c r="A13" s="345">
        <f t="shared" si="0"/>
        <v>13</v>
      </c>
      <c r="B13" s="441"/>
      <c r="C13" s="888" t="s">
        <v>366</v>
      </c>
      <c r="D13" s="888"/>
      <c r="E13" s="888"/>
      <c r="F13" s="888"/>
      <c r="G13" s="459"/>
      <c r="H13" s="805" t="s">
        <v>364</v>
      </c>
      <c r="I13" s="806"/>
      <c r="J13" s="807"/>
      <c r="K13" s="806"/>
      <c r="L13" s="806"/>
      <c r="M13" s="807"/>
      <c r="N13" s="806"/>
      <c r="O13" s="806"/>
      <c r="P13" s="807"/>
      <c r="Q13" s="59"/>
      <c r="S13" s="38" t="s">
        <v>21</v>
      </c>
    </row>
    <row r="14" spans="1:21" ht="17.100000000000001" customHeight="1" thickBot="1" x14ac:dyDescent="0.3">
      <c r="A14" s="345">
        <f t="shared" si="0"/>
        <v>14</v>
      </c>
      <c r="B14" s="441"/>
      <c r="C14" s="901" t="s">
        <v>367</v>
      </c>
      <c r="D14" s="901"/>
      <c r="E14" s="901"/>
      <c r="F14" s="901"/>
      <c r="G14" s="460"/>
      <c r="H14" s="805" t="s">
        <v>364</v>
      </c>
      <c r="I14" s="806"/>
      <c r="J14" s="807"/>
      <c r="K14" s="902"/>
      <c r="L14" s="902"/>
      <c r="M14" s="903"/>
      <c r="N14" s="803"/>
      <c r="O14" s="803"/>
      <c r="P14" s="804"/>
      <c r="Q14" s="59"/>
      <c r="S14" s="54" t="s">
        <v>368</v>
      </c>
      <c r="U14" s="38" t="s">
        <v>369</v>
      </c>
    </row>
    <row r="15" spans="1:21" ht="17.100000000000001" customHeight="1" thickBot="1" x14ac:dyDescent="0.25">
      <c r="A15" s="345">
        <f t="shared" si="0"/>
        <v>15</v>
      </c>
      <c r="B15" s="441"/>
      <c r="C15" s="670" t="s">
        <v>370</v>
      </c>
      <c r="D15" s="670"/>
      <c r="E15" s="670"/>
      <c r="F15" s="670"/>
      <c r="G15" s="405"/>
      <c r="H15" s="825" t="s">
        <v>139</v>
      </c>
      <c r="I15" s="645"/>
      <c r="J15" s="826"/>
      <c r="K15" s="793"/>
      <c r="L15" s="793"/>
      <c r="M15" s="798"/>
      <c r="N15" s="793"/>
      <c r="O15" s="793"/>
      <c r="P15" s="798"/>
      <c r="Q15" s="59"/>
      <c r="S15" s="60" t="s">
        <v>371</v>
      </c>
      <c r="U15" s="38" t="s">
        <v>21</v>
      </c>
    </row>
    <row r="16" spans="1:21" ht="17.100000000000001" customHeight="1" thickBot="1" x14ac:dyDescent="0.3">
      <c r="A16" s="345">
        <f t="shared" si="0"/>
        <v>16</v>
      </c>
      <c r="B16" s="441"/>
      <c r="C16" s="820" t="s">
        <v>372</v>
      </c>
      <c r="D16" s="820"/>
      <c r="E16" s="820"/>
      <c r="F16" s="820"/>
      <c r="G16" s="458"/>
      <c r="H16" s="892" t="s">
        <v>25</v>
      </c>
      <c r="I16" s="893"/>
      <c r="J16" s="894"/>
      <c r="K16" s="645"/>
      <c r="L16" s="645"/>
      <c r="M16" s="826"/>
      <c r="N16" s="895"/>
      <c r="O16" s="896"/>
      <c r="P16" s="897"/>
      <c r="Q16" s="59"/>
      <c r="U16" s="54" t="s">
        <v>118</v>
      </c>
    </row>
    <row r="17" spans="1:21" ht="17.100000000000001" customHeight="1" thickBot="1" x14ac:dyDescent="0.25">
      <c r="A17" s="345">
        <f t="shared" si="0"/>
        <v>17</v>
      </c>
      <c r="B17" s="457"/>
      <c r="C17" s="621" t="s">
        <v>373</v>
      </c>
      <c r="D17" s="621"/>
      <c r="E17" s="621"/>
      <c r="F17" s="621"/>
      <c r="G17" s="622"/>
      <c r="H17" s="898" t="s">
        <v>246</v>
      </c>
      <c r="I17" s="899"/>
      <c r="J17" s="900"/>
      <c r="K17" s="700"/>
      <c r="L17" s="701"/>
      <c r="M17" s="702"/>
      <c r="N17" s="700"/>
      <c r="O17" s="701"/>
      <c r="P17" s="702"/>
      <c r="Q17" s="59"/>
      <c r="S17" s="38" t="s">
        <v>374</v>
      </c>
      <c r="U17" s="78" t="s">
        <v>375</v>
      </c>
    </row>
    <row r="18" spans="1:21" ht="17.100000000000001" customHeight="1" thickBot="1" x14ac:dyDescent="0.3">
      <c r="A18" s="345">
        <f t="shared" si="0"/>
        <v>18</v>
      </c>
      <c r="B18" s="441"/>
      <c r="C18" s="907" t="s">
        <v>376</v>
      </c>
      <c r="D18" s="907"/>
      <c r="E18" s="907"/>
      <c r="F18" s="907"/>
      <c r="G18" s="410"/>
      <c r="H18" s="805" t="s">
        <v>377</v>
      </c>
      <c r="I18" s="806"/>
      <c r="J18" s="807"/>
      <c r="K18" s="908"/>
      <c r="L18" s="908"/>
      <c r="M18" s="909"/>
      <c r="N18" s="908"/>
      <c r="O18" s="908"/>
      <c r="P18" s="909"/>
      <c r="Q18" s="59"/>
      <c r="S18" s="38" t="s">
        <v>21</v>
      </c>
      <c r="U18" s="60" t="s">
        <v>378</v>
      </c>
    </row>
    <row r="19" spans="1:21" ht="17.100000000000001" customHeight="1" thickBot="1" x14ac:dyDescent="0.25">
      <c r="A19" s="345">
        <f t="shared" si="0"/>
        <v>19</v>
      </c>
      <c r="B19" s="441"/>
      <c r="C19" s="824" t="s">
        <v>379</v>
      </c>
      <c r="D19" s="824"/>
      <c r="E19" s="824"/>
      <c r="F19" s="824"/>
      <c r="G19" s="910"/>
      <c r="H19" s="400"/>
      <c r="I19" s="384" t="s">
        <v>256</v>
      </c>
      <c r="J19" s="461"/>
      <c r="K19" s="400"/>
      <c r="L19" s="384" t="s">
        <v>256</v>
      </c>
      <c r="M19" s="461"/>
      <c r="N19" s="400"/>
      <c r="O19" s="384" t="s">
        <v>256</v>
      </c>
      <c r="P19" s="402"/>
      <c r="Q19" s="59"/>
      <c r="S19" s="54" t="s">
        <v>380</v>
      </c>
    </row>
    <row r="20" spans="1:21" ht="17.100000000000001" customHeight="1" thickBot="1" x14ac:dyDescent="0.25">
      <c r="A20" s="345">
        <f t="shared" si="0"/>
        <v>20</v>
      </c>
      <c r="B20" s="441"/>
      <c r="C20" s="670" t="s">
        <v>381</v>
      </c>
      <c r="D20" s="670"/>
      <c r="E20" s="670"/>
      <c r="F20" s="670"/>
      <c r="G20" s="462"/>
      <c r="H20" s="805" t="str">
        <f>IF(OR(K18=S20,N18=S20),"by vendor",IF(OR(K18="?",N18="?"),"","Not applicable"))</f>
        <v>Not applicable</v>
      </c>
      <c r="I20" s="806"/>
      <c r="J20" s="807"/>
      <c r="K20" s="413"/>
      <c r="L20" s="384" t="s">
        <v>256</v>
      </c>
      <c r="M20" s="461"/>
      <c r="N20" s="413"/>
      <c r="O20" s="384" t="s">
        <v>256</v>
      </c>
      <c r="P20" s="402"/>
      <c r="Q20" s="59"/>
      <c r="S20" s="60" t="s">
        <v>382</v>
      </c>
      <c r="U20" s="38" t="s">
        <v>383</v>
      </c>
    </row>
    <row r="21" spans="1:21" ht="17.100000000000001" customHeight="1" thickBot="1" x14ac:dyDescent="0.25">
      <c r="A21" s="345">
        <f t="shared" si="0"/>
        <v>21</v>
      </c>
      <c r="B21" s="441"/>
      <c r="C21" s="904" t="s">
        <v>384</v>
      </c>
      <c r="D21" s="904"/>
      <c r="E21" s="904"/>
      <c r="F21" s="904"/>
      <c r="G21" s="63" t="str">
        <f>IF([1]JP1!$F$3=[1]JP1!$O$73,Qsi,IF([1]JP1!$F$3=[1]JP1!$O$74,Qus,""))</f>
        <v>m3/h</v>
      </c>
      <c r="H21" s="805" t="str">
        <f>H20</f>
        <v>Not applicable</v>
      </c>
      <c r="I21" s="806"/>
      <c r="J21" s="807"/>
      <c r="K21" s="905"/>
      <c r="L21" s="905"/>
      <c r="M21" s="906"/>
      <c r="N21" s="905"/>
      <c r="O21" s="905"/>
      <c r="P21" s="906"/>
      <c r="Q21" s="59"/>
      <c r="U21" s="38" t="s">
        <v>21</v>
      </c>
    </row>
    <row r="22" spans="1:21" ht="17.100000000000001" customHeight="1" thickBot="1" x14ac:dyDescent="0.25">
      <c r="A22" s="463">
        <f t="shared" si="0"/>
        <v>22</v>
      </c>
      <c r="B22" s="457"/>
      <c r="C22" s="621" t="s">
        <v>385</v>
      </c>
      <c r="D22" s="621"/>
      <c r="E22" s="621"/>
      <c r="F22" s="621"/>
      <c r="G22" s="622"/>
      <c r="H22" s="700" t="s">
        <v>246</v>
      </c>
      <c r="I22" s="621"/>
      <c r="J22" s="622"/>
      <c r="K22" s="700"/>
      <c r="L22" s="701"/>
      <c r="M22" s="702"/>
      <c r="N22" s="700"/>
      <c r="O22" s="701"/>
      <c r="P22" s="702"/>
      <c r="Q22" s="59"/>
      <c r="S22" s="38" t="s">
        <v>386</v>
      </c>
      <c r="U22" s="54" t="s">
        <v>387</v>
      </c>
    </row>
    <row r="23" spans="1:21" ht="17.100000000000001" customHeight="1" thickBot="1" x14ac:dyDescent="0.25">
      <c r="A23" s="345">
        <f t="shared" si="0"/>
        <v>23</v>
      </c>
      <c r="B23" s="441"/>
      <c r="C23" s="49" t="s">
        <v>388</v>
      </c>
      <c r="D23" s="374" t="s">
        <v>389</v>
      </c>
      <c r="E23" s="49"/>
      <c r="F23" s="375"/>
      <c r="G23" s="464"/>
      <c r="H23" s="400">
        <v>100</v>
      </c>
      <c r="I23" s="384" t="s">
        <v>256</v>
      </c>
      <c r="J23" s="516" t="s">
        <v>390</v>
      </c>
      <c r="K23" s="466"/>
      <c r="L23" s="384" t="s">
        <v>256</v>
      </c>
      <c r="M23" s="461"/>
      <c r="N23" s="467"/>
      <c r="O23" s="384" t="s">
        <v>256</v>
      </c>
      <c r="P23" s="461"/>
      <c r="Q23" s="59"/>
      <c r="S23" s="47" t="s">
        <v>21</v>
      </c>
      <c r="U23" s="78" t="s">
        <v>391</v>
      </c>
    </row>
    <row r="24" spans="1:21" ht="17.100000000000001" customHeight="1" x14ac:dyDescent="0.25">
      <c r="A24" s="345">
        <f t="shared" si="0"/>
        <v>24</v>
      </c>
      <c r="B24" s="441"/>
      <c r="C24" s="374"/>
      <c r="D24" s="824" t="s">
        <v>392</v>
      </c>
      <c r="E24" s="824"/>
      <c r="F24" s="824"/>
      <c r="G24" s="410"/>
      <c r="H24" s="805" t="s">
        <v>394</v>
      </c>
      <c r="I24" s="806"/>
      <c r="J24" s="807"/>
      <c r="K24" s="806"/>
      <c r="L24" s="806"/>
      <c r="M24" s="807"/>
      <c r="N24" s="806"/>
      <c r="O24" s="806"/>
      <c r="P24" s="807"/>
      <c r="Q24" s="59"/>
      <c r="S24" s="54" t="s">
        <v>394</v>
      </c>
      <c r="U24" s="78" t="s">
        <v>276</v>
      </c>
    </row>
    <row r="25" spans="1:21" ht="17.100000000000001" customHeight="1" thickBot="1" x14ac:dyDescent="0.25">
      <c r="A25" s="345">
        <f t="shared" si="0"/>
        <v>25</v>
      </c>
      <c r="B25" s="441"/>
      <c r="C25" s="49" t="s">
        <v>395</v>
      </c>
      <c r="D25" s="391" t="s">
        <v>396</v>
      </c>
      <c r="E25" s="468"/>
      <c r="F25" s="469"/>
      <c r="G25" s="464"/>
      <c r="H25" s="400">
        <v>80</v>
      </c>
      <c r="I25" s="384" t="s">
        <v>256</v>
      </c>
      <c r="J25" s="516" t="s">
        <v>390</v>
      </c>
      <c r="K25" s="413"/>
      <c r="L25" s="384" t="s">
        <v>256</v>
      </c>
      <c r="M25" s="461"/>
      <c r="N25" s="413"/>
      <c r="O25" s="384" t="s">
        <v>256</v>
      </c>
      <c r="P25" s="470"/>
      <c r="Q25" s="59"/>
      <c r="S25" s="78" t="s">
        <v>397</v>
      </c>
      <c r="U25" s="60" t="s">
        <v>398</v>
      </c>
    </row>
    <row r="26" spans="1:21" ht="17.100000000000001" customHeight="1" thickBot="1" x14ac:dyDescent="0.3">
      <c r="A26" s="345">
        <f t="shared" si="0"/>
        <v>26</v>
      </c>
      <c r="B26" s="471"/>
      <c r="C26" s="374"/>
      <c r="D26" s="820" t="s">
        <v>392</v>
      </c>
      <c r="E26" s="820"/>
      <c r="F26" s="820"/>
      <c r="G26" s="410"/>
      <c r="H26" s="805" t="s">
        <v>397</v>
      </c>
      <c r="I26" s="806"/>
      <c r="J26" s="807"/>
      <c r="K26" s="806"/>
      <c r="L26" s="806"/>
      <c r="M26" s="807"/>
      <c r="N26" s="806"/>
      <c r="O26" s="806"/>
      <c r="P26" s="807"/>
      <c r="Q26" s="59"/>
      <c r="S26" s="78" t="s">
        <v>399</v>
      </c>
    </row>
    <row r="27" spans="1:21" ht="17.100000000000001" customHeight="1" thickBot="1" x14ac:dyDescent="0.25">
      <c r="A27" s="345">
        <f t="shared" si="0"/>
        <v>27</v>
      </c>
      <c r="B27" s="457"/>
      <c r="C27" s="621" t="s">
        <v>400</v>
      </c>
      <c r="D27" s="621"/>
      <c r="E27" s="621"/>
      <c r="F27" s="621"/>
      <c r="G27" s="622"/>
      <c r="H27" s="700" t="s">
        <v>246</v>
      </c>
      <c r="I27" s="621"/>
      <c r="J27" s="622"/>
      <c r="K27" s="700"/>
      <c r="L27" s="701"/>
      <c r="M27" s="702"/>
      <c r="N27" s="700"/>
      <c r="O27" s="701"/>
      <c r="P27" s="702"/>
      <c r="Q27" s="59"/>
      <c r="S27" s="78" t="s">
        <v>401</v>
      </c>
      <c r="U27" s="472" t="s">
        <v>402</v>
      </c>
    </row>
    <row r="28" spans="1:21" ht="17.100000000000001" customHeight="1" thickBot="1" x14ac:dyDescent="0.3">
      <c r="A28" s="345">
        <f t="shared" si="0"/>
        <v>28</v>
      </c>
      <c r="B28" s="419"/>
      <c r="C28" s="692" t="s">
        <v>403</v>
      </c>
      <c r="D28" s="692"/>
      <c r="E28" s="692"/>
      <c r="F28" s="473"/>
      <c r="G28" s="410"/>
      <c r="H28" s="805" t="s">
        <v>387</v>
      </c>
      <c r="I28" s="806"/>
      <c r="J28" s="807"/>
      <c r="K28" s="911"/>
      <c r="L28" s="911"/>
      <c r="M28" s="912"/>
      <c r="N28" s="911"/>
      <c r="O28" s="911"/>
      <c r="P28" s="912"/>
      <c r="Q28" s="59"/>
      <c r="S28" s="474" t="s">
        <v>393</v>
      </c>
      <c r="U28" s="38" t="s">
        <v>21</v>
      </c>
    </row>
    <row r="29" spans="1:21" ht="17.100000000000001" customHeight="1" thickBot="1" x14ac:dyDescent="0.3">
      <c r="A29" s="345">
        <f t="shared" si="0"/>
        <v>29</v>
      </c>
      <c r="B29" s="419"/>
      <c r="C29" s="652" t="s">
        <v>404</v>
      </c>
      <c r="D29" s="652"/>
      <c r="E29" s="652"/>
      <c r="F29" s="473"/>
      <c r="G29" s="410"/>
      <c r="H29" s="805" t="s">
        <v>405</v>
      </c>
      <c r="I29" s="806"/>
      <c r="J29" s="807"/>
      <c r="K29" s="793"/>
      <c r="L29" s="793"/>
      <c r="M29" s="798"/>
      <c r="N29" s="793"/>
      <c r="O29" s="793"/>
      <c r="P29" s="798"/>
      <c r="Q29" s="59"/>
      <c r="U29" s="54" t="s">
        <v>405</v>
      </c>
    </row>
    <row r="30" spans="1:21" ht="17.100000000000001" customHeight="1" thickBot="1" x14ac:dyDescent="0.3">
      <c r="A30" s="345">
        <f t="shared" si="0"/>
        <v>30</v>
      </c>
      <c r="B30" s="419"/>
      <c r="C30" s="652" t="s">
        <v>406</v>
      </c>
      <c r="D30" s="652"/>
      <c r="E30" s="652"/>
      <c r="F30" s="473"/>
      <c r="G30" s="410"/>
      <c r="H30" s="805" t="s">
        <v>410</v>
      </c>
      <c r="I30" s="806"/>
      <c r="J30" s="807"/>
      <c r="K30" s="793"/>
      <c r="L30" s="793"/>
      <c r="M30" s="798"/>
      <c r="N30" s="793"/>
      <c r="O30" s="793"/>
      <c r="P30" s="798"/>
      <c r="Q30" s="59"/>
      <c r="S30" s="38" t="s">
        <v>338</v>
      </c>
      <c r="U30" s="60" t="s">
        <v>398</v>
      </c>
    </row>
    <row r="31" spans="1:21" ht="17.100000000000001" customHeight="1" thickBot="1" x14ac:dyDescent="0.3">
      <c r="A31" s="345">
        <f t="shared" si="0"/>
        <v>31</v>
      </c>
      <c r="B31" s="419"/>
      <c r="C31" s="652" t="s">
        <v>408</v>
      </c>
      <c r="D31" s="652"/>
      <c r="E31" s="652"/>
      <c r="F31" s="473"/>
      <c r="G31" s="410"/>
      <c r="H31" s="805" t="s">
        <v>410</v>
      </c>
      <c r="I31" s="806"/>
      <c r="J31" s="807"/>
      <c r="K31" s="793"/>
      <c r="L31" s="793"/>
      <c r="M31" s="798"/>
      <c r="N31" s="793"/>
      <c r="O31" s="793"/>
      <c r="P31" s="798"/>
      <c r="Q31" s="59"/>
      <c r="S31" s="38" t="s">
        <v>21</v>
      </c>
    </row>
    <row r="32" spans="1:21" ht="17.100000000000001" customHeight="1" thickBot="1" x14ac:dyDescent="0.3">
      <c r="A32" s="345">
        <f t="shared" si="0"/>
        <v>32</v>
      </c>
      <c r="B32" s="475"/>
      <c r="C32" s="695" t="s">
        <v>409</v>
      </c>
      <c r="D32" s="695"/>
      <c r="E32" s="695"/>
      <c r="F32" s="695"/>
      <c r="G32" s="410"/>
      <c r="H32" s="895" t="s">
        <v>118</v>
      </c>
      <c r="I32" s="896"/>
      <c r="J32" s="897"/>
      <c r="K32" s="913"/>
      <c r="L32" s="913"/>
      <c r="M32" s="914"/>
      <c r="N32" s="913"/>
      <c r="O32" s="913"/>
      <c r="P32" s="914"/>
      <c r="Q32" s="59"/>
      <c r="S32" s="54" t="s">
        <v>410</v>
      </c>
      <c r="U32" s="38" t="s">
        <v>411</v>
      </c>
    </row>
    <row r="33" spans="1:21" ht="17.100000000000001" customHeight="1" thickBot="1" x14ac:dyDescent="0.25">
      <c r="A33" s="345">
        <f t="shared" si="0"/>
        <v>33</v>
      </c>
      <c r="B33" s="457"/>
      <c r="C33" s="621" t="s">
        <v>412</v>
      </c>
      <c r="D33" s="621"/>
      <c r="E33" s="621"/>
      <c r="F33" s="621"/>
      <c r="G33" s="622"/>
      <c r="H33" s="700" t="s">
        <v>246</v>
      </c>
      <c r="I33" s="621"/>
      <c r="J33" s="622"/>
      <c r="K33" s="700"/>
      <c r="L33" s="701"/>
      <c r="M33" s="702"/>
      <c r="N33" s="700"/>
      <c r="O33" s="701"/>
      <c r="P33" s="702"/>
      <c r="Q33" s="59"/>
      <c r="S33" s="60" t="s">
        <v>398</v>
      </c>
      <c r="U33" s="38" t="s">
        <v>21</v>
      </c>
    </row>
    <row r="34" spans="1:21" ht="17.100000000000001" customHeight="1" thickBot="1" x14ac:dyDescent="0.3">
      <c r="A34" s="345">
        <f t="shared" si="0"/>
        <v>34</v>
      </c>
      <c r="B34" s="419"/>
      <c r="C34" s="57" t="s">
        <v>413</v>
      </c>
      <c r="D34" s="57"/>
      <c r="E34" s="473"/>
      <c r="F34" s="473"/>
      <c r="G34" s="410"/>
      <c r="H34" s="805"/>
      <c r="I34" s="806"/>
      <c r="J34" s="807"/>
      <c r="K34" s="806"/>
      <c r="L34" s="806"/>
      <c r="M34" s="807"/>
      <c r="N34" s="806"/>
      <c r="O34" s="806"/>
      <c r="P34" s="807"/>
      <c r="Q34" s="59"/>
      <c r="U34" s="54" t="s">
        <v>414</v>
      </c>
    </row>
    <row r="35" spans="1:21" ht="17.100000000000001" customHeight="1" thickBot="1" x14ac:dyDescent="0.3">
      <c r="A35" s="345">
        <f t="shared" si="0"/>
        <v>35</v>
      </c>
      <c r="B35" s="419"/>
      <c r="C35" s="65" t="s">
        <v>415</v>
      </c>
      <c r="D35" s="57"/>
      <c r="E35" s="473"/>
      <c r="F35" s="473"/>
      <c r="G35" s="410"/>
      <c r="H35" s="805" t="s">
        <v>416</v>
      </c>
      <c r="I35" s="806"/>
      <c r="J35" s="807"/>
      <c r="K35" s="915"/>
      <c r="L35" s="915"/>
      <c r="M35" s="916"/>
      <c r="N35" s="915"/>
      <c r="O35" s="915"/>
      <c r="P35" s="916"/>
      <c r="Q35" s="59"/>
      <c r="S35" s="38" t="s">
        <v>417</v>
      </c>
      <c r="U35" s="78" t="s">
        <v>418</v>
      </c>
    </row>
    <row r="36" spans="1:21" ht="17.100000000000001" customHeight="1" thickBot="1" x14ac:dyDescent="0.3">
      <c r="A36" s="345">
        <f t="shared" si="0"/>
        <v>36</v>
      </c>
      <c r="B36" s="419"/>
      <c r="C36" s="65" t="s">
        <v>419</v>
      </c>
      <c r="D36" s="57"/>
      <c r="E36" s="473"/>
      <c r="F36" s="473"/>
      <c r="G36" s="410"/>
      <c r="H36" s="805" t="s">
        <v>416</v>
      </c>
      <c r="I36" s="806"/>
      <c r="J36" s="807"/>
      <c r="K36" s="917"/>
      <c r="L36" s="917"/>
      <c r="M36" s="918"/>
      <c r="N36" s="919"/>
      <c r="O36" s="919"/>
      <c r="P36" s="920"/>
      <c r="Q36" s="59"/>
      <c r="S36" s="38" t="s">
        <v>21</v>
      </c>
      <c r="U36" s="60" t="s">
        <v>118</v>
      </c>
    </row>
    <row r="37" spans="1:21" ht="17.100000000000001" customHeight="1" thickBot="1" x14ac:dyDescent="0.3">
      <c r="A37" s="345">
        <f t="shared" si="0"/>
        <v>37</v>
      </c>
      <c r="B37" s="441"/>
      <c r="C37" s="670" t="s">
        <v>420</v>
      </c>
      <c r="D37" s="670"/>
      <c r="E37" s="670"/>
      <c r="F37" s="670"/>
      <c r="G37" s="410"/>
      <c r="H37" s="805" t="s">
        <v>416</v>
      </c>
      <c r="I37" s="806"/>
      <c r="J37" s="807"/>
      <c r="K37" s="806"/>
      <c r="L37" s="806"/>
      <c r="M37" s="807"/>
      <c r="N37" s="806"/>
      <c r="O37" s="806"/>
      <c r="P37" s="807"/>
      <c r="Q37" s="59"/>
      <c r="S37" s="54" t="s">
        <v>410</v>
      </c>
    </row>
    <row r="38" spans="1:21" ht="17.100000000000001" customHeight="1" thickBot="1" x14ac:dyDescent="0.3">
      <c r="A38" s="345">
        <f t="shared" si="0"/>
        <v>38</v>
      </c>
      <c r="B38" s="441"/>
      <c r="C38" s="670" t="s">
        <v>421</v>
      </c>
      <c r="D38" s="670"/>
      <c r="E38" s="670"/>
      <c r="F38" s="670"/>
      <c r="G38" s="410"/>
      <c r="H38" s="805" t="s">
        <v>416</v>
      </c>
      <c r="I38" s="806"/>
      <c r="J38" s="807"/>
      <c r="K38" s="806"/>
      <c r="L38" s="806"/>
      <c r="M38" s="807"/>
      <c r="N38" s="806"/>
      <c r="O38" s="806"/>
      <c r="P38" s="807"/>
      <c r="Q38" s="59"/>
      <c r="S38" s="60" t="s">
        <v>398</v>
      </c>
      <c r="U38" s="38" t="s">
        <v>413</v>
      </c>
    </row>
    <row r="39" spans="1:21" ht="17.100000000000001" customHeight="1" thickBot="1" x14ac:dyDescent="0.3">
      <c r="A39" s="345">
        <f t="shared" si="0"/>
        <v>39</v>
      </c>
      <c r="B39" s="419"/>
      <c r="C39" s="652" t="s">
        <v>422</v>
      </c>
      <c r="D39" s="652"/>
      <c r="E39" s="652"/>
      <c r="F39" s="652"/>
      <c r="G39" s="410"/>
      <c r="H39" s="805" t="s">
        <v>416</v>
      </c>
      <c r="I39" s="806"/>
      <c r="J39" s="807"/>
      <c r="K39" s="917"/>
      <c r="L39" s="917"/>
      <c r="M39" s="918"/>
      <c r="N39" s="919"/>
      <c r="O39" s="919"/>
      <c r="P39" s="920"/>
      <c r="Q39" s="129"/>
      <c r="U39" s="38" t="s">
        <v>21</v>
      </c>
    </row>
    <row r="40" spans="1:21" ht="17.100000000000001" customHeight="1" thickBot="1" x14ac:dyDescent="0.3">
      <c r="A40" s="345">
        <f t="shared" si="0"/>
        <v>40</v>
      </c>
      <c r="B40" s="419"/>
      <c r="C40" s="629" t="s">
        <v>423</v>
      </c>
      <c r="D40" s="652"/>
      <c r="E40" s="652"/>
      <c r="F40" s="652"/>
      <c r="G40" s="410"/>
      <c r="H40" s="805" t="s">
        <v>118</v>
      </c>
      <c r="I40" s="806"/>
      <c r="J40" s="807"/>
      <c r="K40" s="917"/>
      <c r="L40" s="917"/>
      <c r="M40" s="918"/>
      <c r="N40" s="919"/>
      <c r="O40" s="919"/>
      <c r="P40" s="920"/>
      <c r="Q40" s="59"/>
      <c r="S40" s="38" t="s">
        <v>424</v>
      </c>
      <c r="U40" s="54" t="s">
        <v>425</v>
      </c>
    </row>
    <row r="41" spans="1:21" ht="17.100000000000001" customHeight="1" thickBot="1" x14ac:dyDescent="0.25">
      <c r="A41" s="345">
        <f t="shared" si="0"/>
        <v>41</v>
      </c>
      <c r="B41" s="419"/>
      <c r="C41" s="57" t="s">
        <v>426</v>
      </c>
      <c r="D41" s="57"/>
      <c r="E41" s="57"/>
      <c r="F41" s="57"/>
      <c r="G41" s="476" t="s">
        <v>255</v>
      </c>
      <c r="H41" s="926" t="s">
        <v>427</v>
      </c>
      <c r="I41" s="927"/>
      <c r="J41" s="928"/>
      <c r="K41" s="837"/>
      <c r="L41" s="837"/>
      <c r="M41" s="838"/>
      <c r="N41" s="837"/>
      <c r="O41" s="837"/>
      <c r="P41" s="838"/>
      <c r="Q41" s="59"/>
      <c r="S41" s="47" t="s">
        <v>21</v>
      </c>
      <c r="U41" s="60" t="s">
        <v>428</v>
      </c>
    </row>
    <row r="42" spans="1:21" ht="17.100000000000001" customHeight="1" thickBot="1" x14ac:dyDescent="0.25">
      <c r="A42" s="345">
        <f t="shared" si="0"/>
        <v>42</v>
      </c>
      <c r="B42" s="419"/>
      <c r="C42" s="629" t="s">
        <v>429</v>
      </c>
      <c r="D42" s="629"/>
      <c r="E42" s="629"/>
      <c r="F42" s="629"/>
      <c r="G42" s="63" t="str">
        <f>IF([1]JP1!$F$3=[1]JP1!$O$73,Qsi,IF([1]JP1!$F$3=[1]JP1!$O$74,Qus,""))</f>
        <v>m3/h</v>
      </c>
      <c r="H42" s="921" t="s">
        <v>260</v>
      </c>
      <c r="I42" s="922"/>
      <c r="J42" s="923"/>
      <c r="K42" s="924"/>
      <c r="L42" s="924"/>
      <c r="M42" s="925"/>
      <c r="N42" s="837"/>
      <c r="O42" s="837"/>
      <c r="P42" s="838"/>
      <c r="Q42" s="59"/>
      <c r="S42" s="54" t="str">
        <f>IF([1]JP2!H7=[1]JP2!Z4,"","Certified")</f>
        <v>Certified</v>
      </c>
    </row>
    <row r="43" spans="1:21" ht="17.100000000000001" customHeight="1" thickBot="1" x14ac:dyDescent="0.25">
      <c r="A43" s="345">
        <f t="shared" si="0"/>
        <v>43</v>
      </c>
      <c r="B43" s="419"/>
      <c r="C43" s="629" t="s">
        <v>430</v>
      </c>
      <c r="D43" s="629"/>
      <c r="E43" s="629"/>
      <c r="F43" s="629"/>
      <c r="G43" s="63" t="str">
        <f>IF([1]JP1!$F$3=[1]JP1!$O$73,DHsi,IF([1]JP1!$F$3=[1]JP1!$O$74,DHus,""))</f>
        <v>m liq.</v>
      </c>
      <c r="H43" s="921" t="s">
        <v>260</v>
      </c>
      <c r="I43" s="922"/>
      <c r="J43" s="923"/>
      <c r="K43" s="924"/>
      <c r="L43" s="924"/>
      <c r="M43" s="925"/>
      <c r="N43" s="837"/>
      <c r="O43" s="837"/>
      <c r="P43" s="838"/>
      <c r="Q43" s="59"/>
      <c r="S43" s="78" t="s">
        <v>431</v>
      </c>
      <c r="U43" s="38" t="s">
        <v>432</v>
      </c>
    </row>
    <row r="44" spans="1:21" ht="17.100000000000001" customHeight="1" thickBot="1" x14ac:dyDescent="0.25">
      <c r="A44" s="345">
        <f t="shared" si="0"/>
        <v>44</v>
      </c>
      <c r="B44" s="419"/>
      <c r="C44" s="629" t="s">
        <v>433</v>
      </c>
      <c r="D44" s="629"/>
      <c r="E44" s="629"/>
      <c r="F44" s="629"/>
      <c r="G44" s="477" t="s">
        <v>268</v>
      </c>
      <c r="H44" s="921" t="s">
        <v>260</v>
      </c>
      <c r="I44" s="922"/>
      <c r="J44" s="923"/>
      <c r="K44" s="924"/>
      <c r="L44" s="924"/>
      <c r="M44" s="925"/>
      <c r="N44" s="837"/>
      <c r="O44" s="837"/>
      <c r="P44" s="838"/>
      <c r="Q44" s="59"/>
      <c r="S44" s="60" t="str">
        <f>IF([1]JP2!H7=[1]JP2!Z4,"","Witnessed")</f>
        <v>Witnessed</v>
      </c>
      <c r="U44" s="47" t="s">
        <v>21</v>
      </c>
    </row>
    <row r="45" spans="1:21" ht="17.100000000000001" customHeight="1" thickBot="1" x14ac:dyDescent="0.25">
      <c r="A45" s="345">
        <f t="shared" si="0"/>
        <v>45</v>
      </c>
      <c r="B45" s="419"/>
      <c r="C45" s="629" t="s">
        <v>434</v>
      </c>
      <c r="D45" s="629"/>
      <c r="E45" s="629"/>
      <c r="F45" s="629"/>
      <c r="G45" s="63" t="str">
        <f>IF([1]JP1!$F$3=[1]JP1!$O$73,Psi,IF([1]JP1!$F$3=[1]JP1!$O$74,Pus,""))</f>
        <v>kW</v>
      </c>
      <c r="H45" s="921" t="s">
        <v>260</v>
      </c>
      <c r="I45" s="922"/>
      <c r="J45" s="923"/>
      <c r="K45" s="932"/>
      <c r="L45" s="932"/>
      <c r="M45" s="933"/>
      <c r="N45" s="837"/>
      <c r="O45" s="837"/>
      <c r="P45" s="838"/>
      <c r="Q45" s="59"/>
      <c r="U45" s="54" t="str">
        <f>IF([1]JP2!H7=[1]JP2!Z4,"","Certified")</f>
        <v>Certified</v>
      </c>
    </row>
    <row r="46" spans="1:21" ht="17.100000000000001" customHeight="1" thickBot="1" x14ac:dyDescent="0.3">
      <c r="A46" s="345">
        <f t="shared" si="0"/>
        <v>46</v>
      </c>
      <c r="B46" s="419"/>
      <c r="C46" s="57" t="s">
        <v>435</v>
      </c>
      <c r="D46" s="57"/>
      <c r="E46" s="57"/>
      <c r="F46" s="473"/>
      <c r="G46" s="410"/>
      <c r="H46" s="805" t="s">
        <v>436</v>
      </c>
      <c r="I46" s="806"/>
      <c r="J46" s="807"/>
      <c r="K46" s="793"/>
      <c r="L46" s="793"/>
      <c r="M46" s="798"/>
      <c r="N46" s="837"/>
      <c r="O46" s="837"/>
      <c r="P46" s="838"/>
      <c r="Q46" s="129"/>
      <c r="S46" s="38" t="s">
        <v>437</v>
      </c>
      <c r="U46" s="78" t="s">
        <v>431</v>
      </c>
    </row>
    <row r="47" spans="1:21" ht="17.100000000000001" customHeight="1" thickBot="1" x14ac:dyDescent="0.25">
      <c r="A47" s="345">
        <f t="shared" si="0"/>
        <v>47</v>
      </c>
      <c r="B47" s="419"/>
      <c r="C47" s="57" t="s">
        <v>438</v>
      </c>
      <c r="D47" s="57"/>
      <c r="E47" s="57"/>
      <c r="F47" s="57"/>
      <c r="G47" s="63" t="str">
        <f>IF([1]JP1!$F$3=[1]JP1!$O$73,Prsi,IF([1]JP1!$F$3=[1]JP1!$O$74,GPus,""))</f>
        <v>bara</v>
      </c>
      <c r="H47" s="805" t="s">
        <v>410</v>
      </c>
      <c r="I47" s="806"/>
      <c r="J47" s="807"/>
      <c r="K47" s="793"/>
      <c r="L47" s="793"/>
      <c r="M47" s="798"/>
      <c r="N47" s="793"/>
      <c r="O47" s="793"/>
      <c r="P47" s="798"/>
      <c r="Q47" s="129"/>
      <c r="S47" s="38" t="s">
        <v>21</v>
      </c>
      <c r="U47" s="78" t="str">
        <f>IF([1]JP2!H7=[1]JP2!Z4,"","Witnessed")</f>
        <v>Witnessed</v>
      </c>
    </row>
    <row r="48" spans="1:21" ht="17.100000000000001" customHeight="1" thickBot="1" x14ac:dyDescent="0.25">
      <c r="A48" s="345">
        <f t="shared" si="0"/>
        <v>48</v>
      </c>
      <c r="B48" s="478"/>
      <c r="C48" s="695" t="s">
        <v>439</v>
      </c>
      <c r="D48" s="695"/>
      <c r="E48" s="695"/>
      <c r="F48" s="427"/>
      <c r="G48" s="428"/>
      <c r="H48" s="929"/>
      <c r="I48" s="930"/>
      <c r="J48" s="931"/>
      <c r="K48" s="930"/>
      <c r="L48" s="930"/>
      <c r="M48" s="931"/>
      <c r="N48" s="930"/>
      <c r="O48" s="930"/>
      <c r="P48" s="931"/>
      <c r="Q48" s="59"/>
      <c r="S48" s="54" t="s">
        <v>405</v>
      </c>
      <c r="U48" s="60" t="str">
        <f>IF([1]JP2!H7=[1]JP2!Z4,"","Not required")</f>
        <v>Not required</v>
      </c>
    </row>
    <row r="49" spans="1:21" ht="17.100000000000001" customHeight="1" thickBot="1" x14ac:dyDescent="0.25">
      <c r="A49" s="345">
        <f t="shared" si="0"/>
        <v>49</v>
      </c>
      <c r="B49" s="457"/>
      <c r="C49" s="701" t="s">
        <v>440</v>
      </c>
      <c r="D49" s="701"/>
      <c r="E49" s="701"/>
      <c r="F49" s="701"/>
      <c r="G49" s="702"/>
      <c r="H49" s="700" t="s">
        <v>246</v>
      </c>
      <c r="I49" s="621"/>
      <c r="J49" s="622"/>
      <c r="K49" s="700"/>
      <c r="L49" s="701"/>
      <c r="M49" s="702"/>
      <c r="N49" s="700"/>
      <c r="O49" s="701"/>
      <c r="P49" s="702"/>
      <c r="Q49" s="59"/>
      <c r="S49" s="60" t="s">
        <v>118</v>
      </c>
    </row>
    <row r="50" spans="1:21" ht="17.100000000000001" customHeight="1" thickBot="1" x14ac:dyDescent="0.25">
      <c r="A50" s="345">
        <f t="shared" si="0"/>
        <v>50</v>
      </c>
      <c r="B50" s="479"/>
      <c r="C50" s="765" t="s">
        <v>441</v>
      </c>
      <c r="D50" s="765"/>
      <c r="E50" s="765"/>
      <c r="F50" s="765"/>
      <c r="G50" s="480"/>
      <c r="H50" s="974" t="s">
        <v>296</v>
      </c>
      <c r="I50" s="908"/>
      <c r="J50" s="909"/>
      <c r="K50" s="936"/>
      <c r="L50" s="936"/>
      <c r="M50" s="937"/>
      <c r="N50" s="936"/>
      <c r="O50" s="936"/>
      <c r="P50" s="937"/>
      <c r="Q50" s="59"/>
      <c r="U50" s="38" t="s">
        <v>442</v>
      </c>
    </row>
    <row r="51" spans="1:21" ht="17.100000000000001" customHeight="1" thickBot="1" x14ac:dyDescent="0.3">
      <c r="A51" s="345">
        <f t="shared" si="0"/>
        <v>51</v>
      </c>
      <c r="B51" s="481"/>
      <c r="C51" s="652" t="s">
        <v>443</v>
      </c>
      <c r="D51" s="652"/>
      <c r="E51" s="652"/>
      <c r="F51" s="652"/>
      <c r="G51" s="482"/>
      <c r="H51" s="881" t="s">
        <v>25</v>
      </c>
      <c r="I51" s="881"/>
      <c r="J51" s="881"/>
      <c r="K51" s="793"/>
      <c r="L51" s="793"/>
      <c r="M51" s="798"/>
      <c r="N51" s="837"/>
      <c r="O51" s="837"/>
      <c r="P51" s="838"/>
      <c r="Q51" s="59"/>
      <c r="S51" s="38" t="s">
        <v>444</v>
      </c>
      <c r="U51" s="47" t="s">
        <v>21</v>
      </c>
    </row>
    <row r="52" spans="1:21" ht="17.100000000000001" customHeight="1" thickBot="1" x14ac:dyDescent="0.3">
      <c r="A52" s="345">
        <f t="shared" si="0"/>
        <v>52</v>
      </c>
      <c r="B52" s="481"/>
      <c r="C52" s="652" t="s">
        <v>445</v>
      </c>
      <c r="D52" s="652"/>
      <c r="E52" s="652"/>
      <c r="F52" s="652"/>
      <c r="G52" s="410"/>
      <c r="H52" s="881" t="s">
        <v>25</v>
      </c>
      <c r="I52" s="881"/>
      <c r="J52" s="881"/>
      <c r="K52" s="934"/>
      <c r="L52" s="934"/>
      <c r="M52" s="935"/>
      <c r="N52" s="837"/>
      <c r="O52" s="837"/>
      <c r="P52" s="838"/>
      <c r="Q52" s="59"/>
      <c r="S52" s="38" t="s">
        <v>21</v>
      </c>
      <c r="U52" s="78" t="str">
        <f>IF([1]JP2!H7=[1]JP2!Z4,"","Observed")</f>
        <v>Observed</v>
      </c>
    </row>
    <row r="53" spans="1:21" ht="17.100000000000001" customHeight="1" x14ac:dyDescent="0.25">
      <c r="A53" s="345">
        <f t="shared" si="0"/>
        <v>53</v>
      </c>
      <c r="B53" s="481" t="s">
        <v>163</v>
      </c>
      <c r="C53" s="652" t="s">
        <v>446</v>
      </c>
      <c r="D53" s="652"/>
      <c r="E53" s="652"/>
      <c r="F53" s="652"/>
      <c r="G53" s="410"/>
      <c r="H53" s="881" t="s">
        <v>25</v>
      </c>
      <c r="I53" s="881"/>
      <c r="J53" s="881"/>
      <c r="K53" s="941"/>
      <c r="L53" s="941"/>
      <c r="M53" s="942"/>
      <c r="N53" s="837"/>
      <c r="O53" s="837"/>
      <c r="P53" s="838"/>
      <c r="Q53" s="59"/>
      <c r="S53" s="54" t="s">
        <v>447</v>
      </c>
      <c r="U53" s="78" t="str">
        <f>IF([1]JP2!H7=[1]JP2!Z4,"","Witnessed")</f>
        <v>Witnessed</v>
      </c>
    </row>
    <row r="54" spans="1:21" ht="17.100000000000001" customHeight="1" thickBot="1" x14ac:dyDescent="0.3">
      <c r="A54" s="345">
        <f t="shared" si="0"/>
        <v>54</v>
      </c>
      <c r="B54" s="483"/>
      <c r="C54" s="943" t="s">
        <v>448</v>
      </c>
      <c r="D54" s="943"/>
      <c r="E54" s="943"/>
      <c r="F54" s="943"/>
      <c r="G54" s="484"/>
      <c r="H54" s="881" t="s">
        <v>25</v>
      </c>
      <c r="I54" s="881"/>
      <c r="J54" s="881"/>
      <c r="K54" s="934"/>
      <c r="L54" s="934"/>
      <c r="M54" s="935"/>
      <c r="N54" s="947"/>
      <c r="O54" s="947"/>
      <c r="P54" s="948"/>
      <c r="Q54" s="59"/>
      <c r="S54" s="60" t="s">
        <v>436</v>
      </c>
      <c r="U54" s="60" t="s">
        <v>118</v>
      </c>
    </row>
    <row r="55" spans="1:21" ht="32.25" customHeight="1" thickBot="1" x14ac:dyDescent="0.3">
      <c r="A55" s="345">
        <f t="shared" si="0"/>
        <v>55</v>
      </c>
      <c r="B55" s="485"/>
      <c r="C55" s="867" t="s">
        <v>449</v>
      </c>
      <c r="D55" s="867"/>
      <c r="E55" s="867"/>
      <c r="F55" s="867"/>
      <c r="G55" s="486"/>
      <c r="H55" s="895" t="s">
        <v>405</v>
      </c>
      <c r="I55" s="896"/>
      <c r="J55" s="897"/>
      <c r="K55" s="905"/>
      <c r="L55" s="905"/>
      <c r="M55" s="906"/>
      <c r="N55" s="930"/>
      <c r="O55" s="930"/>
      <c r="P55" s="931"/>
      <c r="Q55" s="59"/>
    </row>
    <row r="56" spans="1:21" ht="17.100000000000001" customHeight="1" x14ac:dyDescent="0.2">
      <c r="A56" s="345">
        <f t="shared" si="0"/>
        <v>56</v>
      </c>
      <c r="B56" s="481"/>
      <c r="C56" s="938"/>
      <c r="D56" s="938"/>
      <c r="E56" s="938"/>
      <c r="F56" s="938"/>
      <c r="G56" s="939"/>
      <c r="H56" s="940"/>
      <c r="I56" s="938"/>
      <c r="J56" s="939"/>
      <c r="K56" s="938"/>
      <c r="L56" s="938"/>
      <c r="M56" s="939"/>
      <c r="N56" s="938"/>
      <c r="O56" s="938"/>
      <c r="P56" s="939"/>
      <c r="Q56" s="59"/>
    </row>
    <row r="57" spans="1:21" ht="17.100000000000001" customHeight="1" x14ac:dyDescent="0.2">
      <c r="A57" s="345">
        <f t="shared" si="0"/>
        <v>57</v>
      </c>
      <c r="B57" s="481"/>
      <c r="C57" s="837"/>
      <c r="D57" s="837"/>
      <c r="E57" s="837"/>
      <c r="F57" s="837"/>
      <c r="G57" s="838"/>
      <c r="H57" s="949" t="s">
        <v>12</v>
      </c>
      <c r="I57" s="837"/>
      <c r="J57" s="838"/>
      <c r="K57" s="837"/>
      <c r="L57" s="837"/>
      <c r="M57" s="838"/>
      <c r="N57" s="837"/>
      <c r="O57" s="837"/>
      <c r="P57" s="838"/>
      <c r="Q57" s="59"/>
    </row>
    <row r="58" spans="1:21" ht="17.100000000000001" customHeight="1" x14ac:dyDescent="0.2">
      <c r="A58" s="345">
        <f t="shared" si="0"/>
        <v>58</v>
      </c>
      <c r="B58" s="481"/>
      <c r="C58" s="837" t="s">
        <v>12</v>
      </c>
      <c r="D58" s="837"/>
      <c r="E58" s="837"/>
      <c r="F58" s="837"/>
      <c r="G58" s="838"/>
      <c r="H58" s="949" t="s">
        <v>12</v>
      </c>
      <c r="I58" s="837"/>
      <c r="J58" s="838"/>
      <c r="K58" s="837"/>
      <c r="L58" s="837"/>
      <c r="M58" s="838"/>
      <c r="N58" s="837"/>
      <c r="O58" s="837"/>
      <c r="P58" s="838"/>
      <c r="Q58" s="59"/>
    </row>
    <row r="59" spans="1:21" ht="17.100000000000001" customHeight="1" x14ac:dyDescent="0.2">
      <c r="A59" s="345">
        <f t="shared" si="0"/>
        <v>59</v>
      </c>
      <c r="B59" s="481"/>
      <c r="C59" s="837" t="s">
        <v>12</v>
      </c>
      <c r="D59" s="837"/>
      <c r="E59" s="837"/>
      <c r="F59" s="837"/>
      <c r="G59" s="838"/>
      <c r="H59" s="949" t="s">
        <v>12</v>
      </c>
      <c r="I59" s="837"/>
      <c r="J59" s="838"/>
      <c r="K59" s="837"/>
      <c r="L59" s="837"/>
      <c r="M59" s="838"/>
      <c r="N59" s="837"/>
      <c r="O59" s="837"/>
      <c r="P59" s="838"/>
      <c r="Q59" s="59"/>
    </row>
    <row r="60" spans="1:21" ht="17.100000000000001" customHeight="1" thickBot="1" x14ac:dyDescent="0.25">
      <c r="A60" s="345">
        <f t="shared" si="0"/>
        <v>60</v>
      </c>
      <c r="B60" s="481"/>
      <c r="C60" s="950"/>
      <c r="D60" s="950"/>
      <c r="E60" s="950"/>
      <c r="F60" s="950"/>
      <c r="G60" s="951"/>
      <c r="H60" s="976"/>
      <c r="I60" s="947"/>
      <c r="J60" s="948"/>
      <c r="K60" s="930"/>
      <c r="L60" s="930"/>
      <c r="M60" s="931"/>
      <c r="N60" s="930"/>
      <c r="O60" s="930"/>
      <c r="P60" s="931"/>
      <c r="Q60" s="59"/>
    </row>
    <row r="61" spans="1:21" ht="17.100000000000001" customHeight="1" thickBot="1" x14ac:dyDescent="0.25">
      <c r="A61" s="345">
        <f t="shared" si="0"/>
        <v>61</v>
      </c>
      <c r="B61" s="487"/>
      <c r="C61" s="954"/>
      <c r="D61" s="954"/>
      <c r="E61" s="954"/>
      <c r="F61" s="954"/>
      <c r="G61" s="953"/>
      <c r="H61" s="952"/>
      <c r="I61" s="953"/>
      <c r="J61" s="517"/>
      <c r="K61" s="488"/>
      <c r="L61" s="488"/>
      <c r="M61" s="488"/>
      <c r="N61" s="488"/>
      <c r="O61" s="488"/>
      <c r="P61" s="489"/>
      <c r="Q61" s="59"/>
    </row>
    <row r="62" spans="1:21" ht="17.100000000000001" customHeight="1" x14ac:dyDescent="0.2">
      <c r="A62" s="345">
        <f t="shared" si="0"/>
        <v>62</v>
      </c>
      <c r="B62" s="490"/>
      <c r="C62" s="188" t="s">
        <v>171</v>
      </c>
      <c r="D62" s="491"/>
      <c r="E62" s="975" t="s">
        <v>511</v>
      </c>
      <c r="F62" s="955"/>
      <c r="G62" s="955"/>
      <c r="H62" s="955"/>
      <c r="I62" s="492"/>
      <c r="J62" s="852" t="s">
        <v>346</v>
      </c>
      <c r="K62" s="853"/>
      <c r="L62" s="493"/>
      <c r="M62" s="956" t="str">
        <f>IF(G2="","",G2)</f>
        <v>PBA - 904</v>
      </c>
      <c r="N62" s="855"/>
      <c r="O62" s="855"/>
      <c r="P62" s="856"/>
      <c r="Q62" s="59"/>
      <c r="R62" s="494"/>
    </row>
    <row r="63" spans="1:21" ht="17.100000000000001" customHeight="1" thickBot="1" x14ac:dyDescent="0.25">
      <c r="A63" s="345">
        <f t="shared" si="0"/>
        <v>63</v>
      </c>
      <c r="B63" s="358"/>
      <c r="C63" s="191" t="s">
        <v>173</v>
      </c>
      <c r="D63" s="495"/>
      <c r="E63" s="957" t="str">
        <f>IF([1]JP1!E67=0,"",[1]JP1!E67)</f>
        <v>NPDC</v>
      </c>
      <c r="F63" s="957"/>
      <c r="G63" s="957"/>
      <c r="H63" s="957"/>
      <c r="I63" s="496"/>
      <c r="J63" s="747" t="s">
        <v>347</v>
      </c>
      <c r="K63" s="958"/>
      <c r="L63" s="496"/>
      <c r="M63" s="959" t="str">
        <f>IF([1]JP1!O67=0,"",[1]JP1!O67)</f>
        <v>N/A</v>
      </c>
      <c r="N63" s="960"/>
      <c r="O63" s="960"/>
      <c r="P63" s="961"/>
      <c r="Q63" s="448"/>
      <c r="R63" s="497"/>
    </row>
    <row r="64" spans="1:21" ht="17.100000000000001" customHeight="1" thickBot="1" x14ac:dyDescent="0.3">
      <c r="A64" s="498"/>
      <c r="B64" s="499"/>
      <c r="C64" s="199"/>
      <c r="D64" s="199"/>
      <c r="E64" s="199"/>
      <c r="F64" s="199"/>
      <c r="G64" s="199"/>
      <c r="H64" s="199"/>
      <c r="I64" s="199"/>
      <c r="J64" s="518" t="s">
        <v>480</v>
      </c>
      <c r="K64" s="199"/>
      <c r="L64" s="199"/>
      <c r="M64" s="199"/>
      <c r="N64" s="501"/>
      <c r="O64" s="501"/>
      <c r="P64" s="501"/>
      <c r="Q64" s="502"/>
    </row>
    <row r="65" spans="17:17" x14ac:dyDescent="0.2">
      <c r="Q65" s="209"/>
    </row>
    <row r="66" spans="17:17" x14ac:dyDescent="0.2">
      <c r="Q66" s="209"/>
    </row>
    <row r="67" spans="17:17" x14ac:dyDescent="0.2">
      <c r="Q67" s="209"/>
    </row>
    <row r="68" spans="17:17" x14ac:dyDescent="0.2">
      <c r="Q68" s="209"/>
    </row>
    <row r="69" spans="17:17" x14ac:dyDescent="0.2">
      <c r="Q69" s="209"/>
    </row>
    <row r="70" spans="17:17" x14ac:dyDescent="0.2">
      <c r="Q70" s="209"/>
    </row>
    <row r="71" spans="17:17" x14ac:dyDescent="0.2">
      <c r="Q71" s="209"/>
    </row>
    <row r="72" spans="17:17" x14ac:dyDescent="0.2">
      <c r="Q72" s="209"/>
    </row>
    <row r="73" spans="17:17" x14ac:dyDescent="0.2">
      <c r="Q73" s="209"/>
    </row>
    <row r="74" spans="17:17" x14ac:dyDescent="0.2">
      <c r="Q74" s="209"/>
    </row>
    <row r="75" spans="17:17" x14ac:dyDescent="0.2">
      <c r="Q75" s="209"/>
    </row>
    <row r="76" spans="17:17" x14ac:dyDescent="0.2">
      <c r="Q76" s="209"/>
    </row>
    <row r="77" spans="17:17" x14ac:dyDescent="0.2">
      <c r="Q77" s="209"/>
    </row>
    <row r="78" spans="17:17" x14ac:dyDescent="0.2">
      <c r="Q78" s="209"/>
    </row>
    <row r="79" spans="17:17" x14ac:dyDescent="0.2">
      <c r="Q79" s="209"/>
    </row>
    <row r="80" spans="17:17" x14ac:dyDescent="0.2">
      <c r="Q80" s="209"/>
    </row>
    <row r="81" spans="17:17" x14ac:dyDescent="0.2">
      <c r="Q81" s="209"/>
    </row>
    <row r="82" spans="17:17" x14ac:dyDescent="0.2">
      <c r="Q82" s="209"/>
    </row>
    <row r="83" spans="17:17" x14ac:dyDescent="0.2">
      <c r="Q83" s="209"/>
    </row>
    <row r="84" spans="17:17" x14ac:dyDescent="0.2">
      <c r="Q84" s="209"/>
    </row>
    <row r="85" spans="17:17" x14ac:dyDescent="0.2">
      <c r="Q85" s="209"/>
    </row>
    <row r="86" spans="17:17" x14ac:dyDescent="0.2">
      <c r="Q86" s="209"/>
    </row>
    <row r="87" spans="17:17" x14ac:dyDescent="0.2">
      <c r="Q87" s="209"/>
    </row>
    <row r="88" spans="17:17" x14ac:dyDescent="0.2">
      <c r="Q88" s="209"/>
    </row>
    <row r="89" spans="17:17" x14ac:dyDescent="0.2">
      <c r="Q89" s="209"/>
    </row>
    <row r="90" spans="17:17" x14ac:dyDescent="0.2">
      <c r="Q90" s="209"/>
    </row>
    <row r="91" spans="17:17" x14ac:dyDescent="0.2">
      <c r="Q91" s="209"/>
    </row>
    <row r="92" spans="17:17" x14ac:dyDescent="0.2">
      <c r="Q92" s="209"/>
    </row>
    <row r="93" spans="17:17" x14ac:dyDescent="0.2">
      <c r="Q93" s="209"/>
    </row>
    <row r="94" spans="17:17" x14ac:dyDescent="0.2">
      <c r="Q94" s="209"/>
    </row>
    <row r="95" spans="17:17" x14ac:dyDescent="0.2">
      <c r="Q95" s="209"/>
    </row>
    <row r="96" spans="17:17" x14ac:dyDescent="0.2">
      <c r="Q96" s="209"/>
    </row>
    <row r="97" spans="17:17" x14ac:dyDescent="0.2">
      <c r="Q97" s="209"/>
    </row>
    <row r="98" spans="17:17" x14ac:dyDescent="0.2">
      <c r="Q98" s="209"/>
    </row>
    <row r="99" spans="17:17" x14ac:dyDescent="0.2">
      <c r="Q99" s="209"/>
    </row>
    <row r="100" spans="17:17" x14ac:dyDescent="0.2">
      <c r="Q100" s="209"/>
    </row>
    <row r="101" spans="17:17" x14ac:dyDescent="0.2">
      <c r="Q101" s="209"/>
    </row>
    <row r="102" spans="17:17" x14ac:dyDescent="0.2">
      <c r="Q102" s="209"/>
    </row>
    <row r="103" spans="17:17" x14ac:dyDescent="0.2">
      <c r="Q103" s="209"/>
    </row>
    <row r="104" spans="17:17" x14ac:dyDescent="0.2">
      <c r="Q104" s="209"/>
    </row>
    <row r="105" spans="17:17" x14ac:dyDescent="0.2">
      <c r="Q105" s="209"/>
    </row>
    <row r="106" spans="17:17" x14ac:dyDescent="0.2">
      <c r="Q106" s="209"/>
    </row>
    <row r="107" spans="17:17" x14ac:dyDescent="0.2">
      <c r="Q107" s="209"/>
    </row>
    <row r="108" spans="17:17" x14ac:dyDescent="0.2">
      <c r="Q108" s="209"/>
    </row>
    <row r="109" spans="17:17" x14ac:dyDescent="0.2">
      <c r="Q109" s="209"/>
    </row>
    <row r="110" spans="17:17" x14ac:dyDescent="0.2">
      <c r="Q110" s="209"/>
    </row>
    <row r="111" spans="17:17" x14ac:dyDescent="0.2">
      <c r="Q111" s="209"/>
    </row>
    <row r="112" spans="17:17" x14ac:dyDescent="0.2">
      <c r="Q112" s="209"/>
    </row>
    <row r="113" spans="17:17" x14ac:dyDescent="0.2">
      <c r="Q113" s="209"/>
    </row>
    <row r="114" spans="17:17" x14ac:dyDescent="0.2">
      <c r="Q114" s="209"/>
    </row>
    <row r="115" spans="17:17" x14ac:dyDescent="0.2">
      <c r="Q115" s="209"/>
    </row>
    <row r="116" spans="17:17" x14ac:dyDescent="0.2">
      <c r="Q116" s="209"/>
    </row>
    <row r="117" spans="17:17" x14ac:dyDescent="0.2">
      <c r="Q117" s="209"/>
    </row>
    <row r="118" spans="17:17" x14ac:dyDescent="0.2">
      <c r="Q118" s="209"/>
    </row>
    <row r="119" spans="17:17" x14ac:dyDescent="0.2">
      <c r="Q119" s="204"/>
    </row>
    <row r="120" spans="17:17" x14ac:dyDescent="0.2">
      <c r="Q120" s="204"/>
    </row>
    <row r="121" spans="17:17" x14ac:dyDescent="0.2">
      <c r="Q121" s="204"/>
    </row>
    <row r="122" spans="17:17" x14ac:dyDescent="0.2">
      <c r="Q122" s="204"/>
    </row>
    <row r="123" spans="17:17" x14ac:dyDescent="0.2">
      <c r="Q123" s="204"/>
    </row>
    <row r="124" spans="17:17" x14ac:dyDescent="0.2">
      <c r="Q124" s="204"/>
    </row>
    <row r="125" spans="17:17" x14ac:dyDescent="0.2">
      <c r="Q125" s="204"/>
    </row>
    <row r="126" spans="17:17" x14ac:dyDescent="0.2">
      <c r="Q126" s="204"/>
    </row>
    <row r="127" spans="17:17" x14ac:dyDescent="0.2">
      <c r="Q127" s="204"/>
    </row>
    <row r="128" spans="17:17" x14ac:dyDescent="0.2">
      <c r="Q128" s="204"/>
    </row>
    <row r="129" spans="17:17" x14ac:dyDescent="0.2">
      <c r="Q129" s="204"/>
    </row>
    <row r="130" spans="17:17" x14ac:dyDescent="0.2">
      <c r="Q130" s="204"/>
    </row>
    <row r="131" spans="17:17" x14ac:dyDescent="0.2">
      <c r="Q131" s="204"/>
    </row>
    <row r="132" spans="17:17" x14ac:dyDescent="0.2">
      <c r="Q132" s="204"/>
    </row>
    <row r="133" spans="17:17" x14ac:dyDescent="0.2">
      <c r="Q133" s="209"/>
    </row>
    <row r="134" spans="17:17" x14ac:dyDescent="0.2">
      <c r="Q134" s="209"/>
    </row>
    <row r="135" spans="17:17" x14ac:dyDescent="0.2">
      <c r="Q135" s="209"/>
    </row>
    <row r="136" spans="17:17" x14ac:dyDescent="0.2">
      <c r="Q136" s="209"/>
    </row>
    <row r="137" spans="17:17" x14ac:dyDescent="0.2">
      <c r="Q137" s="209"/>
    </row>
    <row r="138" spans="17:17" x14ac:dyDescent="0.2">
      <c r="Q138" s="209"/>
    </row>
    <row r="139" spans="17:17" x14ac:dyDescent="0.2">
      <c r="Q139" s="209"/>
    </row>
    <row r="140" spans="17:17" x14ac:dyDescent="0.2">
      <c r="Q140" s="209"/>
    </row>
    <row r="141" spans="17:17" x14ac:dyDescent="0.2">
      <c r="Q141" s="209"/>
    </row>
    <row r="142" spans="17:17" x14ac:dyDescent="0.2">
      <c r="Q142" s="209"/>
    </row>
    <row r="143" spans="17:17" x14ac:dyDescent="0.2">
      <c r="Q143" s="209"/>
    </row>
    <row r="144" spans="17:17" x14ac:dyDescent="0.2">
      <c r="Q144" s="209"/>
    </row>
    <row r="145" spans="17:17" x14ac:dyDescent="0.2">
      <c r="Q145" s="209"/>
    </row>
    <row r="146" spans="17:17" x14ac:dyDescent="0.2">
      <c r="Q146" s="209"/>
    </row>
    <row r="147" spans="17:17" x14ac:dyDescent="0.2">
      <c r="Q147" s="209"/>
    </row>
    <row r="148" spans="17:17" x14ac:dyDescent="0.2">
      <c r="Q148" s="209"/>
    </row>
    <row r="149" spans="17:17" x14ac:dyDescent="0.2">
      <c r="Q149" s="209"/>
    </row>
    <row r="150" spans="17:17" x14ac:dyDescent="0.2">
      <c r="Q150" s="209"/>
    </row>
    <row r="151" spans="17:17" x14ac:dyDescent="0.2">
      <c r="Q151" s="209"/>
    </row>
    <row r="152" spans="17:17" x14ac:dyDescent="0.2">
      <c r="Q152" s="209"/>
    </row>
    <row r="153" spans="17:17" x14ac:dyDescent="0.2">
      <c r="Q153" s="209"/>
    </row>
    <row r="154" spans="17:17" x14ac:dyDescent="0.2">
      <c r="Q154" s="209"/>
    </row>
    <row r="155" spans="17:17" x14ac:dyDescent="0.2">
      <c r="Q155" s="209"/>
    </row>
    <row r="156" spans="17:17" x14ac:dyDescent="0.2">
      <c r="Q156" s="209"/>
    </row>
    <row r="157" spans="17:17" x14ac:dyDescent="0.2">
      <c r="Q157" s="209"/>
    </row>
    <row r="158" spans="17:17" x14ac:dyDescent="0.2">
      <c r="Q158" s="209"/>
    </row>
    <row r="159" spans="17:17" x14ac:dyDescent="0.2">
      <c r="Q159" s="209"/>
    </row>
    <row r="160" spans="17:17" x14ac:dyDescent="0.2">
      <c r="Q160" s="209"/>
    </row>
    <row r="161" spans="17:17" x14ac:dyDescent="0.2">
      <c r="Q161" s="209"/>
    </row>
    <row r="162" spans="17:17" x14ac:dyDescent="0.2">
      <c r="Q162" s="209"/>
    </row>
    <row r="163" spans="17:17" x14ac:dyDescent="0.2">
      <c r="Q163" s="209"/>
    </row>
    <row r="164" spans="17:17" x14ac:dyDescent="0.2">
      <c r="Q164" s="209"/>
    </row>
    <row r="165" spans="17:17" x14ac:dyDescent="0.2">
      <c r="Q165" s="209"/>
    </row>
    <row r="166" spans="17:17" x14ac:dyDescent="0.2">
      <c r="Q166" s="209"/>
    </row>
    <row r="167" spans="17:17" x14ac:dyDescent="0.2">
      <c r="Q167" s="209"/>
    </row>
    <row r="168" spans="17:17" x14ac:dyDescent="0.2">
      <c r="Q168" s="209"/>
    </row>
    <row r="169" spans="17:17" x14ac:dyDescent="0.2">
      <c r="Q169" s="209"/>
    </row>
    <row r="170" spans="17:17" x14ac:dyDescent="0.2">
      <c r="Q170" s="209"/>
    </row>
    <row r="171" spans="17:17" x14ac:dyDescent="0.2">
      <c r="Q171" s="209"/>
    </row>
    <row r="172" spans="17:17" x14ac:dyDescent="0.2">
      <c r="Q172" s="209"/>
    </row>
    <row r="173" spans="17:17" x14ac:dyDescent="0.2">
      <c r="Q173" s="209"/>
    </row>
    <row r="174" spans="17:17" x14ac:dyDescent="0.2">
      <c r="Q174" s="209"/>
    </row>
    <row r="175" spans="17:17" x14ac:dyDescent="0.2">
      <c r="Q175" s="209"/>
    </row>
    <row r="176" spans="17:17" x14ac:dyDescent="0.2">
      <c r="Q176" s="209"/>
    </row>
    <row r="177" spans="17:17" x14ac:dyDescent="0.2">
      <c r="Q177" s="209"/>
    </row>
    <row r="178" spans="17:17" x14ac:dyDescent="0.2">
      <c r="Q178" s="209"/>
    </row>
    <row r="179" spans="17:17" x14ac:dyDescent="0.2">
      <c r="Q179" s="209"/>
    </row>
    <row r="180" spans="17:17" x14ac:dyDescent="0.2">
      <c r="Q180" s="209"/>
    </row>
    <row r="181" spans="17:17" x14ac:dyDescent="0.2">
      <c r="Q181" s="209"/>
    </row>
    <row r="182" spans="17:17" x14ac:dyDescent="0.2">
      <c r="Q182" s="209"/>
    </row>
    <row r="183" spans="17:17" x14ac:dyDescent="0.2">
      <c r="Q183" s="209"/>
    </row>
    <row r="184" spans="17:17" x14ac:dyDescent="0.2">
      <c r="Q184" s="209"/>
    </row>
    <row r="185" spans="17:17" x14ac:dyDescent="0.2">
      <c r="Q185" s="209"/>
    </row>
    <row r="186" spans="17:17" x14ac:dyDescent="0.2">
      <c r="Q186" s="209"/>
    </row>
    <row r="187" spans="17:17" x14ac:dyDescent="0.2">
      <c r="Q187" s="209"/>
    </row>
    <row r="188" spans="17:17" x14ac:dyDescent="0.2">
      <c r="Q188" s="209"/>
    </row>
    <row r="189" spans="17:17" x14ac:dyDescent="0.2">
      <c r="Q189" s="209"/>
    </row>
    <row r="190" spans="17:17" x14ac:dyDescent="0.2">
      <c r="Q190" s="209"/>
    </row>
    <row r="191" spans="17:17" x14ac:dyDescent="0.2">
      <c r="Q191" s="209"/>
    </row>
    <row r="192" spans="17:17" x14ac:dyDescent="0.2">
      <c r="Q192" s="209"/>
    </row>
    <row r="193" spans="17:17" x14ac:dyDescent="0.2">
      <c r="Q193" s="209"/>
    </row>
    <row r="194" spans="17:17" x14ac:dyDescent="0.2">
      <c r="Q194" s="209"/>
    </row>
    <row r="195" spans="17:17" x14ac:dyDescent="0.2">
      <c r="Q195" s="209"/>
    </row>
    <row r="196" spans="17:17" x14ac:dyDescent="0.2">
      <c r="Q196" s="209"/>
    </row>
    <row r="197" spans="17:17" x14ac:dyDescent="0.2">
      <c r="Q197" s="209"/>
    </row>
    <row r="198" spans="17:17" x14ac:dyDescent="0.2">
      <c r="Q198" s="209"/>
    </row>
    <row r="199" spans="17:17" x14ac:dyDescent="0.2">
      <c r="Q199" s="209"/>
    </row>
    <row r="200" spans="17:17" x14ac:dyDescent="0.2">
      <c r="Q200" s="209"/>
    </row>
    <row r="201" spans="17:17" x14ac:dyDescent="0.2">
      <c r="Q201" s="209"/>
    </row>
    <row r="202" spans="17:17" x14ac:dyDescent="0.2">
      <c r="Q202" s="209"/>
    </row>
    <row r="203" spans="17:17" x14ac:dyDescent="0.2">
      <c r="Q203" s="209"/>
    </row>
    <row r="204" spans="17:17" x14ac:dyDescent="0.2">
      <c r="Q204" s="209"/>
    </row>
    <row r="205" spans="17:17" x14ac:dyDescent="0.2">
      <c r="Q205" s="209"/>
    </row>
    <row r="206" spans="17:17" x14ac:dyDescent="0.2">
      <c r="Q206" s="209"/>
    </row>
    <row r="207" spans="17:17" x14ac:dyDescent="0.2">
      <c r="Q207" s="209"/>
    </row>
    <row r="208" spans="17:17" x14ac:dyDescent="0.2">
      <c r="Q208" s="209"/>
    </row>
    <row r="209" spans="17:17" x14ac:dyDescent="0.2">
      <c r="Q209" s="209"/>
    </row>
    <row r="210" spans="17:17" x14ac:dyDescent="0.2">
      <c r="Q210" s="209"/>
    </row>
    <row r="211" spans="17:17" x14ac:dyDescent="0.2">
      <c r="Q211" s="209"/>
    </row>
    <row r="212" spans="17:17" x14ac:dyDescent="0.2">
      <c r="Q212" s="209"/>
    </row>
    <row r="213" spans="17:17" x14ac:dyDescent="0.2">
      <c r="Q213" s="209"/>
    </row>
    <row r="214" spans="17:17" x14ac:dyDescent="0.2">
      <c r="Q214" s="209"/>
    </row>
    <row r="215" spans="17:17" x14ac:dyDescent="0.2">
      <c r="Q215" s="209"/>
    </row>
    <row r="216" spans="17:17" x14ac:dyDescent="0.2">
      <c r="Q216" s="209"/>
    </row>
    <row r="217" spans="17:17" x14ac:dyDescent="0.2">
      <c r="Q217" s="209"/>
    </row>
    <row r="218" spans="17:17" x14ac:dyDescent="0.2">
      <c r="Q218" s="209"/>
    </row>
    <row r="219" spans="17:17" x14ac:dyDescent="0.2">
      <c r="Q219" s="209"/>
    </row>
    <row r="220" spans="17:17" x14ac:dyDescent="0.2">
      <c r="Q220" s="209"/>
    </row>
    <row r="221" spans="17:17" x14ac:dyDescent="0.2">
      <c r="Q221" s="209"/>
    </row>
    <row r="222" spans="17:17" x14ac:dyDescent="0.2">
      <c r="Q222" s="209"/>
    </row>
    <row r="223" spans="17:17" x14ac:dyDescent="0.2">
      <c r="Q223" s="209"/>
    </row>
    <row r="224" spans="17:17" x14ac:dyDescent="0.2">
      <c r="Q224" s="209"/>
    </row>
    <row r="225" spans="17:17" x14ac:dyDescent="0.2">
      <c r="Q225" s="209"/>
    </row>
    <row r="226" spans="17:17" x14ac:dyDescent="0.2">
      <c r="Q226" s="209"/>
    </row>
    <row r="227" spans="17:17" x14ac:dyDescent="0.2">
      <c r="Q227" s="209"/>
    </row>
    <row r="228" spans="17:17" x14ac:dyDescent="0.2">
      <c r="Q228" s="209"/>
    </row>
    <row r="229" spans="17:17" x14ac:dyDescent="0.2">
      <c r="Q229" s="209"/>
    </row>
    <row r="230" spans="17:17" x14ac:dyDescent="0.2">
      <c r="Q230" s="209"/>
    </row>
    <row r="231" spans="17:17" x14ac:dyDescent="0.2">
      <c r="Q231" s="209"/>
    </row>
    <row r="232" spans="17:17" x14ac:dyDescent="0.2">
      <c r="Q232" s="209"/>
    </row>
    <row r="233" spans="17:17" x14ac:dyDescent="0.2">
      <c r="Q233" s="209"/>
    </row>
    <row r="234" spans="17:17" x14ac:dyDescent="0.2">
      <c r="Q234" s="209"/>
    </row>
    <row r="235" spans="17:17" x14ac:dyDescent="0.2">
      <c r="Q235" s="209"/>
    </row>
    <row r="236" spans="17:17" x14ac:dyDescent="0.2">
      <c r="Q236" s="209"/>
    </row>
    <row r="237" spans="17:17" x14ac:dyDescent="0.2">
      <c r="Q237" s="209"/>
    </row>
    <row r="238" spans="17:17" x14ac:dyDescent="0.2">
      <c r="Q238" s="209"/>
    </row>
    <row r="239" spans="17:17" x14ac:dyDescent="0.2">
      <c r="Q239" s="209"/>
    </row>
    <row r="240" spans="17:17" x14ac:dyDescent="0.2">
      <c r="Q240" s="209"/>
    </row>
    <row r="241" spans="17:17" x14ac:dyDescent="0.2">
      <c r="Q241" s="209"/>
    </row>
    <row r="242" spans="17:17" x14ac:dyDescent="0.2">
      <c r="Q242" s="209"/>
    </row>
    <row r="243" spans="17:17" x14ac:dyDescent="0.2">
      <c r="Q243" s="209"/>
    </row>
    <row r="244" spans="17:17" x14ac:dyDescent="0.2">
      <c r="Q244" s="209"/>
    </row>
    <row r="245" spans="17:17" x14ac:dyDescent="0.2">
      <c r="Q245" s="209"/>
    </row>
    <row r="246" spans="17:17" x14ac:dyDescent="0.2">
      <c r="Q246" s="209"/>
    </row>
    <row r="247" spans="17:17" x14ac:dyDescent="0.2">
      <c r="Q247" s="209"/>
    </row>
    <row r="248" spans="17:17" x14ac:dyDescent="0.2">
      <c r="Q248" s="209"/>
    </row>
    <row r="249" spans="17:17" x14ac:dyDescent="0.2">
      <c r="Q249" s="209"/>
    </row>
    <row r="250" spans="17:17" x14ac:dyDescent="0.2">
      <c r="Q250" s="209"/>
    </row>
    <row r="251" spans="17:17" x14ac:dyDescent="0.2">
      <c r="Q251" s="209"/>
    </row>
    <row r="252" spans="17:17" x14ac:dyDescent="0.2">
      <c r="Q252" s="209"/>
    </row>
    <row r="253" spans="17:17" x14ac:dyDescent="0.2">
      <c r="Q253" s="209"/>
    </row>
    <row r="254" spans="17:17" x14ac:dyDescent="0.2">
      <c r="Q254" s="209"/>
    </row>
    <row r="255" spans="17:17" x14ac:dyDescent="0.2">
      <c r="Q255" s="209"/>
    </row>
    <row r="256" spans="17:17" x14ac:dyDescent="0.2">
      <c r="Q256" s="209"/>
    </row>
    <row r="257" spans="17:17" x14ac:dyDescent="0.2">
      <c r="Q257" s="209"/>
    </row>
    <row r="258" spans="17:17" x14ac:dyDescent="0.2">
      <c r="Q258" s="209"/>
    </row>
    <row r="259" spans="17:17" x14ac:dyDescent="0.2">
      <c r="Q259" s="209"/>
    </row>
    <row r="260" spans="17:17" x14ac:dyDescent="0.2">
      <c r="Q260" s="209"/>
    </row>
    <row r="261" spans="17:17" x14ac:dyDescent="0.2">
      <c r="Q261" s="209"/>
    </row>
    <row r="262" spans="17:17" x14ac:dyDescent="0.2">
      <c r="Q262" s="209"/>
    </row>
    <row r="263" spans="17:17" x14ac:dyDescent="0.2">
      <c r="Q263" s="209"/>
    </row>
    <row r="264" spans="17:17" x14ac:dyDescent="0.2">
      <c r="Q264" s="209"/>
    </row>
    <row r="265" spans="17:17" x14ac:dyDescent="0.2">
      <c r="Q265" s="209"/>
    </row>
    <row r="266" spans="17:17" x14ac:dyDescent="0.2">
      <c r="Q266" s="209"/>
    </row>
    <row r="267" spans="17:17" x14ac:dyDescent="0.2">
      <c r="Q267" s="209"/>
    </row>
    <row r="268" spans="17:17" x14ac:dyDescent="0.2">
      <c r="Q268" s="209"/>
    </row>
    <row r="269" spans="17:17" x14ac:dyDescent="0.2">
      <c r="Q269" s="209"/>
    </row>
    <row r="270" spans="17:17" x14ac:dyDescent="0.2">
      <c r="Q270" s="209"/>
    </row>
    <row r="271" spans="17:17" x14ac:dyDescent="0.2">
      <c r="Q271" s="209"/>
    </row>
    <row r="272" spans="17:17" x14ac:dyDescent="0.2">
      <c r="Q272" s="209"/>
    </row>
    <row r="273" spans="17:17" x14ac:dyDescent="0.2">
      <c r="Q273" s="209"/>
    </row>
    <row r="274" spans="17:17" x14ac:dyDescent="0.2">
      <c r="Q274" s="209"/>
    </row>
    <row r="275" spans="17:17" x14ac:dyDescent="0.2">
      <c r="Q275" s="209"/>
    </row>
    <row r="276" spans="17:17" x14ac:dyDescent="0.2">
      <c r="Q276" s="209"/>
    </row>
    <row r="277" spans="17:17" x14ac:dyDescent="0.2">
      <c r="Q277" s="209"/>
    </row>
    <row r="278" spans="17:17" x14ac:dyDescent="0.2">
      <c r="Q278" s="209"/>
    </row>
    <row r="279" spans="17:17" x14ac:dyDescent="0.2">
      <c r="Q279" s="209"/>
    </row>
    <row r="280" spans="17:17" x14ac:dyDescent="0.2">
      <c r="Q280" s="209"/>
    </row>
    <row r="281" spans="17:17" x14ac:dyDescent="0.2">
      <c r="Q281" s="209"/>
    </row>
    <row r="282" spans="17:17" x14ac:dyDescent="0.2">
      <c r="Q282" s="209"/>
    </row>
    <row r="283" spans="17:17" x14ac:dyDescent="0.2">
      <c r="Q283" s="209"/>
    </row>
    <row r="284" spans="17:17" x14ac:dyDescent="0.2">
      <c r="Q284" s="209"/>
    </row>
    <row r="285" spans="17:17" x14ac:dyDescent="0.2">
      <c r="Q285" s="209"/>
    </row>
    <row r="286" spans="17:17" x14ac:dyDescent="0.2">
      <c r="Q286" s="209"/>
    </row>
    <row r="287" spans="17:17" x14ac:dyDescent="0.2">
      <c r="Q287" s="209"/>
    </row>
    <row r="288" spans="17:17" x14ac:dyDescent="0.2">
      <c r="Q288" s="209"/>
    </row>
    <row r="289" spans="17:17" x14ac:dyDescent="0.2">
      <c r="Q289" s="209"/>
    </row>
    <row r="290" spans="17:17" x14ac:dyDescent="0.2">
      <c r="Q290" s="209"/>
    </row>
    <row r="291" spans="17:17" x14ac:dyDescent="0.2">
      <c r="Q291" s="209"/>
    </row>
    <row r="292" spans="17:17" x14ac:dyDescent="0.2">
      <c r="Q292" s="209"/>
    </row>
    <row r="293" spans="17:17" x14ac:dyDescent="0.2">
      <c r="Q293" s="209"/>
    </row>
    <row r="294" spans="17:17" x14ac:dyDescent="0.2">
      <c r="Q294" s="209"/>
    </row>
    <row r="295" spans="17:17" x14ac:dyDescent="0.2">
      <c r="Q295" s="209"/>
    </row>
    <row r="296" spans="17:17" x14ac:dyDescent="0.2">
      <c r="Q296" s="209"/>
    </row>
    <row r="297" spans="17:17" x14ac:dyDescent="0.2">
      <c r="Q297" s="209"/>
    </row>
    <row r="298" spans="17:17" x14ac:dyDescent="0.2">
      <c r="Q298" s="209"/>
    </row>
    <row r="299" spans="17:17" x14ac:dyDescent="0.2">
      <c r="Q299" s="209"/>
    </row>
    <row r="300" spans="17:17" x14ac:dyDescent="0.2">
      <c r="Q300" s="209"/>
    </row>
    <row r="301" spans="17:17" x14ac:dyDescent="0.2">
      <c r="Q301" s="209"/>
    </row>
    <row r="302" spans="17:17" x14ac:dyDescent="0.2">
      <c r="Q302" s="209"/>
    </row>
    <row r="303" spans="17:17" x14ac:dyDescent="0.2">
      <c r="Q303" s="209"/>
    </row>
    <row r="304" spans="17:17" x14ac:dyDescent="0.2">
      <c r="Q304" s="209"/>
    </row>
    <row r="305" spans="17:17" x14ac:dyDescent="0.2">
      <c r="Q305" s="209"/>
    </row>
    <row r="306" spans="17:17" x14ac:dyDescent="0.2">
      <c r="Q306" s="209"/>
    </row>
    <row r="307" spans="17:17" x14ac:dyDescent="0.2">
      <c r="Q307" s="209"/>
    </row>
    <row r="308" spans="17:17" x14ac:dyDescent="0.2">
      <c r="Q308" s="209"/>
    </row>
    <row r="309" spans="17:17" x14ac:dyDescent="0.2">
      <c r="Q309" s="209"/>
    </row>
    <row r="310" spans="17:17" x14ac:dyDescent="0.2">
      <c r="Q310" s="209"/>
    </row>
    <row r="311" spans="17:17" x14ac:dyDescent="0.2">
      <c r="Q311" s="209"/>
    </row>
    <row r="312" spans="17:17" x14ac:dyDescent="0.2">
      <c r="Q312" s="209"/>
    </row>
    <row r="313" spans="17:17" x14ac:dyDescent="0.2">
      <c r="Q313" s="209"/>
    </row>
    <row r="314" spans="17:17" x14ac:dyDescent="0.2">
      <c r="Q314" s="209"/>
    </row>
    <row r="315" spans="17:17" x14ac:dyDescent="0.2">
      <c r="Q315" s="209"/>
    </row>
    <row r="316" spans="17:17" x14ac:dyDescent="0.2">
      <c r="Q316" s="209"/>
    </row>
    <row r="317" spans="17:17" x14ac:dyDescent="0.2">
      <c r="Q317" s="209"/>
    </row>
    <row r="318" spans="17:17" x14ac:dyDescent="0.2">
      <c r="Q318" s="209"/>
    </row>
    <row r="319" spans="17:17" x14ac:dyDescent="0.2">
      <c r="Q319" s="209"/>
    </row>
    <row r="320" spans="17:17" x14ac:dyDescent="0.2">
      <c r="Q320" s="209"/>
    </row>
    <row r="321" spans="17:17" x14ac:dyDescent="0.2">
      <c r="Q321" s="209"/>
    </row>
    <row r="322" spans="17:17" x14ac:dyDescent="0.2">
      <c r="Q322" s="209"/>
    </row>
    <row r="323" spans="17:17" x14ac:dyDescent="0.2">
      <c r="Q323" s="209"/>
    </row>
    <row r="324" spans="17:17" x14ac:dyDescent="0.2">
      <c r="Q324" s="209"/>
    </row>
    <row r="325" spans="17:17" x14ac:dyDescent="0.2">
      <c r="Q325" s="209"/>
    </row>
    <row r="326" spans="17:17" x14ac:dyDescent="0.2">
      <c r="Q326" s="209"/>
    </row>
    <row r="327" spans="17:17" x14ac:dyDescent="0.2">
      <c r="Q327" s="209"/>
    </row>
    <row r="328" spans="17:17" x14ac:dyDescent="0.2">
      <c r="Q328" s="209"/>
    </row>
    <row r="329" spans="17:17" x14ac:dyDescent="0.2">
      <c r="Q329" s="209"/>
    </row>
    <row r="330" spans="17:17" x14ac:dyDescent="0.2">
      <c r="Q330" s="209"/>
    </row>
    <row r="331" spans="17:17" x14ac:dyDescent="0.2">
      <c r="Q331" s="209"/>
    </row>
    <row r="332" spans="17:17" x14ac:dyDescent="0.2">
      <c r="Q332" s="209"/>
    </row>
    <row r="333" spans="17:17" x14ac:dyDescent="0.2">
      <c r="Q333" s="209"/>
    </row>
    <row r="334" spans="17:17" x14ac:dyDescent="0.2">
      <c r="Q334" s="209"/>
    </row>
    <row r="335" spans="17:17" x14ac:dyDescent="0.2">
      <c r="Q335" s="209"/>
    </row>
    <row r="336" spans="17:17" x14ac:dyDescent="0.2">
      <c r="Q336" s="209"/>
    </row>
    <row r="337" spans="17:17" x14ac:dyDescent="0.2">
      <c r="Q337" s="209"/>
    </row>
    <row r="338" spans="17:17" x14ac:dyDescent="0.2">
      <c r="Q338" s="209"/>
    </row>
    <row r="339" spans="17:17" x14ac:dyDescent="0.2">
      <c r="Q339" s="209"/>
    </row>
    <row r="340" spans="17:17" x14ac:dyDescent="0.2">
      <c r="Q340" s="209"/>
    </row>
    <row r="341" spans="17:17" x14ac:dyDescent="0.2">
      <c r="Q341" s="209"/>
    </row>
    <row r="342" spans="17:17" x14ac:dyDescent="0.2">
      <c r="Q342" s="209"/>
    </row>
    <row r="343" spans="17:17" x14ac:dyDescent="0.2">
      <c r="Q343" s="209"/>
    </row>
    <row r="344" spans="17:17" x14ac:dyDescent="0.2">
      <c r="Q344" s="209"/>
    </row>
    <row r="345" spans="17:17" x14ac:dyDescent="0.2">
      <c r="Q345" s="209"/>
    </row>
    <row r="346" spans="17:17" x14ac:dyDescent="0.2">
      <c r="Q346" s="209"/>
    </row>
    <row r="347" spans="17:17" x14ac:dyDescent="0.2">
      <c r="Q347" s="209"/>
    </row>
    <row r="348" spans="17:17" x14ac:dyDescent="0.2">
      <c r="Q348" s="209"/>
    </row>
    <row r="349" spans="17:17" x14ac:dyDescent="0.2">
      <c r="Q349" s="209"/>
    </row>
    <row r="350" spans="17:17" x14ac:dyDescent="0.2">
      <c r="Q350" s="209"/>
    </row>
    <row r="351" spans="17:17" x14ac:dyDescent="0.2">
      <c r="Q351" s="209"/>
    </row>
    <row r="352" spans="17:17" x14ac:dyDescent="0.2">
      <c r="Q352" s="209"/>
    </row>
    <row r="353" spans="17:17" x14ac:dyDescent="0.2">
      <c r="Q353" s="209"/>
    </row>
    <row r="354" spans="17:17" x14ac:dyDescent="0.2">
      <c r="Q354" s="209"/>
    </row>
    <row r="355" spans="17:17" x14ac:dyDescent="0.2">
      <c r="Q355" s="209"/>
    </row>
    <row r="356" spans="17:17" x14ac:dyDescent="0.2">
      <c r="Q356" s="209"/>
    </row>
    <row r="357" spans="17:17" x14ac:dyDescent="0.2">
      <c r="Q357" s="209"/>
    </row>
    <row r="358" spans="17:17" x14ac:dyDescent="0.2">
      <c r="Q358" s="209"/>
    </row>
    <row r="359" spans="17:17" x14ac:dyDescent="0.2">
      <c r="Q359" s="209"/>
    </row>
    <row r="360" spans="17:17" x14ac:dyDescent="0.2">
      <c r="Q360" s="209"/>
    </row>
    <row r="361" spans="17:17" x14ac:dyDescent="0.2">
      <c r="Q361" s="209"/>
    </row>
    <row r="362" spans="17:17" x14ac:dyDescent="0.2">
      <c r="Q362" s="209"/>
    </row>
    <row r="363" spans="17:17" x14ac:dyDescent="0.2">
      <c r="Q363" s="209"/>
    </row>
    <row r="364" spans="17:17" x14ac:dyDescent="0.2">
      <c r="Q364" s="209"/>
    </row>
    <row r="365" spans="17:17" x14ac:dyDescent="0.2">
      <c r="Q365" s="209"/>
    </row>
    <row r="366" spans="17:17" x14ac:dyDescent="0.2">
      <c r="Q366" s="209"/>
    </row>
    <row r="367" spans="17:17" x14ac:dyDescent="0.2">
      <c r="Q367" s="209"/>
    </row>
    <row r="368" spans="17:17" x14ac:dyDescent="0.2">
      <c r="Q368" s="209"/>
    </row>
    <row r="369" spans="17:17" x14ac:dyDescent="0.2">
      <c r="Q369" s="209"/>
    </row>
    <row r="370" spans="17:17" x14ac:dyDescent="0.2">
      <c r="Q370" s="209"/>
    </row>
    <row r="371" spans="17:17" x14ac:dyDescent="0.2">
      <c r="Q371" s="209"/>
    </row>
    <row r="372" spans="17:17" x14ac:dyDescent="0.2">
      <c r="Q372" s="209"/>
    </row>
    <row r="373" spans="17:17" x14ac:dyDescent="0.2">
      <c r="Q373" s="209"/>
    </row>
    <row r="374" spans="17:17" x14ac:dyDescent="0.2">
      <c r="Q374" s="209"/>
    </row>
    <row r="375" spans="17:17" x14ac:dyDescent="0.2">
      <c r="Q375" s="209"/>
    </row>
    <row r="376" spans="17:17" x14ac:dyDescent="0.2">
      <c r="Q376" s="209"/>
    </row>
    <row r="377" spans="17:17" x14ac:dyDescent="0.2">
      <c r="Q377" s="209"/>
    </row>
    <row r="378" spans="17:17" x14ac:dyDescent="0.2">
      <c r="Q378" s="209"/>
    </row>
    <row r="379" spans="17:17" x14ac:dyDescent="0.2">
      <c r="Q379" s="209"/>
    </row>
    <row r="380" spans="17:17" x14ac:dyDescent="0.2">
      <c r="Q380" s="209"/>
    </row>
    <row r="381" spans="17:17" x14ac:dyDescent="0.2">
      <c r="Q381" s="209"/>
    </row>
    <row r="382" spans="17:17" x14ac:dyDescent="0.2">
      <c r="Q382" s="209"/>
    </row>
    <row r="383" spans="17:17" x14ac:dyDescent="0.2">
      <c r="Q383" s="209"/>
    </row>
    <row r="384" spans="17:17" x14ac:dyDescent="0.2">
      <c r="Q384" s="209"/>
    </row>
    <row r="385" spans="17:17" x14ac:dyDescent="0.2">
      <c r="Q385" s="209"/>
    </row>
    <row r="386" spans="17:17" x14ac:dyDescent="0.2">
      <c r="Q386" s="209"/>
    </row>
    <row r="387" spans="17:17" x14ac:dyDescent="0.2">
      <c r="Q387" s="209"/>
    </row>
    <row r="388" spans="17:17" x14ac:dyDescent="0.2">
      <c r="Q388" s="209"/>
    </row>
    <row r="389" spans="17:17" x14ac:dyDescent="0.2">
      <c r="Q389" s="209"/>
    </row>
    <row r="390" spans="17:17" x14ac:dyDescent="0.2">
      <c r="Q390" s="209"/>
    </row>
    <row r="391" spans="17:17" x14ac:dyDescent="0.2">
      <c r="Q391" s="209"/>
    </row>
    <row r="392" spans="17:17" x14ac:dyDescent="0.2">
      <c r="Q392" s="209"/>
    </row>
    <row r="393" spans="17:17" x14ac:dyDescent="0.2">
      <c r="Q393" s="209"/>
    </row>
    <row r="394" spans="17:17" x14ac:dyDescent="0.2">
      <c r="Q394" s="209"/>
    </row>
    <row r="395" spans="17:17" x14ac:dyDescent="0.2">
      <c r="Q395" s="209"/>
    </row>
    <row r="396" spans="17:17" x14ac:dyDescent="0.2">
      <c r="Q396" s="209"/>
    </row>
    <row r="397" spans="17:17" x14ac:dyDescent="0.2">
      <c r="Q397" s="209"/>
    </row>
    <row r="398" spans="17:17" x14ac:dyDescent="0.2">
      <c r="Q398" s="209"/>
    </row>
    <row r="399" spans="17:17" x14ac:dyDescent="0.2">
      <c r="Q399" s="209"/>
    </row>
    <row r="400" spans="17:17" x14ac:dyDescent="0.2">
      <c r="Q400" s="209"/>
    </row>
    <row r="401" spans="17:17" x14ac:dyDescent="0.2">
      <c r="Q401" s="209"/>
    </row>
    <row r="402" spans="17:17" x14ac:dyDescent="0.2">
      <c r="Q402" s="209"/>
    </row>
    <row r="403" spans="17:17" x14ac:dyDescent="0.2">
      <c r="Q403" s="209"/>
    </row>
    <row r="404" spans="17:17" x14ac:dyDescent="0.2">
      <c r="Q404" s="209"/>
    </row>
    <row r="405" spans="17:17" x14ac:dyDescent="0.2">
      <c r="Q405" s="209"/>
    </row>
    <row r="406" spans="17:17" x14ac:dyDescent="0.2">
      <c r="Q406" s="209"/>
    </row>
    <row r="407" spans="17:17" x14ac:dyDescent="0.2">
      <c r="Q407" s="209"/>
    </row>
    <row r="408" spans="17:17" x14ac:dyDescent="0.2">
      <c r="Q408" s="209"/>
    </row>
    <row r="409" spans="17:17" x14ac:dyDescent="0.2">
      <c r="Q409" s="209"/>
    </row>
    <row r="410" spans="17:17" x14ac:dyDescent="0.2">
      <c r="Q410" s="209"/>
    </row>
    <row r="411" spans="17:17" x14ac:dyDescent="0.2">
      <c r="Q411" s="209"/>
    </row>
    <row r="412" spans="17:17" x14ac:dyDescent="0.2">
      <c r="Q412" s="209"/>
    </row>
    <row r="413" spans="17:17" x14ac:dyDescent="0.2">
      <c r="Q413" s="209"/>
    </row>
    <row r="414" spans="17:17" x14ac:dyDescent="0.2">
      <c r="Q414" s="209"/>
    </row>
    <row r="415" spans="17:17" x14ac:dyDescent="0.2">
      <c r="Q415" s="209"/>
    </row>
    <row r="416" spans="17:17" x14ac:dyDescent="0.2">
      <c r="Q416" s="209"/>
    </row>
    <row r="417" spans="17:17" x14ac:dyDescent="0.2">
      <c r="Q417" s="209"/>
    </row>
    <row r="418" spans="17:17" x14ac:dyDescent="0.2">
      <c r="Q418" s="209"/>
    </row>
    <row r="419" spans="17:17" x14ac:dyDescent="0.2">
      <c r="Q419" s="209"/>
    </row>
    <row r="420" spans="17:17" x14ac:dyDescent="0.2">
      <c r="Q420" s="209"/>
    </row>
    <row r="421" spans="17:17" x14ac:dyDescent="0.2">
      <c r="Q421" s="209"/>
    </row>
    <row r="422" spans="17:17" x14ac:dyDescent="0.2">
      <c r="Q422" s="209"/>
    </row>
    <row r="423" spans="17:17" x14ac:dyDescent="0.2">
      <c r="Q423" s="209"/>
    </row>
    <row r="424" spans="17:17" x14ac:dyDescent="0.2">
      <c r="Q424" s="209"/>
    </row>
    <row r="425" spans="17:17" x14ac:dyDescent="0.2">
      <c r="Q425" s="209"/>
    </row>
    <row r="426" spans="17:17" x14ac:dyDescent="0.2">
      <c r="Q426" s="209"/>
    </row>
    <row r="427" spans="17:17" x14ac:dyDescent="0.2">
      <c r="Q427" s="209"/>
    </row>
    <row r="428" spans="17:17" x14ac:dyDescent="0.2">
      <c r="Q428" s="209"/>
    </row>
    <row r="429" spans="17:17" x14ac:dyDescent="0.2">
      <c r="Q429" s="209"/>
    </row>
    <row r="430" spans="17:17" x14ac:dyDescent="0.2">
      <c r="Q430" s="209"/>
    </row>
    <row r="431" spans="17:17" x14ac:dyDescent="0.2">
      <c r="Q431" s="209"/>
    </row>
    <row r="432" spans="17:17" x14ac:dyDescent="0.2">
      <c r="Q432" s="209"/>
    </row>
    <row r="433" spans="17:17" x14ac:dyDescent="0.2">
      <c r="Q433" s="209"/>
    </row>
    <row r="434" spans="17:17" x14ac:dyDescent="0.2">
      <c r="Q434" s="209"/>
    </row>
    <row r="435" spans="17:17" x14ac:dyDescent="0.2">
      <c r="Q435" s="209"/>
    </row>
    <row r="436" spans="17:17" x14ac:dyDescent="0.2">
      <c r="Q436" s="209"/>
    </row>
    <row r="437" spans="17:17" x14ac:dyDescent="0.2">
      <c r="Q437" s="209"/>
    </row>
    <row r="438" spans="17:17" x14ac:dyDescent="0.2">
      <c r="Q438" s="209"/>
    </row>
    <row r="439" spans="17:17" x14ac:dyDescent="0.2">
      <c r="Q439" s="209"/>
    </row>
    <row r="440" spans="17:17" x14ac:dyDescent="0.2">
      <c r="Q440" s="209"/>
    </row>
    <row r="441" spans="17:17" x14ac:dyDescent="0.2">
      <c r="Q441" s="209"/>
    </row>
    <row r="442" spans="17:17" x14ac:dyDescent="0.2">
      <c r="Q442" s="209"/>
    </row>
    <row r="443" spans="17:17" x14ac:dyDescent="0.2">
      <c r="Q443" s="209"/>
    </row>
    <row r="444" spans="17:17" x14ac:dyDescent="0.2">
      <c r="Q444" s="209"/>
    </row>
    <row r="445" spans="17:17" x14ac:dyDescent="0.2">
      <c r="Q445" s="209"/>
    </row>
    <row r="446" spans="17:17" x14ac:dyDescent="0.2">
      <c r="Q446" s="209"/>
    </row>
    <row r="447" spans="17:17" x14ac:dyDescent="0.2">
      <c r="Q447" s="209"/>
    </row>
    <row r="448" spans="17:17" x14ac:dyDescent="0.2">
      <c r="Q448" s="209"/>
    </row>
    <row r="449" spans="17:17" x14ac:dyDescent="0.2">
      <c r="Q449" s="209"/>
    </row>
    <row r="450" spans="17:17" x14ac:dyDescent="0.2">
      <c r="Q450" s="209"/>
    </row>
    <row r="451" spans="17:17" x14ac:dyDescent="0.2">
      <c r="Q451" s="209"/>
    </row>
    <row r="452" spans="17:17" x14ac:dyDescent="0.2">
      <c r="Q452" s="209"/>
    </row>
    <row r="453" spans="17:17" x14ac:dyDescent="0.2">
      <c r="Q453" s="209"/>
    </row>
    <row r="454" spans="17:17" x14ac:dyDescent="0.2">
      <c r="Q454" s="209"/>
    </row>
    <row r="455" spans="17:17" x14ac:dyDescent="0.2">
      <c r="Q455" s="209"/>
    </row>
    <row r="456" spans="17:17" x14ac:dyDescent="0.2">
      <c r="Q456" s="209"/>
    </row>
    <row r="457" spans="17:17" x14ac:dyDescent="0.2">
      <c r="Q457" s="209"/>
    </row>
    <row r="458" spans="17:17" x14ac:dyDescent="0.2">
      <c r="Q458" s="209"/>
    </row>
    <row r="459" spans="17:17" x14ac:dyDescent="0.2">
      <c r="Q459" s="209"/>
    </row>
    <row r="460" spans="17:17" x14ac:dyDescent="0.2">
      <c r="Q460" s="209"/>
    </row>
    <row r="461" spans="17:17" x14ac:dyDescent="0.2">
      <c r="Q461" s="209"/>
    </row>
    <row r="462" spans="17:17" x14ac:dyDescent="0.2">
      <c r="Q462" s="209"/>
    </row>
    <row r="463" spans="17:17" x14ac:dyDescent="0.2">
      <c r="Q463" s="209"/>
    </row>
    <row r="464" spans="17:17" x14ac:dyDescent="0.2">
      <c r="Q464" s="209"/>
    </row>
    <row r="465" spans="17:17" x14ac:dyDescent="0.2">
      <c r="Q465" s="209"/>
    </row>
    <row r="466" spans="17:17" x14ac:dyDescent="0.2">
      <c r="Q466" s="209"/>
    </row>
    <row r="467" spans="17:17" x14ac:dyDescent="0.2">
      <c r="Q467" s="209"/>
    </row>
    <row r="468" spans="17:17" x14ac:dyDescent="0.2">
      <c r="Q468" s="209"/>
    </row>
    <row r="469" spans="17:17" x14ac:dyDescent="0.2">
      <c r="Q469" s="209"/>
    </row>
    <row r="470" spans="17:17" x14ac:dyDescent="0.2">
      <c r="Q470" s="209"/>
    </row>
    <row r="471" spans="17:17" x14ac:dyDescent="0.2">
      <c r="Q471" s="209"/>
    </row>
    <row r="472" spans="17:17" x14ac:dyDescent="0.2">
      <c r="Q472" s="209"/>
    </row>
    <row r="473" spans="17:17" x14ac:dyDescent="0.2">
      <c r="Q473" s="209"/>
    </row>
    <row r="474" spans="17:17" x14ac:dyDescent="0.2">
      <c r="Q474" s="209"/>
    </row>
    <row r="475" spans="17:17" x14ac:dyDescent="0.2">
      <c r="Q475" s="209"/>
    </row>
    <row r="476" spans="17:17" x14ac:dyDescent="0.2">
      <c r="Q476" s="209"/>
    </row>
    <row r="477" spans="17:17" x14ac:dyDescent="0.2">
      <c r="Q477" s="209"/>
    </row>
    <row r="478" spans="17:17" x14ac:dyDescent="0.2">
      <c r="Q478" s="209"/>
    </row>
    <row r="479" spans="17:17" x14ac:dyDescent="0.2">
      <c r="Q479" s="209"/>
    </row>
    <row r="480" spans="17:17" x14ac:dyDescent="0.2">
      <c r="Q480" s="209"/>
    </row>
    <row r="481" spans="17:17" x14ac:dyDescent="0.2">
      <c r="Q481" s="209"/>
    </row>
    <row r="482" spans="17:17" x14ac:dyDescent="0.2">
      <c r="Q482" s="209"/>
    </row>
    <row r="483" spans="17:17" x14ac:dyDescent="0.2">
      <c r="Q483" s="209"/>
    </row>
    <row r="484" spans="17:17" x14ac:dyDescent="0.2">
      <c r="Q484" s="209"/>
    </row>
    <row r="485" spans="17:17" x14ac:dyDescent="0.2">
      <c r="Q485" s="209"/>
    </row>
    <row r="486" spans="17:17" x14ac:dyDescent="0.2">
      <c r="Q486" s="209"/>
    </row>
    <row r="487" spans="17:17" x14ac:dyDescent="0.2">
      <c r="Q487" s="209"/>
    </row>
    <row r="488" spans="17:17" x14ac:dyDescent="0.2">
      <c r="Q488" s="209"/>
    </row>
    <row r="489" spans="17:17" x14ac:dyDescent="0.2">
      <c r="Q489" s="209"/>
    </row>
    <row r="490" spans="17:17" x14ac:dyDescent="0.2">
      <c r="Q490" s="209"/>
    </row>
    <row r="491" spans="17:17" x14ac:dyDescent="0.2">
      <c r="Q491" s="209"/>
    </row>
    <row r="492" spans="17:17" x14ac:dyDescent="0.2">
      <c r="Q492" s="209"/>
    </row>
    <row r="493" spans="17:17" x14ac:dyDescent="0.2">
      <c r="Q493" s="209"/>
    </row>
    <row r="494" spans="17:17" x14ac:dyDescent="0.2">
      <c r="Q494" s="209"/>
    </row>
    <row r="495" spans="17:17" x14ac:dyDescent="0.2">
      <c r="Q495" s="209"/>
    </row>
    <row r="496" spans="17:17" x14ac:dyDescent="0.2">
      <c r="Q496" s="209"/>
    </row>
    <row r="497" spans="17:17" x14ac:dyDescent="0.2">
      <c r="Q497" s="209"/>
    </row>
    <row r="498" spans="17:17" x14ac:dyDescent="0.2">
      <c r="Q498" s="209"/>
    </row>
    <row r="499" spans="17:17" x14ac:dyDescent="0.2">
      <c r="Q499" s="209"/>
    </row>
    <row r="500" spans="17:17" x14ac:dyDescent="0.2">
      <c r="Q500" s="209"/>
    </row>
    <row r="501" spans="17:17" x14ac:dyDescent="0.2">
      <c r="Q501" s="209"/>
    </row>
    <row r="502" spans="17:17" x14ac:dyDescent="0.2">
      <c r="Q502" s="209"/>
    </row>
    <row r="503" spans="17:17" x14ac:dyDescent="0.2">
      <c r="Q503" s="209"/>
    </row>
    <row r="504" spans="17:17" x14ac:dyDescent="0.2">
      <c r="Q504" s="209"/>
    </row>
    <row r="505" spans="17:17" x14ac:dyDescent="0.2">
      <c r="Q505" s="209"/>
    </row>
    <row r="506" spans="17:17" x14ac:dyDescent="0.2">
      <c r="Q506" s="209"/>
    </row>
    <row r="507" spans="17:17" x14ac:dyDescent="0.2">
      <c r="Q507" s="209"/>
    </row>
    <row r="508" spans="17:17" x14ac:dyDescent="0.2">
      <c r="Q508" s="209"/>
    </row>
    <row r="509" spans="17:17" x14ac:dyDescent="0.2">
      <c r="Q509" s="209"/>
    </row>
    <row r="510" spans="17:17" x14ac:dyDescent="0.2">
      <c r="Q510" s="209"/>
    </row>
    <row r="511" spans="17:17" x14ac:dyDescent="0.2">
      <c r="Q511" s="209"/>
    </row>
    <row r="512" spans="17:17" x14ac:dyDescent="0.2">
      <c r="Q512" s="209"/>
    </row>
    <row r="513" spans="17:17" x14ac:dyDescent="0.2">
      <c r="Q513" s="209"/>
    </row>
    <row r="514" spans="17:17" x14ac:dyDescent="0.2">
      <c r="Q514" s="209"/>
    </row>
    <row r="515" spans="17:17" x14ac:dyDescent="0.2">
      <c r="Q515" s="209"/>
    </row>
    <row r="516" spans="17:17" x14ac:dyDescent="0.2">
      <c r="Q516" s="209"/>
    </row>
  </sheetData>
  <mergeCells count="215">
    <mergeCell ref="C61:G61"/>
    <mergeCell ref="H61:I61"/>
    <mergeCell ref="E62:H62"/>
    <mergeCell ref="J62:K62"/>
    <mergeCell ref="M62:P62"/>
    <mergeCell ref="E63:H63"/>
    <mergeCell ref="J63:K63"/>
    <mergeCell ref="M63:P63"/>
    <mergeCell ref="C59:G59"/>
    <mergeCell ref="H59:J59"/>
    <mergeCell ref="K59:M59"/>
    <mergeCell ref="N59:P59"/>
    <mergeCell ref="C60:G60"/>
    <mergeCell ref="H60:J60"/>
    <mergeCell ref="K60:M60"/>
    <mergeCell ref="N60:P60"/>
    <mergeCell ref="C57:G57"/>
    <mergeCell ref="H57:J57"/>
    <mergeCell ref="K57:M57"/>
    <mergeCell ref="N57:P57"/>
    <mergeCell ref="C58:G58"/>
    <mergeCell ref="H58:J58"/>
    <mergeCell ref="K58:M58"/>
    <mergeCell ref="N58:P58"/>
    <mergeCell ref="C55:F55"/>
    <mergeCell ref="H55:J55"/>
    <mergeCell ref="K55:M55"/>
    <mergeCell ref="N55:P55"/>
    <mergeCell ref="C56:G56"/>
    <mergeCell ref="H56:J56"/>
    <mergeCell ref="K56:M56"/>
    <mergeCell ref="N56:P56"/>
    <mergeCell ref="C53:F53"/>
    <mergeCell ref="H53:J53"/>
    <mergeCell ref="K53:M53"/>
    <mergeCell ref="N53:P53"/>
    <mergeCell ref="C54:F54"/>
    <mergeCell ref="H54:J54"/>
    <mergeCell ref="K54:M54"/>
    <mergeCell ref="N54:P54"/>
    <mergeCell ref="C51:F51"/>
    <mergeCell ref="H51:J51"/>
    <mergeCell ref="K51:M51"/>
    <mergeCell ref="N51:P51"/>
    <mergeCell ref="C52:F52"/>
    <mergeCell ref="H52:J52"/>
    <mergeCell ref="K52:M52"/>
    <mergeCell ref="N52:P52"/>
    <mergeCell ref="C49:G49"/>
    <mergeCell ref="H49:J49"/>
    <mergeCell ref="K49:M49"/>
    <mergeCell ref="N49:P49"/>
    <mergeCell ref="C50:F50"/>
    <mergeCell ref="H50:J50"/>
    <mergeCell ref="K50:M50"/>
    <mergeCell ref="N50:P50"/>
    <mergeCell ref="H47:J47"/>
    <mergeCell ref="K47:M47"/>
    <mergeCell ref="N47:P47"/>
    <mergeCell ref="C48:E48"/>
    <mergeCell ref="H48:J48"/>
    <mergeCell ref="K48:M48"/>
    <mergeCell ref="N48:P48"/>
    <mergeCell ref="C45:F45"/>
    <mergeCell ref="H45:J45"/>
    <mergeCell ref="K45:M45"/>
    <mergeCell ref="N45:P45"/>
    <mergeCell ref="H46:J46"/>
    <mergeCell ref="K46:M46"/>
    <mergeCell ref="N46:P46"/>
    <mergeCell ref="C43:F43"/>
    <mergeCell ref="H43:J43"/>
    <mergeCell ref="K43:M43"/>
    <mergeCell ref="N43:P43"/>
    <mergeCell ref="C44:F44"/>
    <mergeCell ref="H44:J44"/>
    <mergeCell ref="K44:M44"/>
    <mergeCell ref="N44:P44"/>
    <mergeCell ref="H41:J41"/>
    <mergeCell ref="K41:M41"/>
    <mergeCell ref="N41:P41"/>
    <mergeCell ref="C42:F42"/>
    <mergeCell ref="H42:J42"/>
    <mergeCell ref="K42:M42"/>
    <mergeCell ref="N42:P42"/>
    <mergeCell ref="C39:F39"/>
    <mergeCell ref="H39:J39"/>
    <mergeCell ref="K39:M39"/>
    <mergeCell ref="N39:P39"/>
    <mergeCell ref="C40:F40"/>
    <mergeCell ref="H40:J40"/>
    <mergeCell ref="K40:M40"/>
    <mergeCell ref="N40:P40"/>
    <mergeCell ref="C37:F37"/>
    <mergeCell ref="H37:J37"/>
    <mergeCell ref="K37:M37"/>
    <mergeCell ref="N37:P37"/>
    <mergeCell ref="C38:F38"/>
    <mergeCell ref="H38:J38"/>
    <mergeCell ref="K38:M38"/>
    <mergeCell ref="N38:P38"/>
    <mergeCell ref="H35:J35"/>
    <mergeCell ref="K35:M35"/>
    <mergeCell ref="N35:P35"/>
    <mergeCell ref="H36:J36"/>
    <mergeCell ref="K36:M36"/>
    <mergeCell ref="N36:P36"/>
    <mergeCell ref="C33:G33"/>
    <mergeCell ref="H33:J33"/>
    <mergeCell ref="K33:M33"/>
    <mergeCell ref="N33:P33"/>
    <mergeCell ref="H34:J34"/>
    <mergeCell ref="K34:M34"/>
    <mergeCell ref="N34:P34"/>
    <mergeCell ref="C31:E31"/>
    <mergeCell ref="H31:J31"/>
    <mergeCell ref="K31:M31"/>
    <mergeCell ref="N31:P31"/>
    <mergeCell ref="C32:F32"/>
    <mergeCell ref="H32:J32"/>
    <mergeCell ref="K32:M32"/>
    <mergeCell ref="N32:P32"/>
    <mergeCell ref="C29:E29"/>
    <mergeCell ref="H29:J29"/>
    <mergeCell ref="K29:M29"/>
    <mergeCell ref="N29:P29"/>
    <mergeCell ref="C30:E30"/>
    <mergeCell ref="H30:J30"/>
    <mergeCell ref="K30:M30"/>
    <mergeCell ref="N30:P30"/>
    <mergeCell ref="C27:G27"/>
    <mergeCell ref="H27:J27"/>
    <mergeCell ref="K27:M27"/>
    <mergeCell ref="N27:P27"/>
    <mergeCell ref="C28:E28"/>
    <mergeCell ref="H28:J28"/>
    <mergeCell ref="K28:M28"/>
    <mergeCell ref="N28:P28"/>
    <mergeCell ref="D24:F24"/>
    <mergeCell ref="H24:J24"/>
    <mergeCell ref="K24:M24"/>
    <mergeCell ref="N24:P24"/>
    <mergeCell ref="D26:F26"/>
    <mergeCell ref="H26:J26"/>
    <mergeCell ref="K26:M26"/>
    <mergeCell ref="N26:P26"/>
    <mergeCell ref="C21:F21"/>
    <mergeCell ref="H21:J21"/>
    <mergeCell ref="K21:M21"/>
    <mergeCell ref="N21:P21"/>
    <mergeCell ref="C22:G22"/>
    <mergeCell ref="H22:J22"/>
    <mergeCell ref="K22:M22"/>
    <mergeCell ref="N22:P22"/>
    <mergeCell ref="C18:F18"/>
    <mergeCell ref="H18:J18"/>
    <mergeCell ref="K18:M18"/>
    <mergeCell ref="N18:P18"/>
    <mergeCell ref="C19:G19"/>
    <mergeCell ref="C20:F20"/>
    <mergeCell ref="H20:J20"/>
    <mergeCell ref="C16:F16"/>
    <mergeCell ref="H16:J16"/>
    <mergeCell ref="K16:M16"/>
    <mergeCell ref="N16:P16"/>
    <mergeCell ref="C17:G17"/>
    <mergeCell ref="H17:J17"/>
    <mergeCell ref="K17:M17"/>
    <mergeCell ref="N17:P17"/>
    <mergeCell ref="C14:F14"/>
    <mergeCell ref="H14:J14"/>
    <mergeCell ref="K14:M14"/>
    <mergeCell ref="N14:P14"/>
    <mergeCell ref="C15:F15"/>
    <mergeCell ref="H15:J15"/>
    <mergeCell ref="K15:M15"/>
    <mergeCell ref="N15:P15"/>
    <mergeCell ref="C12:F12"/>
    <mergeCell ref="H12:J12"/>
    <mergeCell ref="K12:M12"/>
    <mergeCell ref="N12:P12"/>
    <mergeCell ref="C13:F13"/>
    <mergeCell ref="H13:J13"/>
    <mergeCell ref="K13:M13"/>
    <mergeCell ref="N13:P13"/>
    <mergeCell ref="C10:G10"/>
    <mergeCell ref="H10:J10"/>
    <mergeCell ref="K10:M10"/>
    <mergeCell ref="N10:P10"/>
    <mergeCell ref="C11:F11"/>
    <mergeCell ref="H11:J11"/>
    <mergeCell ref="K11:M11"/>
    <mergeCell ref="N11:P11"/>
    <mergeCell ref="C8:F8"/>
    <mergeCell ref="H8:J8"/>
    <mergeCell ref="K8:M8"/>
    <mergeCell ref="N8:P8"/>
    <mergeCell ref="C9:F9"/>
    <mergeCell ref="H9:J9"/>
    <mergeCell ref="K9:M9"/>
    <mergeCell ref="N9:P9"/>
    <mergeCell ref="B6:G6"/>
    <mergeCell ref="H6:J6"/>
    <mergeCell ref="K6:M6"/>
    <mergeCell ref="N6:P6"/>
    <mergeCell ref="C7:F7"/>
    <mergeCell ref="H7:J7"/>
    <mergeCell ref="K7:M7"/>
    <mergeCell ref="N7:P7"/>
    <mergeCell ref="Q1:Q3"/>
    <mergeCell ref="G2:H3"/>
    <mergeCell ref="J2:P2"/>
    <mergeCell ref="J3:P3"/>
    <mergeCell ref="E4:H4"/>
    <mergeCell ref="E5:H5"/>
  </mergeCells>
  <phoneticPr fontId="44" type="noConversion"/>
  <conditionalFormatting sqref="M62:P63 E62:H63 J2:P3 H50:J50 G2:H2 E4:H5 H42:J45">
    <cfRule type="cellIs" dxfId="8" priority="1" stopIfTrue="1" operator="equal">
      <formula>""</formula>
    </cfRule>
  </conditionalFormatting>
  <conditionalFormatting sqref="G16 G51:G55 G18 G24 G34:G40 G46 G11:G13 G26 G28:G32">
    <cfRule type="cellIs" dxfId="7" priority="2" stopIfTrue="1" operator="equal">
      <formula>"?"</formula>
    </cfRule>
  </conditionalFormatting>
  <conditionalFormatting sqref="G14">
    <cfRule type="cellIs" dxfId="6" priority="3" stopIfTrue="1" operator="equal">
      <formula>"."</formula>
    </cfRule>
  </conditionalFormatting>
  <conditionalFormatting sqref="C15:F15">
    <cfRule type="cellIs" dxfId="5" priority="4" stopIfTrue="1" operator="equal">
      <formula>"Oiler details"</formula>
    </cfRule>
  </conditionalFormatting>
  <conditionalFormatting sqref="C20:E20">
    <cfRule type="cellIs" dxfId="4" priority="5" stopIfTrue="1" operator="equal">
      <formula>"CW piping details"</formula>
    </cfRule>
  </conditionalFormatting>
  <conditionalFormatting sqref="C21:E21">
    <cfRule type="cellIs" dxfId="3" priority="6" stopIfTrue="1" operator="equal">
      <formula>"CW flow"</formula>
    </cfRule>
  </conditionalFormatting>
  <conditionalFormatting sqref="H20:J21">
    <cfRule type="cellIs" dxfId="2" priority="7" stopIfTrue="1" operator="equal">
      <formula>""</formula>
    </cfRule>
  </conditionalFormatting>
  <conditionalFormatting sqref="H11:J11 K11:P13 H46:J46 K18:P18 H24:P24 H26:P26 H28:J32 K34:P34 H35:J40 K16:N16">
    <cfRule type="cellIs" dxfId="1" priority="8" stopIfTrue="1" operator="equal">
      <formula>"?"</formula>
    </cfRule>
  </conditionalFormatting>
  <conditionalFormatting sqref="K37:P38 H55:J55">
    <cfRule type="cellIs" dxfId="0" priority="9" stopIfTrue="1" operator="equal">
      <formula>"?"</formula>
    </cfRule>
  </conditionalFormatting>
  <dataValidations count="18">
    <dataValidation type="list" allowBlank="1" sqref="H11:J11 JD11:JF11 SZ11:TB11 ACV11:ACX11 AMR11:AMT11 AWN11:AWP11 BGJ11:BGL11 BQF11:BQH11 CAB11:CAD11 CJX11:CJZ11 CTT11:CTV11 DDP11:DDR11 DNL11:DNN11 DXH11:DXJ11 EHD11:EHF11 EQZ11:ERB11 FAV11:FAX11 FKR11:FKT11 FUN11:FUP11 GEJ11:GEL11 GOF11:GOH11 GYB11:GYD11 HHX11:HHZ11 HRT11:HRV11 IBP11:IBR11 ILL11:ILN11 IVH11:IVJ11 JFD11:JFF11 JOZ11:JPB11 JYV11:JYX11 KIR11:KIT11 KSN11:KSP11 LCJ11:LCL11 LMF11:LMH11 LWB11:LWD11 MFX11:MFZ11 MPT11:MPV11 MZP11:MZR11 NJL11:NJN11 NTH11:NTJ11 ODD11:ODF11 OMZ11:ONB11 OWV11:OWX11 PGR11:PGT11 PQN11:PQP11 QAJ11:QAL11 QKF11:QKH11 QUB11:QUD11 RDX11:RDZ11 RNT11:RNV11 RXP11:RXR11 SHL11:SHN11 SRH11:SRJ11 TBD11:TBF11 TKZ11:TLB11 TUV11:TUX11 UER11:UET11 UON11:UOP11 UYJ11:UYL11 VIF11:VIH11 VSB11:VSD11 WBX11:WBZ11 WLT11:WLV11 WVP11:WVR11 H65547:J65547 JD65547:JF65547 SZ65547:TB65547 ACV65547:ACX65547 AMR65547:AMT65547 AWN65547:AWP65547 BGJ65547:BGL65547 BQF65547:BQH65547 CAB65547:CAD65547 CJX65547:CJZ65547 CTT65547:CTV65547 DDP65547:DDR65547 DNL65547:DNN65547 DXH65547:DXJ65547 EHD65547:EHF65547 EQZ65547:ERB65547 FAV65547:FAX65547 FKR65547:FKT65547 FUN65547:FUP65547 GEJ65547:GEL65547 GOF65547:GOH65547 GYB65547:GYD65547 HHX65547:HHZ65547 HRT65547:HRV65547 IBP65547:IBR65547 ILL65547:ILN65547 IVH65547:IVJ65547 JFD65547:JFF65547 JOZ65547:JPB65547 JYV65547:JYX65547 KIR65547:KIT65547 KSN65547:KSP65547 LCJ65547:LCL65547 LMF65547:LMH65547 LWB65547:LWD65547 MFX65547:MFZ65547 MPT65547:MPV65547 MZP65547:MZR65547 NJL65547:NJN65547 NTH65547:NTJ65547 ODD65547:ODF65547 OMZ65547:ONB65547 OWV65547:OWX65547 PGR65547:PGT65547 PQN65547:PQP65547 QAJ65547:QAL65547 QKF65547:QKH65547 QUB65547:QUD65547 RDX65547:RDZ65547 RNT65547:RNV65547 RXP65547:RXR65547 SHL65547:SHN65547 SRH65547:SRJ65547 TBD65547:TBF65547 TKZ65547:TLB65547 TUV65547:TUX65547 UER65547:UET65547 UON65547:UOP65547 UYJ65547:UYL65547 VIF65547:VIH65547 VSB65547:VSD65547 WBX65547:WBZ65547 WLT65547:WLV65547 WVP65547:WVR65547 H131083:J131083 JD131083:JF131083 SZ131083:TB131083 ACV131083:ACX131083 AMR131083:AMT131083 AWN131083:AWP131083 BGJ131083:BGL131083 BQF131083:BQH131083 CAB131083:CAD131083 CJX131083:CJZ131083 CTT131083:CTV131083 DDP131083:DDR131083 DNL131083:DNN131083 DXH131083:DXJ131083 EHD131083:EHF131083 EQZ131083:ERB131083 FAV131083:FAX131083 FKR131083:FKT131083 FUN131083:FUP131083 GEJ131083:GEL131083 GOF131083:GOH131083 GYB131083:GYD131083 HHX131083:HHZ131083 HRT131083:HRV131083 IBP131083:IBR131083 ILL131083:ILN131083 IVH131083:IVJ131083 JFD131083:JFF131083 JOZ131083:JPB131083 JYV131083:JYX131083 KIR131083:KIT131083 KSN131083:KSP131083 LCJ131083:LCL131083 LMF131083:LMH131083 LWB131083:LWD131083 MFX131083:MFZ131083 MPT131083:MPV131083 MZP131083:MZR131083 NJL131083:NJN131083 NTH131083:NTJ131083 ODD131083:ODF131083 OMZ131083:ONB131083 OWV131083:OWX131083 PGR131083:PGT131083 PQN131083:PQP131083 QAJ131083:QAL131083 QKF131083:QKH131083 QUB131083:QUD131083 RDX131083:RDZ131083 RNT131083:RNV131083 RXP131083:RXR131083 SHL131083:SHN131083 SRH131083:SRJ131083 TBD131083:TBF131083 TKZ131083:TLB131083 TUV131083:TUX131083 UER131083:UET131083 UON131083:UOP131083 UYJ131083:UYL131083 VIF131083:VIH131083 VSB131083:VSD131083 WBX131083:WBZ131083 WLT131083:WLV131083 WVP131083:WVR131083 H196619:J196619 JD196619:JF196619 SZ196619:TB196619 ACV196619:ACX196619 AMR196619:AMT196619 AWN196619:AWP196619 BGJ196619:BGL196619 BQF196619:BQH196619 CAB196619:CAD196619 CJX196619:CJZ196619 CTT196619:CTV196619 DDP196619:DDR196619 DNL196619:DNN196619 DXH196619:DXJ196619 EHD196619:EHF196619 EQZ196619:ERB196619 FAV196619:FAX196619 FKR196619:FKT196619 FUN196619:FUP196619 GEJ196619:GEL196619 GOF196619:GOH196619 GYB196619:GYD196619 HHX196619:HHZ196619 HRT196619:HRV196619 IBP196619:IBR196619 ILL196619:ILN196619 IVH196619:IVJ196619 JFD196619:JFF196619 JOZ196619:JPB196619 JYV196619:JYX196619 KIR196619:KIT196619 KSN196619:KSP196619 LCJ196619:LCL196619 LMF196619:LMH196619 LWB196619:LWD196619 MFX196619:MFZ196619 MPT196619:MPV196619 MZP196619:MZR196619 NJL196619:NJN196619 NTH196619:NTJ196619 ODD196619:ODF196619 OMZ196619:ONB196619 OWV196619:OWX196619 PGR196619:PGT196619 PQN196619:PQP196619 QAJ196619:QAL196619 QKF196619:QKH196619 QUB196619:QUD196619 RDX196619:RDZ196619 RNT196619:RNV196619 RXP196619:RXR196619 SHL196619:SHN196619 SRH196619:SRJ196619 TBD196619:TBF196619 TKZ196619:TLB196619 TUV196619:TUX196619 UER196619:UET196619 UON196619:UOP196619 UYJ196619:UYL196619 VIF196619:VIH196619 VSB196619:VSD196619 WBX196619:WBZ196619 WLT196619:WLV196619 WVP196619:WVR196619 H262155:J262155 JD262155:JF262155 SZ262155:TB262155 ACV262155:ACX262155 AMR262155:AMT262155 AWN262155:AWP262155 BGJ262155:BGL262155 BQF262155:BQH262155 CAB262155:CAD262155 CJX262155:CJZ262155 CTT262155:CTV262155 DDP262155:DDR262155 DNL262155:DNN262155 DXH262155:DXJ262155 EHD262155:EHF262155 EQZ262155:ERB262155 FAV262155:FAX262155 FKR262155:FKT262155 FUN262155:FUP262155 GEJ262155:GEL262155 GOF262155:GOH262155 GYB262155:GYD262155 HHX262155:HHZ262155 HRT262155:HRV262155 IBP262155:IBR262155 ILL262155:ILN262155 IVH262155:IVJ262155 JFD262155:JFF262155 JOZ262155:JPB262155 JYV262155:JYX262155 KIR262155:KIT262155 KSN262155:KSP262155 LCJ262155:LCL262155 LMF262155:LMH262155 LWB262155:LWD262155 MFX262155:MFZ262155 MPT262155:MPV262155 MZP262155:MZR262155 NJL262155:NJN262155 NTH262155:NTJ262155 ODD262155:ODF262155 OMZ262155:ONB262155 OWV262155:OWX262155 PGR262155:PGT262155 PQN262155:PQP262155 QAJ262155:QAL262155 QKF262155:QKH262155 QUB262155:QUD262155 RDX262155:RDZ262155 RNT262155:RNV262155 RXP262155:RXR262155 SHL262155:SHN262155 SRH262155:SRJ262155 TBD262155:TBF262155 TKZ262155:TLB262155 TUV262155:TUX262155 UER262155:UET262155 UON262155:UOP262155 UYJ262155:UYL262155 VIF262155:VIH262155 VSB262155:VSD262155 WBX262155:WBZ262155 WLT262155:WLV262155 WVP262155:WVR262155 H327691:J327691 JD327691:JF327691 SZ327691:TB327691 ACV327691:ACX327691 AMR327691:AMT327691 AWN327691:AWP327691 BGJ327691:BGL327691 BQF327691:BQH327691 CAB327691:CAD327691 CJX327691:CJZ327691 CTT327691:CTV327691 DDP327691:DDR327691 DNL327691:DNN327691 DXH327691:DXJ327691 EHD327691:EHF327691 EQZ327691:ERB327691 FAV327691:FAX327691 FKR327691:FKT327691 FUN327691:FUP327691 GEJ327691:GEL327691 GOF327691:GOH327691 GYB327691:GYD327691 HHX327691:HHZ327691 HRT327691:HRV327691 IBP327691:IBR327691 ILL327691:ILN327691 IVH327691:IVJ327691 JFD327691:JFF327691 JOZ327691:JPB327691 JYV327691:JYX327691 KIR327691:KIT327691 KSN327691:KSP327691 LCJ327691:LCL327691 LMF327691:LMH327691 LWB327691:LWD327691 MFX327691:MFZ327691 MPT327691:MPV327691 MZP327691:MZR327691 NJL327691:NJN327691 NTH327691:NTJ327691 ODD327691:ODF327691 OMZ327691:ONB327691 OWV327691:OWX327691 PGR327691:PGT327691 PQN327691:PQP327691 QAJ327691:QAL327691 QKF327691:QKH327691 QUB327691:QUD327691 RDX327691:RDZ327691 RNT327691:RNV327691 RXP327691:RXR327691 SHL327691:SHN327691 SRH327691:SRJ327691 TBD327691:TBF327691 TKZ327691:TLB327691 TUV327691:TUX327691 UER327691:UET327691 UON327691:UOP327691 UYJ327691:UYL327691 VIF327691:VIH327691 VSB327691:VSD327691 WBX327691:WBZ327691 WLT327691:WLV327691 WVP327691:WVR327691 H393227:J393227 JD393227:JF393227 SZ393227:TB393227 ACV393227:ACX393227 AMR393227:AMT393227 AWN393227:AWP393227 BGJ393227:BGL393227 BQF393227:BQH393227 CAB393227:CAD393227 CJX393227:CJZ393227 CTT393227:CTV393227 DDP393227:DDR393227 DNL393227:DNN393227 DXH393227:DXJ393227 EHD393227:EHF393227 EQZ393227:ERB393227 FAV393227:FAX393227 FKR393227:FKT393227 FUN393227:FUP393227 GEJ393227:GEL393227 GOF393227:GOH393227 GYB393227:GYD393227 HHX393227:HHZ393227 HRT393227:HRV393227 IBP393227:IBR393227 ILL393227:ILN393227 IVH393227:IVJ393227 JFD393227:JFF393227 JOZ393227:JPB393227 JYV393227:JYX393227 KIR393227:KIT393227 KSN393227:KSP393227 LCJ393227:LCL393227 LMF393227:LMH393227 LWB393227:LWD393227 MFX393227:MFZ393227 MPT393227:MPV393227 MZP393227:MZR393227 NJL393227:NJN393227 NTH393227:NTJ393227 ODD393227:ODF393227 OMZ393227:ONB393227 OWV393227:OWX393227 PGR393227:PGT393227 PQN393227:PQP393227 QAJ393227:QAL393227 QKF393227:QKH393227 QUB393227:QUD393227 RDX393227:RDZ393227 RNT393227:RNV393227 RXP393227:RXR393227 SHL393227:SHN393227 SRH393227:SRJ393227 TBD393227:TBF393227 TKZ393227:TLB393227 TUV393227:TUX393227 UER393227:UET393227 UON393227:UOP393227 UYJ393227:UYL393227 VIF393227:VIH393227 VSB393227:VSD393227 WBX393227:WBZ393227 WLT393227:WLV393227 WVP393227:WVR393227 H458763:J458763 JD458763:JF458763 SZ458763:TB458763 ACV458763:ACX458763 AMR458763:AMT458763 AWN458763:AWP458763 BGJ458763:BGL458763 BQF458763:BQH458763 CAB458763:CAD458763 CJX458763:CJZ458763 CTT458763:CTV458763 DDP458763:DDR458763 DNL458763:DNN458763 DXH458763:DXJ458763 EHD458763:EHF458763 EQZ458763:ERB458763 FAV458763:FAX458763 FKR458763:FKT458763 FUN458763:FUP458763 GEJ458763:GEL458763 GOF458763:GOH458763 GYB458763:GYD458763 HHX458763:HHZ458763 HRT458763:HRV458763 IBP458763:IBR458763 ILL458763:ILN458763 IVH458763:IVJ458763 JFD458763:JFF458763 JOZ458763:JPB458763 JYV458763:JYX458763 KIR458763:KIT458763 KSN458763:KSP458763 LCJ458763:LCL458763 LMF458763:LMH458763 LWB458763:LWD458763 MFX458763:MFZ458763 MPT458763:MPV458763 MZP458763:MZR458763 NJL458763:NJN458763 NTH458763:NTJ458763 ODD458763:ODF458763 OMZ458763:ONB458763 OWV458763:OWX458763 PGR458763:PGT458763 PQN458763:PQP458763 QAJ458763:QAL458763 QKF458763:QKH458763 QUB458763:QUD458763 RDX458763:RDZ458763 RNT458763:RNV458763 RXP458763:RXR458763 SHL458763:SHN458763 SRH458763:SRJ458763 TBD458763:TBF458763 TKZ458763:TLB458763 TUV458763:TUX458763 UER458763:UET458763 UON458763:UOP458763 UYJ458763:UYL458763 VIF458763:VIH458763 VSB458763:VSD458763 WBX458763:WBZ458763 WLT458763:WLV458763 WVP458763:WVR458763 H524299:J524299 JD524299:JF524299 SZ524299:TB524299 ACV524299:ACX524299 AMR524299:AMT524299 AWN524299:AWP524299 BGJ524299:BGL524299 BQF524299:BQH524299 CAB524299:CAD524299 CJX524299:CJZ524299 CTT524299:CTV524299 DDP524299:DDR524299 DNL524299:DNN524299 DXH524299:DXJ524299 EHD524299:EHF524299 EQZ524299:ERB524299 FAV524299:FAX524299 FKR524299:FKT524299 FUN524299:FUP524299 GEJ524299:GEL524299 GOF524299:GOH524299 GYB524299:GYD524299 HHX524299:HHZ524299 HRT524299:HRV524299 IBP524299:IBR524299 ILL524299:ILN524299 IVH524299:IVJ524299 JFD524299:JFF524299 JOZ524299:JPB524299 JYV524299:JYX524299 KIR524299:KIT524299 KSN524299:KSP524299 LCJ524299:LCL524299 LMF524299:LMH524299 LWB524299:LWD524299 MFX524299:MFZ524299 MPT524299:MPV524299 MZP524299:MZR524299 NJL524299:NJN524299 NTH524299:NTJ524299 ODD524299:ODF524299 OMZ524299:ONB524299 OWV524299:OWX524299 PGR524299:PGT524299 PQN524299:PQP524299 QAJ524299:QAL524299 QKF524299:QKH524299 QUB524299:QUD524299 RDX524299:RDZ524299 RNT524299:RNV524299 RXP524299:RXR524299 SHL524299:SHN524299 SRH524299:SRJ524299 TBD524299:TBF524299 TKZ524299:TLB524299 TUV524299:TUX524299 UER524299:UET524299 UON524299:UOP524299 UYJ524299:UYL524299 VIF524299:VIH524299 VSB524299:VSD524299 WBX524299:WBZ524299 WLT524299:WLV524299 WVP524299:WVR524299 H589835:J589835 JD589835:JF589835 SZ589835:TB589835 ACV589835:ACX589835 AMR589835:AMT589835 AWN589835:AWP589835 BGJ589835:BGL589835 BQF589835:BQH589835 CAB589835:CAD589835 CJX589835:CJZ589835 CTT589835:CTV589835 DDP589835:DDR589835 DNL589835:DNN589835 DXH589835:DXJ589835 EHD589835:EHF589835 EQZ589835:ERB589835 FAV589835:FAX589835 FKR589835:FKT589835 FUN589835:FUP589835 GEJ589835:GEL589835 GOF589835:GOH589835 GYB589835:GYD589835 HHX589835:HHZ589835 HRT589835:HRV589835 IBP589835:IBR589835 ILL589835:ILN589835 IVH589835:IVJ589835 JFD589835:JFF589835 JOZ589835:JPB589835 JYV589835:JYX589835 KIR589835:KIT589835 KSN589835:KSP589835 LCJ589835:LCL589835 LMF589835:LMH589835 LWB589835:LWD589835 MFX589835:MFZ589835 MPT589835:MPV589835 MZP589835:MZR589835 NJL589835:NJN589835 NTH589835:NTJ589835 ODD589835:ODF589835 OMZ589835:ONB589835 OWV589835:OWX589835 PGR589835:PGT589835 PQN589835:PQP589835 QAJ589835:QAL589835 QKF589835:QKH589835 QUB589835:QUD589835 RDX589835:RDZ589835 RNT589835:RNV589835 RXP589835:RXR589835 SHL589835:SHN589835 SRH589835:SRJ589835 TBD589835:TBF589835 TKZ589835:TLB589835 TUV589835:TUX589835 UER589835:UET589835 UON589835:UOP589835 UYJ589835:UYL589835 VIF589835:VIH589835 VSB589835:VSD589835 WBX589835:WBZ589835 WLT589835:WLV589835 WVP589835:WVR589835 H655371:J655371 JD655371:JF655371 SZ655371:TB655371 ACV655371:ACX655371 AMR655371:AMT655371 AWN655371:AWP655371 BGJ655371:BGL655371 BQF655371:BQH655371 CAB655371:CAD655371 CJX655371:CJZ655371 CTT655371:CTV655371 DDP655371:DDR655371 DNL655371:DNN655371 DXH655371:DXJ655371 EHD655371:EHF655371 EQZ655371:ERB655371 FAV655371:FAX655371 FKR655371:FKT655371 FUN655371:FUP655371 GEJ655371:GEL655371 GOF655371:GOH655371 GYB655371:GYD655371 HHX655371:HHZ655371 HRT655371:HRV655371 IBP655371:IBR655371 ILL655371:ILN655371 IVH655371:IVJ655371 JFD655371:JFF655371 JOZ655371:JPB655371 JYV655371:JYX655371 KIR655371:KIT655371 KSN655371:KSP655371 LCJ655371:LCL655371 LMF655371:LMH655371 LWB655371:LWD655371 MFX655371:MFZ655371 MPT655371:MPV655371 MZP655371:MZR655371 NJL655371:NJN655371 NTH655371:NTJ655371 ODD655371:ODF655371 OMZ655371:ONB655371 OWV655371:OWX655371 PGR655371:PGT655371 PQN655371:PQP655371 QAJ655371:QAL655371 QKF655371:QKH655371 QUB655371:QUD655371 RDX655371:RDZ655371 RNT655371:RNV655371 RXP655371:RXR655371 SHL655371:SHN655371 SRH655371:SRJ655371 TBD655371:TBF655371 TKZ655371:TLB655371 TUV655371:TUX655371 UER655371:UET655371 UON655371:UOP655371 UYJ655371:UYL655371 VIF655371:VIH655371 VSB655371:VSD655371 WBX655371:WBZ655371 WLT655371:WLV655371 WVP655371:WVR655371 H720907:J720907 JD720907:JF720907 SZ720907:TB720907 ACV720907:ACX720907 AMR720907:AMT720907 AWN720907:AWP720907 BGJ720907:BGL720907 BQF720907:BQH720907 CAB720907:CAD720907 CJX720907:CJZ720907 CTT720907:CTV720907 DDP720907:DDR720907 DNL720907:DNN720907 DXH720907:DXJ720907 EHD720907:EHF720907 EQZ720907:ERB720907 FAV720907:FAX720907 FKR720907:FKT720907 FUN720907:FUP720907 GEJ720907:GEL720907 GOF720907:GOH720907 GYB720907:GYD720907 HHX720907:HHZ720907 HRT720907:HRV720907 IBP720907:IBR720907 ILL720907:ILN720907 IVH720907:IVJ720907 JFD720907:JFF720907 JOZ720907:JPB720907 JYV720907:JYX720907 KIR720907:KIT720907 KSN720907:KSP720907 LCJ720907:LCL720907 LMF720907:LMH720907 LWB720907:LWD720907 MFX720907:MFZ720907 MPT720907:MPV720907 MZP720907:MZR720907 NJL720907:NJN720907 NTH720907:NTJ720907 ODD720907:ODF720907 OMZ720907:ONB720907 OWV720907:OWX720907 PGR720907:PGT720907 PQN720907:PQP720907 QAJ720907:QAL720907 QKF720907:QKH720907 QUB720907:QUD720907 RDX720907:RDZ720907 RNT720907:RNV720907 RXP720907:RXR720907 SHL720907:SHN720907 SRH720907:SRJ720907 TBD720907:TBF720907 TKZ720907:TLB720907 TUV720907:TUX720907 UER720907:UET720907 UON720907:UOP720907 UYJ720907:UYL720907 VIF720907:VIH720907 VSB720907:VSD720907 WBX720907:WBZ720907 WLT720907:WLV720907 WVP720907:WVR720907 H786443:J786443 JD786443:JF786443 SZ786443:TB786443 ACV786443:ACX786443 AMR786443:AMT786443 AWN786443:AWP786443 BGJ786443:BGL786443 BQF786443:BQH786443 CAB786443:CAD786443 CJX786443:CJZ786443 CTT786443:CTV786443 DDP786443:DDR786443 DNL786443:DNN786443 DXH786443:DXJ786443 EHD786443:EHF786443 EQZ786443:ERB786443 FAV786443:FAX786443 FKR786443:FKT786443 FUN786443:FUP786443 GEJ786443:GEL786443 GOF786443:GOH786443 GYB786443:GYD786443 HHX786443:HHZ786443 HRT786443:HRV786443 IBP786443:IBR786443 ILL786443:ILN786443 IVH786443:IVJ786443 JFD786443:JFF786443 JOZ786443:JPB786443 JYV786443:JYX786443 KIR786443:KIT786443 KSN786443:KSP786443 LCJ786443:LCL786443 LMF786443:LMH786443 LWB786443:LWD786443 MFX786443:MFZ786443 MPT786443:MPV786443 MZP786443:MZR786443 NJL786443:NJN786443 NTH786443:NTJ786443 ODD786443:ODF786443 OMZ786443:ONB786443 OWV786443:OWX786443 PGR786443:PGT786443 PQN786443:PQP786443 QAJ786443:QAL786443 QKF786443:QKH786443 QUB786443:QUD786443 RDX786443:RDZ786443 RNT786443:RNV786443 RXP786443:RXR786443 SHL786443:SHN786443 SRH786443:SRJ786443 TBD786443:TBF786443 TKZ786443:TLB786443 TUV786443:TUX786443 UER786443:UET786443 UON786443:UOP786443 UYJ786443:UYL786443 VIF786443:VIH786443 VSB786443:VSD786443 WBX786443:WBZ786443 WLT786443:WLV786443 WVP786443:WVR786443 H851979:J851979 JD851979:JF851979 SZ851979:TB851979 ACV851979:ACX851979 AMR851979:AMT851979 AWN851979:AWP851979 BGJ851979:BGL851979 BQF851979:BQH851979 CAB851979:CAD851979 CJX851979:CJZ851979 CTT851979:CTV851979 DDP851979:DDR851979 DNL851979:DNN851979 DXH851979:DXJ851979 EHD851979:EHF851979 EQZ851979:ERB851979 FAV851979:FAX851979 FKR851979:FKT851979 FUN851979:FUP851979 GEJ851979:GEL851979 GOF851979:GOH851979 GYB851979:GYD851979 HHX851979:HHZ851979 HRT851979:HRV851979 IBP851979:IBR851979 ILL851979:ILN851979 IVH851979:IVJ851979 JFD851979:JFF851979 JOZ851979:JPB851979 JYV851979:JYX851979 KIR851979:KIT851979 KSN851979:KSP851979 LCJ851979:LCL851979 LMF851979:LMH851979 LWB851979:LWD851979 MFX851979:MFZ851979 MPT851979:MPV851979 MZP851979:MZR851979 NJL851979:NJN851979 NTH851979:NTJ851979 ODD851979:ODF851979 OMZ851979:ONB851979 OWV851979:OWX851979 PGR851979:PGT851979 PQN851979:PQP851979 QAJ851979:QAL851979 QKF851979:QKH851979 QUB851979:QUD851979 RDX851979:RDZ851979 RNT851979:RNV851979 RXP851979:RXR851979 SHL851979:SHN851979 SRH851979:SRJ851979 TBD851979:TBF851979 TKZ851979:TLB851979 TUV851979:TUX851979 UER851979:UET851979 UON851979:UOP851979 UYJ851979:UYL851979 VIF851979:VIH851979 VSB851979:VSD851979 WBX851979:WBZ851979 WLT851979:WLV851979 WVP851979:WVR851979 H917515:J917515 JD917515:JF917515 SZ917515:TB917515 ACV917515:ACX917515 AMR917515:AMT917515 AWN917515:AWP917515 BGJ917515:BGL917515 BQF917515:BQH917515 CAB917515:CAD917515 CJX917515:CJZ917515 CTT917515:CTV917515 DDP917515:DDR917515 DNL917515:DNN917515 DXH917515:DXJ917515 EHD917515:EHF917515 EQZ917515:ERB917515 FAV917515:FAX917515 FKR917515:FKT917515 FUN917515:FUP917515 GEJ917515:GEL917515 GOF917515:GOH917515 GYB917515:GYD917515 HHX917515:HHZ917515 HRT917515:HRV917515 IBP917515:IBR917515 ILL917515:ILN917515 IVH917515:IVJ917515 JFD917515:JFF917515 JOZ917515:JPB917515 JYV917515:JYX917515 KIR917515:KIT917515 KSN917515:KSP917515 LCJ917515:LCL917515 LMF917515:LMH917515 LWB917515:LWD917515 MFX917515:MFZ917515 MPT917515:MPV917515 MZP917515:MZR917515 NJL917515:NJN917515 NTH917515:NTJ917515 ODD917515:ODF917515 OMZ917515:ONB917515 OWV917515:OWX917515 PGR917515:PGT917515 PQN917515:PQP917515 QAJ917515:QAL917515 QKF917515:QKH917515 QUB917515:QUD917515 RDX917515:RDZ917515 RNT917515:RNV917515 RXP917515:RXR917515 SHL917515:SHN917515 SRH917515:SRJ917515 TBD917515:TBF917515 TKZ917515:TLB917515 TUV917515:TUX917515 UER917515:UET917515 UON917515:UOP917515 UYJ917515:UYL917515 VIF917515:VIH917515 VSB917515:VSD917515 WBX917515:WBZ917515 WLT917515:WLV917515 WVP917515:WVR917515 H983051:J983051 JD983051:JF983051 SZ983051:TB983051 ACV983051:ACX983051 AMR983051:AMT983051 AWN983051:AWP983051 BGJ983051:BGL983051 BQF983051:BQH983051 CAB983051:CAD983051 CJX983051:CJZ983051 CTT983051:CTV983051 DDP983051:DDR983051 DNL983051:DNN983051 DXH983051:DXJ983051 EHD983051:EHF983051 EQZ983051:ERB983051 FAV983051:FAX983051 FKR983051:FKT983051 FUN983051:FUP983051 GEJ983051:GEL983051 GOF983051:GOH983051 GYB983051:GYD983051 HHX983051:HHZ983051 HRT983051:HRV983051 IBP983051:IBR983051 ILL983051:ILN983051 IVH983051:IVJ983051 JFD983051:JFF983051 JOZ983051:JPB983051 JYV983051:JYX983051 KIR983051:KIT983051 KSN983051:KSP983051 LCJ983051:LCL983051 LMF983051:LMH983051 LWB983051:LWD983051 MFX983051:MFZ983051 MPT983051:MPV983051 MZP983051:MZR983051 NJL983051:NJN983051 NTH983051:NTJ983051 ODD983051:ODF983051 OMZ983051:ONB983051 OWV983051:OWX983051 PGR983051:PGT983051 PQN983051:PQP983051 QAJ983051:QAL983051 QKF983051:QKH983051 QUB983051:QUD983051 RDX983051:RDZ983051 RNT983051:RNV983051 RXP983051:RXR983051 SHL983051:SHN983051 SRH983051:SRJ983051 TBD983051:TBF983051 TKZ983051:TLB983051 TUV983051:TUX983051 UER983051:UET983051 UON983051:UOP983051 UYJ983051:UYL983051 VIF983051:VIH983051 VSB983051:VSD983051 WBX983051:WBZ983051 WLT983051:WLV983051 WVP983051:WVR983051">
      <formula1>$S$3:$S$6</formula1>
    </dataValidation>
    <dataValidation type="list" allowBlank="1" sqref="K11:P11 JG11:JL11 TC11:TH11 ACY11:ADD11 AMU11:AMZ11 AWQ11:AWV11 BGM11:BGR11 BQI11:BQN11 CAE11:CAJ11 CKA11:CKF11 CTW11:CUB11 DDS11:DDX11 DNO11:DNT11 DXK11:DXP11 EHG11:EHL11 ERC11:ERH11 FAY11:FBD11 FKU11:FKZ11 FUQ11:FUV11 GEM11:GER11 GOI11:GON11 GYE11:GYJ11 HIA11:HIF11 HRW11:HSB11 IBS11:IBX11 ILO11:ILT11 IVK11:IVP11 JFG11:JFL11 JPC11:JPH11 JYY11:JZD11 KIU11:KIZ11 KSQ11:KSV11 LCM11:LCR11 LMI11:LMN11 LWE11:LWJ11 MGA11:MGF11 MPW11:MQB11 MZS11:MZX11 NJO11:NJT11 NTK11:NTP11 ODG11:ODL11 ONC11:ONH11 OWY11:OXD11 PGU11:PGZ11 PQQ11:PQV11 QAM11:QAR11 QKI11:QKN11 QUE11:QUJ11 REA11:REF11 RNW11:ROB11 RXS11:RXX11 SHO11:SHT11 SRK11:SRP11 TBG11:TBL11 TLC11:TLH11 TUY11:TVD11 UEU11:UEZ11 UOQ11:UOV11 UYM11:UYR11 VII11:VIN11 VSE11:VSJ11 WCA11:WCF11 WLW11:WMB11 WVS11:WVX11 K65547:P65547 JG65547:JL65547 TC65547:TH65547 ACY65547:ADD65547 AMU65547:AMZ65547 AWQ65547:AWV65547 BGM65547:BGR65547 BQI65547:BQN65547 CAE65547:CAJ65547 CKA65547:CKF65547 CTW65547:CUB65547 DDS65547:DDX65547 DNO65547:DNT65547 DXK65547:DXP65547 EHG65547:EHL65547 ERC65547:ERH65547 FAY65547:FBD65547 FKU65547:FKZ65547 FUQ65547:FUV65547 GEM65547:GER65547 GOI65547:GON65547 GYE65547:GYJ65547 HIA65547:HIF65547 HRW65547:HSB65547 IBS65547:IBX65547 ILO65547:ILT65547 IVK65547:IVP65547 JFG65547:JFL65547 JPC65547:JPH65547 JYY65547:JZD65547 KIU65547:KIZ65547 KSQ65547:KSV65547 LCM65547:LCR65547 LMI65547:LMN65547 LWE65547:LWJ65547 MGA65547:MGF65547 MPW65547:MQB65547 MZS65547:MZX65547 NJO65547:NJT65547 NTK65547:NTP65547 ODG65547:ODL65547 ONC65547:ONH65547 OWY65547:OXD65547 PGU65547:PGZ65547 PQQ65547:PQV65547 QAM65547:QAR65547 QKI65547:QKN65547 QUE65547:QUJ65547 REA65547:REF65547 RNW65547:ROB65547 RXS65547:RXX65547 SHO65547:SHT65547 SRK65547:SRP65547 TBG65547:TBL65547 TLC65547:TLH65547 TUY65547:TVD65547 UEU65547:UEZ65547 UOQ65547:UOV65547 UYM65547:UYR65547 VII65547:VIN65547 VSE65547:VSJ65547 WCA65547:WCF65547 WLW65547:WMB65547 WVS65547:WVX65547 K131083:P131083 JG131083:JL131083 TC131083:TH131083 ACY131083:ADD131083 AMU131083:AMZ131083 AWQ131083:AWV131083 BGM131083:BGR131083 BQI131083:BQN131083 CAE131083:CAJ131083 CKA131083:CKF131083 CTW131083:CUB131083 DDS131083:DDX131083 DNO131083:DNT131083 DXK131083:DXP131083 EHG131083:EHL131083 ERC131083:ERH131083 FAY131083:FBD131083 FKU131083:FKZ131083 FUQ131083:FUV131083 GEM131083:GER131083 GOI131083:GON131083 GYE131083:GYJ131083 HIA131083:HIF131083 HRW131083:HSB131083 IBS131083:IBX131083 ILO131083:ILT131083 IVK131083:IVP131083 JFG131083:JFL131083 JPC131083:JPH131083 JYY131083:JZD131083 KIU131083:KIZ131083 KSQ131083:KSV131083 LCM131083:LCR131083 LMI131083:LMN131083 LWE131083:LWJ131083 MGA131083:MGF131083 MPW131083:MQB131083 MZS131083:MZX131083 NJO131083:NJT131083 NTK131083:NTP131083 ODG131083:ODL131083 ONC131083:ONH131083 OWY131083:OXD131083 PGU131083:PGZ131083 PQQ131083:PQV131083 QAM131083:QAR131083 QKI131083:QKN131083 QUE131083:QUJ131083 REA131083:REF131083 RNW131083:ROB131083 RXS131083:RXX131083 SHO131083:SHT131083 SRK131083:SRP131083 TBG131083:TBL131083 TLC131083:TLH131083 TUY131083:TVD131083 UEU131083:UEZ131083 UOQ131083:UOV131083 UYM131083:UYR131083 VII131083:VIN131083 VSE131083:VSJ131083 WCA131083:WCF131083 WLW131083:WMB131083 WVS131083:WVX131083 K196619:P196619 JG196619:JL196619 TC196619:TH196619 ACY196619:ADD196619 AMU196619:AMZ196619 AWQ196619:AWV196619 BGM196619:BGR196619 BQI196619:BQN196619 CAE196619:CAJ196619 CKA196619:CKF196619 CTW196619:CUB196619 DDS196619:DDX196619 DNO196619:DNT196619 DXK196619:DXP196619 EHG196619:EHL196619 ERC196619:ERH196619 FAY196619:FBD196619 FKU196619:FKZ196619 FUQ196619:FUV196619 GEM196619:GER196619 GOI196619:GON196619 GYE196619:GYJ196619 HIA196619:HIF196619 HRW196619:HSB196619 IBS196619:IBX196619 ILO196619:ILT196619 IVK196619:IVP196619 JFG196619:JFL196619 JPC196619:JPH196619 JYY196619:JZD196619 KIU196619:KIZ196619 KSQ196619:KSV196619 LCM196619:LCR196619 LMI196619:LMN196619 LWE196619:LWJ196619 MGA196619:MGF196619 MPW196619:MQB196619 MZS196619:MZX196619 NJO196619:NJT196619 NTK196619:NTP196619 ODG196619:ODL196619 ONC196619:ONH196619 OWY196619:OXD196619 PGU196619:PGZ196619 PQQ196619:PQV196619 QAM196619:QAR196619 QKI196619:QKN196619 QUE196619:QUJ196619 REA196619:REF196619 RNW196619:ROB196619 RXS196619:RXX196619 SHO196619:SHT196619 SRK196619:SRP196619 TBG196619:TBL196619 TLC196619:TLH196619 TUY196619:TVD196619 UEU196619:UEZ196619 UOQ196619:UOV196619 UYM196619:UYR196619 VII196619:VIN196619 VSE196619:VSJ196619 WCA196619:WCF196619 WLW196619:WMB196619 WVS196619:WVX196619 K262155:P262155 JG262155:JL262155 TC262155:TH262155 ACY262155:ADD262155 AMU262155:AMZ262155 AWQ262155:AWV262155 BGM262155:BGR262155 BQI262155:BQN262155 CAE262155:CAJ262155 CKA262155:CKF262155 CTW262155:CUB262155 DDS262155:DDX262155 DNO262155:DNT262155 DXK262155:DXP262155 EHG262155:EHL262155 ERC262155:ERH262155 FAY262155:FBD262155 FKU262155:FKZ262155 FUQ262155:FUV262155 GEM262155:GER262155 GOI262155:GON262155 GYE262155:GYJ262155 HIA262155:HIF262155 HRW262155:HSB262155 IBS262155:IBX262155 ILO262155:ILT262155 IVK262155:IVP262155 JFG262155:JFL262155 JPC262155:JPH262155 JYY262155:JZD262155 KIU262155:KIZ262155 KSQ262155:KSV262155 LCM262155:LCR262155 LMI262155:LMN262155 LWE262155:LWJ262155 MGA262155:MGF262155 MPW262155:MQB262155 MZS262155:MZX262155 NJO262155:NJT262155 NTK262155:NTP262155 ODG262155:ODL262155 ONC262155:ONH262155 OWY262155:OXD262155 PGU262155:PGZ262155 PQQ262155:PQV262155 QAM262155:QAR262155 QKI262155:QKN262155 QUE262155:QUJ262155 REA262155:REF262155 RNW262155:ROB262155 RXS262155:RXX262155 SHO262155:SHT262155 SRK262155:SRP262155 TBG262155:TBL262155 TLC262155:TLH262155 TUY262155:TVD262155 UEU262155:UEZ262155 UOQ262155:UOV262155 UYM262155:UYR262155 VII262155:VIN262155 VSE262155:VSJ262155 WCA262155:WCF262155 WLW262155:WMB262155 WVS262155:WVX262155 K327691:P327691 JG327691:JL327691 TC327691:TH327691 ACY327691:ADD327691 AMU327691:AMZ327691 AWQ327691:AWV327691 BGM327691:BGR327691 BQI327691:BQN327691 CAE327691:CAJ327691 CKA327691:CKF327691 CTW327691:CUB327691 DDS327691:DDX327691 DNO327691:DNT327691 DXK327691:DXP327691 EHG327691:EHL327691 ERC327691:ERH327691 FAY327691:FBD327691 FKU327691:FKZ327691 FUQ327691:FUV327691 GEM327691:GER327691 GOI327691:GON327691 GYE327691:GYJ327691 HIA327691:HIF327691 HRW327691:HSB327691 IBS327691:IBX327691 ILO327691:ILT327691 IVK327691:IVP327691 JFG327691:JFL327691 JPC327691:JPH327691 JYY327691:JZD327691 KIU327691:KIZ327691 KSQ327691:KSV327691 LCM327691:LCR327691 LMI327691:LMN327691 LWE327691:LWJ327691 MGA327691:MGF327691 MPW327691:MQB327691 MZS327691:MZX327691 NJO327691:NJT327691 NTK327691:NTP327691 ODG327691:ODL327691 ONC327691:ONH327691 OWY327691:OXD327691 PGU327691:PGZ327691 PQQ327691:PQV327691 QAM327691:QAR327691 QKI327691:QKN327691 QUE327691:QUJ327691 REA327691:REF327691 RNW327691:ROB327691 RXS327691:RXX327691 SHO327691:SHT327691 SRK327691:SRP327691 TBG327691:TBL327691 TLC327691:TLH327691 TUY327691:TVD327691 UEU327691:UEZ327691 UOQ327691:UOV327691 UYM327691:UYR327691 VII327691:VIN327691 VSE327691:VSJ327691 WCA327691:WCF327691 WLW327691:WMB327691 WVS327691:WVX327691 K393227:P393227 JG393227:JL393227 TC393227:TH393227 ACY393227:ADD393227 AMU393227:AMZ393227 AWQ393227:AWV393227 BGM393227:BGR393227 BQI393227:BQN393227 CAE393227:CAJ393227 CKA393227:CKF393227 CTW393227:CUB393227 DDS393227:DDX393227 DNO393227:DNT393227 DXK393227:DXP393227 EHG393227:EHL393227 ERC393227:ERH393227 FAY393227:FBD393227 FKU393227:FKZ393227 FUQ393227:FUV393227 GEM393227:GER393227 GOI393227:GON393227 GYE393227:GYJ393227 HIA393227:HIF393227 HRW393227:HSB393227 IBS393227:IBX393227 ILO393227:ILT393227 IVK393227:IVP393227 JFG393227:JFL393227 JPC393227:JPH393227 JYY393227:JZD393227 KIU393227:KIZ393227 KSQ393227:KSV393227 LCM393227:LCR393227 LMI393227:LMN393227 LWE393227:LWJ393227 MGA393227:MGF393227 MPW393227:MQB393227 MZS393227:MZX393227 NJO393227:NJT393227 NTK393227:NTP393227 ODG393227:ODL393227 ONC393227:ONH393227 OWY393227:OXD393227 PGU393227:PGZ393227 PQQ393227:PQV393227 QAM393227:QAR393227 QKI393227:QKN393227 QUE393227:QUJ393227 REA393227:REF393227 RNW393227:ROB393227 RXS393227:RXX393227 SHO393227:SHT393227 SRK393227:SRP393227 TBG393227:TBL393227 TLC393227:TLH393227 TUY393227:TVD393227 UEU393227:UEZ393227 UOQ393227:UOV393227 UYM393227:UYR393227 VII393227:VIN393227 VSE393227:VSJ393227 WCA393227:WCF393227 WLW393227:WMB393227 WVS393227:WVX393227 K458763:P458763 JG458763:JL458763 TC458763:TH458763 ACY458763:ADD458763 AMU458763:AMZ458763 AWQ458763:AWV458763 BGM458763:BGR458763 BQI458763:BQN458763 CAE458763:CAJ458763 CKA458763:CKF458763 CTW458763:CUB458763 DDS458763:DDX458763 DNO458763:DNT458763 DXK458763:DXP458763 EHG458763:EHL458763 ERC458763:ERH458763 FAY458763:FBD458763 FKU458763:FKZ458763 FUQ458763:FUV458763 GEM458763:GER458763 GOI458763:GON458763 GYE458763:GYJ458763 HIA458763:HIF458763 HRW458763:HSB458763 IBS458763:IBX458763 ILO458763:ILT458763 IVK458763:IVP458763 JFG458763:JFL458763 JPC458763:JPH458763 JYY458763:JZD458763 KIU458763:KIZ458763 KSQ458763:KSV458763 LCM458763:LCR458763 LMI458763:LMN458763 LWE458763:LWJ458763 MGA458763:MGF458763 MPW458763:MQB458763 MZS458763:MZX458763 NJO458763:NJT458763 NTK458763:NTP458763 ODG458763:ODL458763 ONC458763:ONH458763 OWY458763:OXD458763 PGU458763:PGZ458763 PQQ458763:PQV458763 QAM458763:QAR458763 QKI458763:QKN458763 QUE458763:QUJ458763 REA458763:REF458763 RNW458763:ROB458763 RXS458763:RXX458763 SHO458763:SHT458763 SRK458763:SRP458763 TBG458763:TBL458763 TLC458763:TLH458763 TUY458763:TVD458763 UEU458763:UEZ458763 UOQ458763:UOV458763 UYM458763:UYR458763 VII458763:VIN458763 VSE458763:VSJ458763 WCA458763:WCF458763 WLW458763:WMB458763 WVS458763:WVX458763 K524299:P524299 JG524299:JL524299 TC524299:TH524299 ACY524299:ADD524299 AMU524299:AMZ524299 AWQ524299:AWV524299 BGM524299:BGR524299 BQI524299:BQN524299 CAE524299:CAJ524299 CKA524299:CKF524299 CTW524299:CUB524299 DDS524299:DDX524299 DNO524299:DNT524299 DXK524299:DXP524299 EHG524299:EHL524299 ERC524299:ERH524299 FAY524299:FBD524299 FKU524299:FKZ524299 FUQ524299:FUV524299 GEM524299:GER524299 GOI524299:GON524299 GYE524299:GYJ524299 HIA524299:HIF524299 HRW524299:HSB524299 IBS524299:IBX524299 ILO524299:ILT524299 IVK524299:IVP524299 JFG524299:JFL524299 JPC524299:JPH524299 JYY524299:JZD524299 KIU524299:KIZ524299 KSQ524299:KSV524299 LCM524299:LCR524299 LMI524299:LMN524299 LWE524299:LWJ524299 MGA524299:MGF524299 MPW524299:MQB524299 MZS524299:MZX524299 NJO524299:NJT524299 NTK524299:NTP524299 ODG524299:ODL524299 ONC524299:ONH524299 OWY524299:OXD524299 PGU524299:PGZ524299 PQQ524299:PQV524299 QAM524299:QAR524299 QKI524299:QKN524299 QUE524299:QUJ524299 REA524299:REF524299 RNW524299:ROB524299 RXS524299:RXX524299 SHO524299:SHT524299 SRK524299:SRP524299 TBG524299:TBL524299 TLC524299:TLH524299 TUY524299:TVD524299 UEU524299:UEZ524299 UOQ524299:UOV524299 UYM524299:UYR524299 VII524299:VIN524299 VSE524299:VSJ524299 WCA524299:WCF524299 WLW524299:WMB524299 WVS524299:WVX524299 K589835:P589835 JG589835:JL589835 TC589835:TH589835 ACY589835:ADD589835 AMU589835:AMZ589835 AWQ589835:AWV589835 BGM589835:BGR589835 BQI589835:BQN589835 CAE589835:CAJ589835 CKA589835:CKF589835 CTW589835:CUB589835 DDS589835:DDX589835 DNO589835:DNT589835 DXK589835:DXP589835 EHG589835:EHL589835 ERC589835:ERH589835 FAY589835:FBD589835 FKU589835:FKZ589835 FUQ589835:FUV589835 GEM589835:GER589835 GOI589835:GON589835 GYE589835:GYJ589835 HIA589835:HIF589835 HRW589835:HSB589835 IBS589835:IBX589835 ILO589835:ILT589835 IVK589835:IVP589835 JFG589835:JFL589835 JPC589835:JPH589835 JYY589835:JZD589835 KIU589835:KIZ589835 KSQ589835:KSV589835 LCM589835:LCR589835 LMI589835:LMN589835 LWE589835:LWJ589835 MGA589835:MGF589835 MPW589835:MQB589835 MZS589835:MZX589835 NJO589835:NJT589835 NTK589835:NTP589835 ODG589835:ODL589835 ONC589835:ONH589835 OWY589835:OXD589835 PGU589835:PGZ589835 PQQ589835:PQV589835 QAM589835:QAR589835 QKI589835:QKN589835 QUE589835:QUJ589835 REA589835:REF589835 RNW589835:ROB589835 RXS589835:RXX589835 SHO589835:SHT589835 SRK589835:SRP589835 TBG589835:TBL589835 TLC589835:TLH589835 TUY589835:TVD589835 UEU589835:UEZ589835 UOQ589835:UOV589835 UYM589835:UYR589835 VII589835:VIN589835 VSE589835:VSJ589835 WCA589835:WCF589835 WLW589835:WMB589835 WVS589835:WVX589835 K655371:P655371 JG655371:JL655371 TC655371:TH655371 ACY655371:ADD655371 AMU655371:AMZ655371 AWQ655371:AWV655371 BGM655371:BGR655371 BQI655371:BQN655371 CAE655371:CAJ655371 CKA655371:CKF655371 CTW655371:CUB655371 DDS655371:DDX655371 DNO655371:DNT655371 DXK655371:DXP655371 EHG655371:EHL655371 ERC655371:ERH655371 FAY655371:FBD655371 FKU655371:FKZ655371 FUQ655371:FUV655371 GEM655371:GER655371 GOI655371:GON655371 GYE655371:GYJ655371 HIA655371:HIF655371 HRW655371:HSB655371 IBS655371:IBX655371 ILO655371:ILT655371 IVK655371:IVP655371 JFG655371:JFL655371 JPC655371:JPH655371 JYY655371:JZD655371 KIU655371:KIZ655371 KSQ655371:KSV655371 LCM655371:LCR655371 LMI655371:LMN655371 LWE655371:LWJ655371 MGA655371:MGF655371 MPW655371:MQB655371 MZS655371:MZX655371 NJO655371:NJT655371 NTK655371:NTP655371 ODG655371:ODL655371 ONC655371:ONH655371 OWY655371:OXD655371 PGU655371:PGZ655371 PQQ655371:PQV655371 QAM655371:QAR655371 QKI655371:QKN655371 QUE655371:QUJ655371 REA655371:REF655371 RNW655371:ROB655371 RXS655371:RXX655371 SHO655371:SHT655371 SRK655371:SRP655371 TBG655371:TBL655371 TLC655371:TLH655371 TUY655371:TVD655371 UEU655371:UEZ655371 UOQ655371:UOV655371 UYM655371:UYR655371 VII655371:VIN655371 VSE655371:VSJ655371 WCA655371:WCF655371 WLW655371:WMB655371 WVS655371:WVX655371 K720907:P720907 JG720907:JL720907 TC720907:TH720907 ACY720907:ADD720907 AMU720907:AMZ720907 AWQ720907:AWV720907 BGM720907:BGR720907 BQI720907:BQN720907 CAE720907:CAJ720907 CKA720907:CKF720907 CTW720907:CUB720907 DDS720907:DDX720907 DNO720907:DNT720907 DXK720907:DXP720907 EHG720907:EHL720907 ERC720907:ERH720907 FAY720907:FBD720907 FKU720907:FKZ720907 FUQ720907:FUV720907 GEM720907:GER720907 GOI720907:GON720907 GYE720907:GYJ720907 HIA720907:HIF720907 HRW720907:HSB720907 IBS720907:IBX720907 ILO720907:ILT720907 IVK720907:IVP720907 JFG720907:JFL720907 JPC720907:JPH720907 JYY720907:JZD720907 KIU720907:KIZ720907 KSQ720907:KSV720907 LCM720907:LCR720907 LMI720907:LMN720907 LWE720907:LWJ720907 MGA720907:MGF720907 MPW720907:MQB720907 MZS720907:MZX720907 NJO720907:NJT720907 NTK720907:NTP720907 ODG720907:ODL720907 ONC720907:ONH720907 OWY720907:OXD720907 PGU720907:PGZ720907 PQQ720907:PQV720907 QAM720907:QAR720907 QKI720907:QKN720907 QUE720907:QUJ720907 REA720907:REF720907 RNW720907:ROB720907 RXS720907:RXX720907 SHO720907:SHT720907 SRK720907:SRP720907 TBG720907:TBL720907 TLC720907:TLH720907 TUY720907:TVD720907 UEU720907:UEZ720907 UOQ720907:UOV720907 UYM720907:UYR720907 VII720907:VIN720907 VSE720907:VSJ720907 WCA720907:WCF720907 WLW720907:WMB720907 WVS720907:WVX720907 K786443:P786443 JG786443:JL786443 TC786443:TH786443 ACY786443:ADD786443 AMU786443:AMZ786443 AWQ786443:AWV786443 BGM786443:BGR786443 BQI786443:BQN786443 CAE786443:CAJ786443 CKA786443:CKF786443 CTW786443:CUB786443 DDS786443:DDX786443 DNO786443:DNT786443 DXK786443:DXP786443 EHG786443:EHL786443 ERC786443:ERH786443 FAY786443:FBD786443 FKU786443:FKZ786443 FUQ786443:FUV786443 GEM786443:GER786443 GOI786443:GON786443 GYE786443:GYJ786443 HIA786443:HIF786443 HRW786443:HSB786443 IBS786443:IBX786443 ILO786443:ILT786443 IVK786443:IVP786443 JFG786443:JFL786443 JPC786443:JPH786443 JYY786443:JZD786443 KIU786443:KIZ786443 KSQ786443:KSV786443 LCM786443:LCR786443 LMI786443:LMN786443 LWE786443:LWJ786443 MGA786443:MGF786443 MPW786443:MQB786443 MZS786443:MZX786443 NJO786443:NJT786443 NTK786443:NTP786443 ODG786443:ODL786443 ONC786443:ONH786443 OWY786443:OXD786443 PGU786443:PGZ786443 PQQ786443:PQV786443 QAM786443:QAR786443 QKI786443:QKN786443 QUE786443:QUJ786443 REA786443:REF786443 RNW786443:ROB786443 RXS786443:RXX786443 SHO786443:SHT786443 SRK786443:SRP786443 TBG786443:TBL786443 TLC786443:TLH786443 TUY786443:TVD786443 UEU786443:UEZ786443 UOQ786443:UOV786443 UYM786443:UYR786443 VII786443:VIN786443 VSE786443:VSJ786443 WCA786443:WCF786443 WLW786443:WMB786443 WVS786443:WVX786443 K851979:P851979 JG851979:JL851979 TC851979:TH851979 ACY851979:ADD851979 AMU851979:AMZ851979 AWQ851979:AWV851979 BGM851979:BGR851979 BQI851979:BQN851979 CAE851979:CAJ851979 CKA851979:CKF851979 CTW851979:CUB851979 DDS851979:DDX851979 DNO851979:DNT851979 DXK851979:DXP851979 EHG851979:EHL851979 ERC851979:ERH851979 FAY851979:FBD851979 FKU851979:FKZ851979 FUQ851979:FUV851979 GEM851979:GER851979 GOI851979:GON851979 GYE851979:GYJ851979 HIA851979:HIF851979 HRW851979:HSB851979 IBS851979:IBX851979 ILO851979:ILT851979 IVK851979:IVP851979 JFG851979:JFL851979 JPC851979:JPH851979 JYY851979:JZD851979 KIU851979:KIZ851979 KSQ851979:KSV851979 LCM851979:LCR851979 LMI851979:LMN851979 LWE851979:LWJ851979 MGA851979:MGF851979 MPW851979:MQB851979 MZS851979:MZX851979 NJO851979:NJT851979 NTK851979:NTP851979 ODG851979:ODL851979 ONC851979:ONH851979 OWY851979:OXD851979 PGU851979:PGZ851979 PQQ851979:PQV851979 QAM851979:QAR851979 QKI851979:QKN851979 QUE851979:QUJ851979 REA851979:REF851979 RNW851979:ROB851979 RXS851979:RXX851979 SHO851979:SHT851979 SRK851979:SRP851979 TBG851979:TBL851979 TLC851979:TLH851979 TUY851979:TVD851979 UEU851979:UEZ851979 UOQ851979:UOV851979 UYM851979:UYR851979 VII851979:VIN851979 VSE851979:VSJ851979 WCA851979:WCF851979 WLW851979:WMB851979 WVS851979:WVX851979 K917515:P917515 JG917515:JL917515 TC917515:TH917515 ACY917515:ADD917515 AMU917515:AMZ917515 AWQ917515:AWV917515 BGM917515:BGR917515 BQI917515:BQN917515 CAE917515:CAJ917515 CKA917515:CKF917515 CTW917515:CUB917515 DDS917515:DDX917515 DNO917515:DNT917515 DXK917515:DXP917515 EHG917515:EHL917515 ERC917515:ERH917515 FAY917515:FBD917515 FKU917515:FKZ917515 FUQ917515:FUV917515 GEM917515:GER917515 GOI917515:GON917515 GYE917515:GYJ917515 HIA917515:HIF917515 HRW917515:HSB917515 IBS917515:IBX917515 ILO917515:ILT917515 IVK917515:IVP917515 JFG917515:JFL917515 JPC917515:JPH917515 JYY917515:JZD917515 KIU917515:KIZ917515 KSQ917515:KSV917515 LCM917515:LCR917515 LMI917515:LMN917515 LWE917515:LWJ917515 MGA917515:MGF917515 MPW917515:MQB917515 MZS917515:MZX917515 NJO917515:NJT917515 NTK917515:NTP917515 ODG917515:ODL917515 ONC917515:ONH917515 OWY917515:OXD917515 PGU917515:PGZ917515 PQQ917515:PQV917515 QAM917515:QAR917515 QKI917515:QKN917515 QUE917515:QUJ917515 REA917515:REF917515 RNW917515:ROB917515 RXS917515:RXX917515 SHO917515:SHT917515 SRK917515:SRP917515 TBG917515:TBL917515 TLC917515:TLH917515 TUY917515:TVD917515 UEU917515:UEZ917515 UOQ917515:UOV917515 UYM917515:UYR917515 VII917515:VIN917515 VSE917515:VSJ917515 WCA917515:WCF917515 WLW917515:WMB917515 WVS917515:WVX917515 K983051:P983051 JG983051:JL983051 TC983051:TH983051 ACY983051:ADD983051 AMU983051:AMZ983051 AWQ983051:AWV983051 BGM983051:BGR983051 BQI983051:BQN983051 CAE983051:CAJ983051 CKA983051:CKF983051 CTW983051:CUB983051 DDS983051:DDX983051 DNO983051:DNT983051 DXK983051:DXP983051 EHG983051:EHL983051 ERC983051:ERH983051 FAY983051:FBD983051 FKU983051:FKZ983051 FUQ983051:FUV983051 GEM983051:GER983051 GOI983051:GON983051 GYE983051:GYJ983051 HIA983051:HIF983051 HRW983051:HSB983051 IBS983051:IBX983051 ILO983051:ILT983051 IVK983051:IVP983051 JFG983051:JFL983051 JPC983051:JPH983051 JYY983051:JZD983051 KIU983051:KIZ983051 KSQ983051:KSV983051 LCM983051:LCR983051 LMI983051:LMN983051 LWE983051:LWJ983051 MGA983051:MGF983051 MPW983051:MQB983051 MZS983051:MZX983051 NJO983051:NJT983051 NTK983051:NTP983051 ODG983051:ODL983051 ONC983051:ONH983051 OWY983051:OXD983051 PGU983051:PGZ983051 PQQ983051:PQV983051 QAM983051:QAR983051 QKI983051:QKN983051 QUE983051:QUJ983051 REA983051:REF983051 RNW983051:ROB983051 RXS983051:RXX983051 SHO983051:SHT983051 SRK983051:SRP983051 TBG983051:TBL983051 TLC983051:TLH983051 TUY983051:TVD983051 UEU983051:UEZ983051 UOQ983051:UOV983051 UYM983051:UYR983051 VII983051:VIN983051 VSE983051:VSJ983051 WCA983051:WCF983051 WLW983051:WMB983051 WVS983051:WVX983051">
      <formula1>$U$3:$U$8</formula1>
    </dataValidation>
    <dataValidation type="list" allowBlank="1" sqref="K12:P13 JG12:JL13 TC12:TH13 ACY12:ADD13 AMU12:AMZ13 AWQ12:AWV13 BGM12:BGR13 BQI12:BQN13 CAE12:CAJ13 CKA12:CKF13 CTW12:CUB13 DDS12:DDX13 DNO12:DNT13 DXK12:DXP13 EHG12:EHL13 ERC12:ERH13 FAY12:FBD13 FKU12:FKZ13 FUQ12:FUV13 GEM12:GER13 GOI12:GON13 GYE12:GYJ13 HIA12:HIF13 HRW12:HSB13 IBS12:IBX13 ILO12:ILT13 IVK12:IVP13 JFG12:JFL13 JPC12:JPH13 JYY12:JZD13 KIU12:KIZ13 KSQ12:KSV13 LCM12:LCR13 LMI12:LMN13 LWE12:LWJ13 MGA12:MGF13 MPW12:MQB13 MZS12:MZX13 NJO12:NJT13 NTK12:NTP13 ODG12:ODL13 ONC12:ONH13 OWY12:OXD13 PGU12:PGZ13 PQQ12:PQV13 QAM12:QAR13 QKI12:QKN13 QUE12:QUJ13 REA12:REF13 RNW12:ROB13 RXS12:RXX13 SHO12:SHT13 SRK12:SRP13 TBG12:TBL13 TLC12:TLH13 TUY12:TVD13 UEU12:UEZ13 UOQ12:UOV13 UYM12:UYR13 VII12:VIN13 VSE12:VSJ13 WCA12:WCF13 WLW12:WMB13 WVS12:WVX13 K65548:P65549 JG65548:JL65549 TC65548:TH65549 ACY65548:ADD65549 AMU65548:AMZ65549 AWQ65548:AWV65549 BGM65548:BGR65549 BQI65548:BQN65549 CAE65548:CAJ65549 CKA65548:CKF65549 CTW65548:CUB65549 DDS65548:DDX65549 DNO65548:DNT65549 DXK65548:DXP65549 EHG65548:EHL65549 ERC65548:ERH65549 FAY65548:FBD65549 FKU65548:FKZ65549 FUQ65548:FUV65549 GEM65548:GER65549 GOI65548:GON65549 GYE65548:GYJ65549 HIA65548:HIF65549 HRW65548:HSB65549 IBS65548:IBX65549 ILO65548:ILT65549 IVK65548:IVP65549 JFG65548:JFL65549 JPC65548:JPH65549 JYY65548:JZD65549 KIU65548:KIZ65549 KSQ65548:KSV65549 LCM65548:LCR65549 LMI65548:LMN65549 LWE65548:LWJ65549 MGA65548:MGF65549 MPW65548:MQB65549 MZS65548:MZX65549 NJO65548:NJT65549 NTK65548:NTP65549 ODG65548:ODL65549 ONC65548:ONH65549 OWY65548:OXD65549 PGU65548:PGZ65549 PQQ65548:PQV65549 QAM65548:QAR65549 QKI65548:QKN65549 QUE65548:QUJ65549 REA65548:REF65549 RNW65548:ROB65549 RXS65548:RXX65549 SHO65548:SHT65549 SRK65548:SRP65549 TBG65548:TBL65549 TLC65548:TLH65549 TUY65548:TVD65549 UEU65548:UEZ65549 UOQ65548:UOV65549 UYM65548:UYR65549 VII65548:VIN65549 VSE65548:VSJ65549 WCA65548:WCF65549 WLW65548:WMB65549 WVS65548:WVX65549 K131084:P131085 JG131084:JL131085 TC131084:TH131085 ACY131084:ADD131085 AMU131084:AMZ131085 AWQ131084:AWV131085 BGM131084:BGR131085 BQI131084:BQN131085 CAE131084:CAJ131085 CKA131084:CKF131085 CTW131084:CUB131085 DDS131084:DDX131085 DNO131084:DNT131085 DXK131084:DXP131085 EHG131084:EHL131085 ERC131084:ERH131085 FAY131084:FBD131085 FKU131084:FKZ131085 FUQ131084:FUV131085 GEM131084:GER131085 GOI131084:GON131085 GYE131084:GYJ131085 HIA131084:HIF131085 HRW131084:HSB131085 IBS131084:IBX131085 ILO131084:ILT131085 IVK131084:IVP131085 JFG131084:JFL131085 JPC131084:JPH131085 JYY131084:JZD131085 KIU131084:KIZ131085 KSQ131084:KSV131085 LCM131084:LCR131085 LMI131084:LMN131085 LWE131084:LWJ131085 MGA131084:MGF131085 MPW131084:MQB131085 MZS131084:MZX131085 NJO131084:NJT131085 NTK131084:NTP131085 ODG131084:ODL131085 ONC131084:ONH131085 OWY131084:OXD131085 PGU131084:PGZ131085 PQQ131084:PQV131085 QAM131084:QAR131085 QKI131084:QKN131085 QUE131084:QUJ131085 REA131084:REF131085 RNW131084:ROB131085 RXS131084:RXX131085 SHO131084:SHT131085 SRK131084:SRP131085 TBG131084:TBL131085 TLC131084:TLH131085 TUY131084:TVD131085 UEU131084:UEZ131085 UOQ131084:UOV131085 UYM131084:UYR131085 VII131084:VIN131085 VSE131084:VSJ131085 WCA131084:WCF131085 WLW131084:WMB131085 WVS131084:WVX131085 K196620:P196621 JG196620:JL196621 TC196620:TH196621 ACY196620:ADD196621 AMU196620:AMZ196621 AWQ196620:AWV196621 BGM196620:BGR196621 BQI196620:BQN196621 CAE196620:CAJ196621 CKA196620:CKF196621 CTW196620:CUB196621 DDS196620:DDX196621 DNO196620:DNT196621 DXK196620:DXP196621 EHG196620:EHL196621 ERC196620:ERH196621 FAY196620:FBD196621 FKU196620:FKZ196621 FUQ196620:FUV196621 GEM196620:GER196621 GOI196620:GON196621 GYE196620:GYJ196621 HIA196620:HIF196621 HRW196620:HSB196621 IBS196620:IBX196621 ILO196620:ILT196621 IVK196620:IVP196621 JFG196620:JFL196621 JPC196620:JPH196621 JYY196620:JZD196621 KIU196620:KIZ196621 KSQ196620:KSV196621 LCM196620:LCR196621 LMI196620:LMN196621 LWE196620:LWJ196621 MGA196620:MGF196621 MPW196620:MQB196621 MZS196620:MZX196621 NJO196620:NJT196621 NTK196620:NTP196621 ODG196620:ODL196621 ONC196620:ONH196621 OWY196620:OXD196621 PGU196620:PGZ196621 PQQ196620:PQV196621 QAM196620:QAR196621 QKI196620:QKN196621 QUE196620:QUJ196621 REA196620:REF196621 RNW196620:ROB196621 RXS196620:RXX196621 SHO196620:SHT196621 SRK196620:SRP196621 TBG196620:TBL196621 TLC196620:TLH196621 TUY196620:TVD196621 UEU196620:UEZ196621 UOQ196620:UOV196621 UYM196620:UYR196621 VII196620:VIN196621 VSE196620:VSJ196621 WCA196620:WCF196621 WLW196620:WMB196621 WVS196620:WVX196621 K262156:P262157 JG262156:JL262157 TC262156:TH262157 ACY262156:ADD262157 AMU262156:AMZ262157 AWQ262156:AWV262157 BGM262156:BGR262157 BQI262156:BQN262157 CAE262156:CAJ262157 CKA262156:CKF262157 CTW262156:CUB262157 DDS262156:DDX262157 DNO262156:DNT262157 DXK262156:DXP262157 EHG262156:EHL262157 ERC262156:ERH262157 FAY262156:FBD262157 FKU262156:FKZ262157 FUQ262156:FUV262157 GEM262156:GER262157 GOI262156:GON262157 GYE262156:GYJ262157 HIA262156:HIF262157 HRW262156:HSB262157 IBS262156:IBX262157 ILO262156:ILT262157 IVK262156:IVP262157 JFG262156:JFL262157 JPC262156:JPH262157 JYY262156:JZD262157 KIU262156:KIZ262157 KSQ262156:KSV262157 LCM262156:LCR262157 LMI262156:LMN262157 LWE262156:LWJ262157 MGA262156:MGF262157 MPW262156:MQB262157 MZS262156:MZX262157 NJO262156:NJT262157 NTK262156:NTP262157 ODG262156:ODL262157 ONC262156:ONH262157 OWY262156:OXD262157 PGU262156:PGZ262157 PQQ262156:PQV262157 QAM262156:QAR262157 QKI262156:QKN262157 QUE262156:QUJ262157 REA262156:REF262157 RNW262156:ROB262157 RXS262156:RXX262157 SHO262156:SHT262157 SRK262156:SRP262157 TBG262156:TBL262157 TLC262156:TLH262157 TUY262156:TVD262157 UEU262156:UEZ262157 UOQ262156:UOV262157 UYM262156:UYR262157 VII262156:VIN262157 VSE262156:VSJ262157 WCA262156:WCF262157 WLW262156:WMB262157 WVS262156:WVX262157 K327692:P327693 JG327692:JL327693 TC327692:TH327693 ACY327692:ADD327693 AMU327692:AMZ327693 AWQ327692:AWV327693 BGM327692:BGR327693 BQI327692:BQN327693 CAE327692:CAJ327693 CKA327692:CKF327693 CTW327692:CUB327693 DDS327692:DDX327693 DNO327692:DNT327693 DXK327692:DXP327693 EHG327692:EHL327693 ERC327692:ERH327693 FAY327692:FBD327693 FKU327692:FKZ327693 FUQ327692:FUV327693 GEM327692:GER327693 GOI327692:GON327693 GYE327692:GYJ327693 HIA327692:HIF327693 HRW327692:HSB327693 IBS327692:IBX327693 ILO327692:ILT327693 IVK327692:IVP327693 JFG327692:JFL327693 JPC327692:JPH327693 JYY327692:JZD327693 KIU327692:KIZ327693 KSQ327692:KSV327693 LCM327692:LCR327693 LMI327692:LMN327693 LWE327692:LWJ327693 MGA327692:MGF327693 MPW327692:MQB327693 MZS327692:MZX327693 NJO327692:NJT327693 NTK327692:NTP327693 ODG327692:ODL327693 ONC327692:ONH327693 OWY327692:OXD327693 PGU327692:PGZ327693 PQQ327692:PQV327693 QAM327692:QAR327693 QKI327692:QKN327693 QUE327692:QUJ327693 REA327692:REF327693 RNW327692:ROB327693 RXS327692:RXX327693 SHO327692:SHT327693 SRK327692:SRP327693 TBG327692:TBL327693 TLC327692:TLH327693 TUY327692:TVD327693 UEU327692:UEZ327693 UOQ327692:UOV327693 UYM327692:UYR327693 VII327692:VIN327693 VSE327692:VSJ327693 WCA327692:WCF327693 WLW327692:WMB327693 WVS327692:WVX327693 K393228:P393229 JG393228:JL393229 TC393228:TH393229 ACY393228:ADD393229 AMU393228:AMZ393229 AWQ393228:AWV393229 BGM393228:BGR393229 BQI393228:BQN393229 CAE393228:CAJ393229 CKA393228:CKF393229 CTW393228:CUB393229 DDS393228:DDX393229 DNO393228:DNT393229 DXK393228:DXP393229 EHG393228:EHL393229 ERC393228:ERH393229 FAY393228:FBD393229 FKU393228:FKZ393229 FUQ393228:FUV393229 GEM393228:GER393229 GOI393228:GON393229 GYE393228:GYJ393229 HIA393228:HIF393229 HRW393228:HSB393229 IBS393228:IBX393229 ILO393228:ILT393229 IVK393228:IVP393229 JFG393228:JFL393229 JPC393228:JPH393229 JYY393228:JZD393229 KIU393228:KIZ393229 KSQ393228:KSV393229 LCM393228:LCR393229 LMI393228:LMN393229 LWE393228:LWJ393229 MGA393228:MGF393229 MPW393228:MQB393229 MZS393228:MZX393229 NJO393228:NJT393229 NTK393228:NTP393229 ODG393228:ODL393229 ONC393228:ONH393229 OWY393228:OXD393229 PGU393228:PGZ393229 PQQ393228:PQV393229 QAM393228:QAR393229 QKI393228:QKN393229 QUE393228:QUJ393229 REA393228:REF393229 RNW393228:ROB393229 RXS393228:RXX393229 SHO393228:SHT393229 SRK393228:SRP393229 TBG393228:TBL393229 TLC393228:TLH393229 TUY393228:TVD393229 UEU393228:UEZ393229 UOQ393228:UOV393229 UYM393228:UYR393229 VII393228:VIN393229 VSE393228:VSJ393229 WCA393228:WCF393229 WLW393228:WMB393229 WVS393228:WVX393229 K458764:P458765 JG458764:JL458765 TC458764:TH458765 ACY458764:ADD458765 AMU458764:AMZ458765 AWQ458764:AWV458765 BGM458764:BGR458765 BQI458764:BQN458765 CAE458764:CAJ458765 CKA458764:CKF458765 CTW458764:CUB458765 DDS458764:DDX458765 DNO458764:DNT458765 DXK458764:DXP458765 EHG458764:EHL458765 ERC458764:ERH458765 FAY458764:FBD458765 FKU458764:FKZ458765 FUQ458764:FUV458765 GEM458764:GER458765 GOI458764:GON458765 GYE458764:GYJ458765 HIA458764:HIF458765 HRW458764:HSB458765 IBS458764:IBX458765 ILO458764:ILT458765 IVK458764:IVP458765 JFG458764:JFL458765 JPC458764:JPH458765 JYY458764:JZD458765 KIU458764:KIZ458765 KSQ458764:KSV458765 LCM458764:LCR458765 LMI458764:LMN458765 LWE458764:LWJ458765 MGA458764:MGF458765 MPW458764:MQB458765 MZS458764:MZX458765 NJO458764:NJT458765 NTK458764:NTP458765 ODG458764:ODL458765 ONC458764:ONH458765 OWY458764:OXD458765 PGU458764:PGZ458765 PQQ458764:PQV458765 QAM458764:QAR458765 QKI458764:QKN458765 QUE458764:QUJ458765 REA458764:REF458765 RNW458764:ROB458765 RXS458764:RXX458765 SHO458764:SHT458765 SRK458764:SRP458765 TBG458764:TBL458765 TLC458764:TLH458765 TUY458764:TVD458765 UEU458764:UEZ458765 UOQ458764:UOV458765 UYM458764:UYR458765 VII458764:VIN458765 VSE458764:VSJ458765 WCA458764:WCF458765 WLW458764:WMB458765 WVS458764:WVX458765 K524300:P524301 JG524300:JL524301 TC524300:TH524301 ACY524300:ADD524301 AMU524300:AMZ524301 AWQ524300:AWV524301 BGM524300:BGR524301 BQI524300:BQN524301 CAE524300:CAJ524301 CKA524300:CKF524301 CTW524300:CUB524301 DDS524300:DDX524301 DNO524300:DNT524301 DXK524300:DXP524301 EHG524300:EHL524301 ERC524300:ERH524301 FAY524300:FBD524301 FKU524300:FKZ524301 FUQ524300:FUV524301 GEM524300:GER524301 GOI524300:GON524301 GYE524300:GYJ524301 HIA524300:HIF524301 HRW524300:HSB524301 IBS524300:IBX524301 ILO524300:ILT524301 IVK524300:IVP524301 JFG524300:JFL524301 JPC524300:JPH524301 JYY524300:JZD524301 KIU524300:KIZ524301 KSQ524300:KSV524301 LCM524300:LCR524301 LMI524300:LMN524301 LWE524300:LWJ524301 MGA524300:MGF524301 MPW524300:MQB524301 MZS524300:MZX524301 NJO524300:NJT524301 NTK524300:NTP524301 ODG524300:ODL524301 ONC524300:ONH524301 OWY524300:OXD524301 PGU524300:PGZ524301 PQQ524300:PQV524301 QAM524300:QAR524301 QKI524300:QKN524301 QUE524300:QUJ524301 REA524300:REF524301 RNW524300:ROB524301 RXS524300:RXX524301 SHO524300:SHT524301 SRK524300:SRP524301 TBG524300:TBL524301 TLC524300:TLH524301 TUY524300:TVD524301 UEU524300:UEZ524301 UOQ524300:UOV524301 UYM524300:UYR524301 VII524300:VIN524301 VSE524300:VSJ524301 WCA524300:WCF524301 WLW524300:WMB524301 WVS524300:WVX524301 K589836:P589837 JG589836:JL589837 TC589836:TH589837 ACY589836:ADD589837 AMU589836:AMZ589837 AWQ589836:AWV589837 BGM589836:BGR589837 BQI589836:BQN589837 CAE589836:CAJ589837 CKA589836:CKF589837 CTW589836:CUB589837 DDS589836:DDX589837 DNO589836:DNT589837 DXK589836:DXP589837 EHG589836:EHL589837 ERC589836:ERH589837 FAY589836:FBD589837 FKU589836:FKZ589837 FUQ589836:FUV589837 GEM589836:GER589837 GOI589836:GON589837 GYE589836:GYJ589837 HIA589836:HIF589837 HRW589836:HSB589837 IBS589836:IBX589837 ILO589836:ILT589837 IVK589836:IVP589837 JFG589836:JFL589837 JPC589836:JPH589837 JYY589836:JZD589837 KIU589836:KIZ589837 KSQ589836:KSV589837 LCM589836:LCR589837 LMI589836:LMN589837 LWE589836:LWJ589837 MGA589836:MGF589837 MPW589836:MQB589837 MZS589836:MZX589837 NJO589836:NJT589837 NTK589836:NTP589837 ODG589836:ODL589837 ONC589836:ONH589837 OWY589836:OXD589837 PGU589836:PGZ589837 PQQ589836:PQV589837 QAM589836:QAR589837 QKI589836:QKN589837 QUE589836:QUJ589837 REA589836:REF589837 RNW589836:ROB589837 RXS589836:RXX589837 SHO589836:SHT589837 SRK589836:SRP589837 TBG589836:TBL589837 TLC589836:TLH589837 TUY589836:TVD589837 UEU589836:UEZ589837 UOQ589836:UOV589837 UYM589836:UYR589837 VII589836:VIN589837 VSE589836:VSJ589837 WCA589836:WCF589837 WLW589836:WMB589837 WVS589836:WVX589837 K655372:P655373 JG655372:JL655373 TC655372:TH655373 ACY655372:ADD655373 AMU655372:AMZ655373 AWQ655372:AWV655373 BGM655372:BGR655373 BQI655372:BQN655373 CAE655372:CAJ655373 CKA655372:CKF655373 CTW655372:CUB655373 DDS655372:DDX655373 DNO655372:DNT655373 DXK655372:DXP655373 EHG655372:EHL655373 ERC655372:ERH655373 FAY655372:FBD655373 FKU655372:FKZ655373 FUQ655372:FUV655373 GEM655372:GER655373 GOI655372:GON655373 GYE655372:GYJ655373 HIA655372:HIF655373 HRW655372:HSB655373 IBS655372:IBX655373 ILO655372:ILT655373 IVK655372:IVP655373 JFG655372:JFL655373 JPC655372:JPH655373 JYY655372:JZD655373 KIU655372:KIZ655373 KSQ655372:KSV655373 LCM655372:LCR655373 LMI655372:LMN655373 LWE655372:LWJ655373 MGA655372:MGF655373 MPW655372:MQB655373 MZS655372:MZX655373 NJO655372:NJT655373 NTK655372:NTP655373 ODG655372:ODL655373 ONC655372:ONH655373 OWY655372:OXD655373 PGU655372:PGZ655373 PQQ655372:PQV655373 QAM655372:QAR655373 QKI655372:QKN655373 QUE655372:QUJ655373 REA655372:REF655373 RNW655372:ROB655373 RXS655372:RXX655373 SHO655372:SHT655373 SRK655372:SRP655373 TBG655372:TBL655373 TLC655372:TLH655373 TUY655372:TVD655373 UEU655372:UEZ655373 UOQ655372:UOV655373 UYM655372:UYR655373 VII655372:VIN655373 VSE655372:VSJ655373 WCA655372:WCF655373 WLW655372:WMB655373 WVS655372:WVX655373 K720908:P720909 JG720908:JL720909 TC720908:TH720909 ACY720908:ADD720909 AMU720908:AMZ720909 AWQ720908:AWV720909 BGM720908:BGR720909 BQI720908:BQN720909 CAE720908:CAJ720909 CKA720908:CKF720909 CTW720908:CUB720909 DDS720908:DDX720909 DNO720908:DNT720909 DXK720908:DXP720909 EHG720908:EHL720909 ERC720908:ERH720909 FAY720908:FBD720909 FKU720908:FKZ720909 FUQ720908:FUV720909 GEM720908:GER720909 GOI720908:GON720909 GYE720908:GYJ720909 HIA720908:HIF720909 HRW720908:HSB720909 IBS720908:IBX720909 ILO720908:ILT720909 IVK720908:IVP720909 JFG720908:JFL720909 JPC720908:JPH720909 JYY720908:JZD720909 KIU720908:KIZ720909 KSQ720908:KSV720909 LCM720908:LCR720909 LMI720908:LMN720909 LWE720908:LWJ720909 MGA720908:MGF720909 MPW720908:MQB720909 MZS720908:MZX720909 NJO720908:NJT720909 NTK720908:NTP720909 ODG720908:ODL720909 ONC720908:ONH720909 OWY720908:OXD720909 PGU720908:PGZ720909 PQQ720908:PQV720909 QAM720908:QAR720909 QKI720908:QKN720909 QUE720908:QUJ720909 REA720908:REF720909 RNW720908:ROB720909 RXS720908:RXX720909 SHO720908:SHT720909 SRK720908:SRP720909 TBG720908:TBL720909 TLC720908:TLH720909 TUY720908:TVD720909 UEU720908:UEZ720909 UOQ720908:UOV720909 UYM720908:UYR720909 VII720908:VIN720909 VSE720908:VSJ720909 WCA720908:WCF720909 WLW720908:WMB720909 WVS720908:WVX720909 K786444:P786445 JG786444:JL786445 TC786444:TH786445 ACY786444:ADD786445 AMU786444:AMZ786445 AWQ786444:AWV786445 BGM786444:BGR786445 BQI786444:BQN786445 CAE786444:CAJ786445 CKA786444:CKF786445 CTW786444:CUB786445 DDS786444:DDX786445 DNO786444:DNT786445 DXK786444:DXP786445 EHG786444:EHL786445 ERC786444:ERH786445 FAY786444:FBD786445 FKU786444:FKZ786445 FUQ786444:FUV786445 GEM786444:GER786445 GOI786444:GON786445 GYE786444:GYJ786445 HIA786444:HIF786445 HRW786444:HSB786445 IBS786444:IBX786445 ILO786444:ILT786445 IVK786444:IVP786445 JFG786444:JFL786445 JPC786444:JPH786445 JYY786444:JZD786445 KIU786444:KIZ786445 KSQ786444:KSV786445 LCM786444:LCR786445 LMI786444:LMN786445 LWE786444:LWJ786445 MGA786444:MGF786445 MPW786444:MQB786445 MZS786444:MZX786445 NJO786444:NJT786445 NTK786444:NTP786445 ODG786444:ODL786445 ONC786444:ONH786445 OWY786444:OXD786445 PGU786444:PGZ786445 PQQ786444:PQV786445 QAM786444:QAR786445 QKI786444:QKN786445 QUE786444:QUJ786445 REA786444:REF786445 RNW786444:ROB786445 RXS786444:RXX786445 SHO786444:SHT786445 SRK786444:SRP786445 TBG786444:TBL786445 TLC786444:TLH786445 TUY786444:TVD786445 UEU786444:UEZ786445 UOQ786444:UOV786445 UYM786444:UYR786445 VII786444:VIN786445 VSE786444:VSJ786445 WCA786444:WCF786445 WLW786444:WMB786445 WVS786444:WVX786445 K851980:P851981 JG851980:JL851981 TC851980:TH851981 ACY851980:ADD851981 AMU851980:AMZ851981 AWQ851980:AWV851981 BGM851980:BGR851981 BQI851980:BQN851981 CAE851980:CAJ851981 CKA851980:CKF851981 CTW851980:CUB851981 DDS851980:DDX851981 DNO851980:DNT851981 DXK851980:DXP851981 EHG851980:EHL851981 ERC851980:ERH851981 FAY851980:FBD851981 FKU851980:FKZ851981 FUQ851980:FUV851981 GEM851980:GER851981 GOI851980:GON851981 GYE851980:GYJ851981 HIA851980:HIF851981 HRW851980:HSB851981 IBS851980:IBX851981 ILO851980:ILT851981 IVK851980:IVP851981 JFG851980:JFL851981 JPC851980:JPH851981 JYY851980:JZD851981 KIU851980:KIZ851981 KSQ851980:KSV851981 LCM851980:LCR851981 LMI851980:LMN851981 LWE851980:LWJ851981 MGA851980:MGF851981 MPW851980:MQB851981 MZS851980:MZX851981 NJO851980:NJT851981 NTK851980:NTP851981 ODG851980:ODL851981 ONC851980:ONH851981 OWY851980:OXD851981 PGU851980:PGZ851981 PQQ851980:PQV851981 QAM851980:QAR851981 QKI851980:QKN851981 QUE851980:QUJ851981 REA851980:REF851981 RNW851980:ROB851981 RXS851980:RXX851981 SHO851980:SHT851981 SRK851980:SRP851981 TBG851980:TBL851981 TLC851980:TLH851981 TUY851980:TVD851981 UEU851980:UEZ851981 UOQ851980:UOV851981 UYM851980:UYR851981 VII851980:VIN851981 VSE851980:VSJ851981 WCA851980:WCF851981 WLW851980:WMB851981 WVS851980:WVX851981 K917516:P917517 JG917516:JL917517 TC917516:TH917517 ACY917516:ADD917517 AMU917516:AMZ917517 AWQ917516:AWV917517 BGM917516:BGR917517 BQI917516:BQN917517 CAE917516:CAJ917517 CKA917516:CKF917517 CTW917516:CUB917517 DDS917516:DDX917517 DNO917516:DNT917517 DXK917516:DXP917517 EHG917516:EHL917517 ERC917516:ERH917517 FAY917516:FBD917517 FKU917516:FKZ917517 FUQ917516:FUV917517 GEM917516:GER917517 GOI917516:GON917517 GYE917516:GYJ917517 HIA917516:HIF917517 HRW917516:HSB917517 IBS917516:IBX917517 ILO917516:ILT917517 IVK917516:IVP917517 JFG917516:JFL917517 JPC917516:JPH917517 JYY917516:JZD917517 KIU917516:KIZ917517 KSQ917516:KSV917517 LCM917516:LCR917517 LMI917516:LMN917517 LWE917516:LWJ917517 MGA917516:MGF917517 MPW917516:MQB917517 MZS917516:MZX917517 NJO917516:NJT917517 NTK917516:NTP917517 ODG917516:ODL917517 ONC917516:ONH917517 OWY917516:OXD917517 PGU917516:PGZ917517 PQQ917516:PQV917517 QAM917516:QAR917517 QKI917516:QKN917517 QUE917516:QUJ917517 REA917516:REF917517 RNW917516:ROB917517 RXS917516:RXX917517 SHO917516:SHT917517 SRK917516:SRP917517 TBG917516:TBL917517 TLC917516:TLH917517 TUY917516:TVD917517 UEU917516:UEZ917517 UOQ917516:UOV917517 UYM917516:UYR917517 VII917516:VIN917517 VSE917516:VSJ917517 WCA917516:WCF917517 WLW917516:WMB917517 WVS917516:WVX917517 K983052:P983053 JG983052:JL983053 TC983052:TH983053 ACY983052:ADD983053 AMU983052:AMZ983053 AWQ983052:AWV983053 BGM983052:BGR983053 BQI983052:BQN983053 CAE983052:CAJ983053 CKA983052:CKF983053 CTW983052:CUB983053 DDS983052:DDX983053 DNO983052:DNT983053 DXK983052:DXP983053 EHG983052:EHL983053 ERC983052:ERH983053 FAY983052:FBD983053 FKU983052:FKZ983053 FUQ983052:FUV983053 GEM983052:GER983053 GOI983052:GON983053 GYE983052:GYJ983053 HIA983052:HIF983053 HRW983052:HSB983053 IBS983052:IBX983053 ILO983052:ILT983053 IVK983052:IVP983053 JFG983052:JFL983053 JPC983052:JPH983053 JYY983052:JZD983053 KIU983052:KIZ983053 KSQ983052:KSV983053 LCM983052:LCR983053 LMI983052:LMN983053 LWE983052:LWJ983053 MGA983052:MGF983053 MPW983052:MQB983053 MZS983052:MZX983053 NJO983052:NJT983053 NTK983052:NTP983053 ODG983052:ODL983053 ONC983052:ONH983053 OWY983052:OXD983053 PGU983052:PGZ983053 PQQ983052:PQV983053 QAM983052:QAR983053 QKI983052:QKN983053 QUE983052:QUJ983053 REA983052:REF983053 RNW983052:ROB983053 RXS983052:RXX983053 SHO983052:SHT983053 SRK983052:SRP983053 TBG983052:TBL983053 TLC983052:TLH983053 TUY983052:TVD983053 UEU983052:UEZ983053 UOQ983052:UOV983053 UYM983052:UYR983053 VII983052:VIN983053 VSE983052:VSJ983053 WCA983052:WCF983053 WLW983052:WMB983053 WVS983052:WVX983053">
      <formula1>$S$13:$S$15</formula1>
    </dataValidation>
    <dataValidation type="list" allowBlank="1" sqref="K16:N16 JG16:JJ16 TC16:TF16 ACY16:ADB16 AMU16:AMX16 AWQ16:AWT16 BGM16:BGP16 BQI16:BQL16 CAE16:CAH16 CKA16:CKD16 CTW16:CTZ16 DDS16:DDV16 DNO16:DNR16 DXK16:DXN16 EHG16:EHJ16 ERC16:ERF16 FAY16:FBB16 FKU16:FKX16 FUQ16:FUT16 GEM16:GEP16 GOI16:GOL16 GYE16:GYH16 HIA16:HID16 HRW16:HRZ16 IBS16:IBV16 ILO16:ILR16 IVK16:IVN16 JFG16:JFJ16 JPC16:JPF16 JYY16:JZB16 KIU16:KIX16 KSQ16:KST16 LCM16:LCP16 LMI16:LML16 LWE16:LWH16 MGA16:MGD16 MPW16:MPZ16 MZS16:MZV16 NJO16:NJR16 NTK16:NTN16 ODG16:ODJ16 ONC16:ONF16 OWY16:OXB16 PGU16:PGX16 PQQ16:PQT16 QAM16:QAP16 QKI16:QKL16 QUE16:QUH16 REA16:RED16 RNW16:RNZ16 RXS16:RXV16 SHO16:SHR16 SRK16:SRN16 TBG16:TBJ16 TLC16:TLF16 TUY16:TVB16 UEU16:UEX16 UOQ16:UOT16 UYM16:UYP16 VII16:VIL16 VSE16:VSH16 WCA16:WCD16 WLW16:WLZ16 WVS16:WVV16 K65552:N65552 JG65552:JJ65552 TC65552:TF65552 ACY65552:ADB65552 AMU65552:AMX65552 AWQ65552:AWT65552 BGM65552:BGP65552 BQI65552:BQL65552 CAE65552:CAH65552 CKA65552:CKD65552 CTW65552:CTZ65552 DDS65552:DDV65552 DNO65552:DNR65552 DXK65552:DXN65552 EHG65552:EHJ65552 ERC65552:ERF65552 FAY65552:FBB65552 FKU65552:FKX65552 FUQ65552:FUT65552 GEM65552:GEP65552 GOI65552:GOL65552 GYE65552:GYH65552 HIA65552:HID65552 HRW65552:HRZ65552 IBS65552:IBV65552 ILO65552:ILR65552 IVK65552:IVN65552 JFG65552:JFJ65552 JPC65552:JPF65552 JYY65552:JZB65552 KIU65552:KIX65552 KSQ65552:KST65552 LCM65552:LCP65552 LMI65552:LML65552 LWE65552:LWH65552 MGA65552:MGD65552 MPW65552:MPZ65552 MZS65552:MZV65552 NJO65552:NJR65552 NTK65552:NTN65552 ODG65552:ODJ65552 ONC65552:ONF65552 OWY65552:OXB65552 PGU65552:PGX65552 PQQ65552:PQT65552 QAM65552:QAP65552 QKI65552:QKL65552 QUE65552:QUH65552 REA65552:RED65552 RNW65552:RNZ65552 RXS65552:RXV65552 SHO65552:SHR65552 SRK65552:SRN65552 TBG65552:TBJ65552 TLC65552:TLF65552 TUY65552:TVB65552 UEU65552:UEX65552 UOQ65552:UOT65552 UYM65552:UYP65552 VII65552:VIL65552 VSE65552:VSH65552 WCA65552:WCD65552 WLW65552:WLZ65552 WVS65552:WVV65552 K131088:N131088 JG131088:JJ131088 TC131088:TF131088 ACY131088:ADB131088 AMU131088:AMX131088 AWQ131088:AWT131088 BGM131088:BGP131088 BQI131088:BQL131088 CAE131088:CAH131088 CKA131088:CKD131088 CTW131088:CTZ131088 DDS131088:DDV131088 DNO131088:DNR131088 DXK131088:DXN131088 EHG131088:EHJ131088 ERC131088:ERF131088 FAY131088:FBB131088 FKU131088:FKX131088 FUQ131088:FUT131088 GEM131088:GEP131088 GOI131088:GOL131088 GYE131088:GYH131088 HIA131088:HID131088 HRW131088:HRZ131088 IBS131088:IBV131088 ILO131088:ILR131088 IVK131088:IVN131088 JFG131088:JFJ131088 JPC131088:JPF131088 JYY131088:JZB131088 KIU131088:KIX131088 KSQ131088:KST131088 LCM131088:LCP131088 LMI131088:LML131088 LWE131088:LWH131088 MGA131088:MGD131088 MPW131088:MPZ131088 MZS131088:MZV131088 NJO131088:NJR131088 NTK131088:NTN131088 ODG131088:ODJ131088 ONC131088:ONF131088 OWY131088:OXB131088 PGU131088:PGX131088 PQQ131088:PQT131088 QAM131088:QAP131088 QKI131088:QKL131088 QUE131088:QUH131088 REA131088:RED131088 RNW131088:RNZ131088 RXS131088:RXV131088 SHO131088:SHR131088 SRK131088:SRN131088 TBG131088:TBJ131088 TLC131088:TLF131088 TUY131088:TVB131088 UEU131088:UEX131088 UOQ131088:UOT131088 UYM131088:UYP131088 VII131088:VIL131088 VSE131088:VSH131088 WCA131088:WCD131088 WLW131088:WLZ131088 WVS131088:WVV131088 K196624:N196624 JG196624:JJ196624 TC196624:TF196624 ACY196624:ADB196624 AMU196624:AMX196624 AWQ196624:AWT196624 BGM196624:BGP196624 BQI196624:BQL196624 CAE196624:CAH196624 CKA196624:CKD196624 CTW196624:CTZ196624 DDS196624:DDV196624 DNO196624:DNR196624 DXK196624:DXN196624 EHG196624:EHJ196624 ERC196624:ERF196624 FAY196624:FBB196624 FKU196624:FKX196624 FUQ196624:FUT196624 GEM196624:GEP196624 GOI196624:GOL196624 GYE196624:GYH196624 HIA196624:HID196624 HRW196624:HRZ196624 IBS196624:IBV196624 ILO196624:ILR196624 IVK196624:IVN196624 JFG196624:JFJ196624 JPC196624:JPF196624 JYY196624:JZB196624 KIU196624:KIX196624 KSQ196624:KST196624 LCM196624:LCP196624 LMI196624:LML196624 LWE196624:LWH196624 MGA196624:MGD196624 MPW196624:MPZ196624 MZS196624:MZV196624 NJO196624:NJR196624 NTK196624:NTN196624 ODG196624:ODJ196624 ONC196624:ONF196624 OWY196624:OXB196624 PGU196624:PGX196624 PQQ196624:PQT196624 QAM196624:QAP196624 QKI196624:QKL196624 QUE196624:QUH196624 REA196624:RED196624 RNW196624:RNZ196624 RXS196624:RXV196624 SHO196624:SHR196624 SRK196624:SRN196624 TBG196624:TBJ196624 TLC196624:TLF196624 TUY196624:TVB196624 UEU196624:UEX196624 UOQ196624:UOT196624 UYM196624:UYP196624 VII196624:VIL196624 VSE196624:VSH196624 WCA196624:WCD196624 WLW196624:WLZ196624 WVS196624:WVV196624 K262160:N262160 JG262160:JJ262160 TC262160:TF262160 ACY262160:ADB262160 AMU262160:AMX262160 AWQ262160:AWT262160 BGM262160:BGP262160 BQI262160:BQL262160 CAE262160:CAH262160 CKA262160:CKD262160 CTW262160:CTZ262160 DDS262160:DDV262160 DNO262160:DNR262160 DXK262160:DXN262160 EHG262160:EHJ262160 ERC262160:ERF262160 FAY262160:FBB262160 FKU262160:FKX262160 FUQ262160:FUT262160 GEM262160:GEP262160 GOI262160:GOL262160 GYE262160:GYH262160 HIA262160:HID262160 HRW262160:HRZ262160 IBS262160:IBV262160 ILO262160:ILR262160 IVK262160:IVN262160 JFG262160:JFJ262160 JPC262160:JPF262160 JYY262160:JZB262160 KIU262160:KIX262160 KSQ262160:KST262160 LCM262160:LCP262160 LMI262160:LML262160 LWE262160:LWH262160 MGA262160:MGD262160 MPW262160:MPZ262160 MZS262160:MZV262160 NJO262160:NJR262160 NTK262160:NTN262160 ODG262160:ODJ262160 ONC262160:ONF262160 OWY262160:OXB262160 PGU262160:PGX262160 PQQ262160:PQT262160 QAM262160:QAP262160 QKI262160:QKL262160 QUE262160:QUH262160 REA262160:RED262160 RNW262160:RNZ262160 RXS262160:RXV262160 SHO262160:SHR262160 SRK262160:SRN262160 TBG262160:TBJ262160 TLC262160:TLF262160 TUY262160:TVB262160 UEU262160:UEX262160 UOQ262160:UOT262160 UYM262160:UYP262160 VII262160:VIL262160 VSE262160:VSH262160 WCA262160:WCD262160 WLW262160:WLZ262160 WVS262160:WVV262160 K327696:N327696 JG327696:JJ327696 TC327696:TF327696 ACY327696:ADB327696 AMU327696:AMX327696 AWQ327696:AWT327696 BGM327696:BGP327696 BQI327696:BQL327696 CAE327696:CAH327696 CKA327696:CKD327696 CTW327696:CTZ327696 DDS327696:DDV327696 DNO327696:DNR327696 DXK327696:DXN327696 EHG327696:EHJ327696 ERC327696:ERF327696 FAY327696:FBB327696 FKU327696:FKX327696 FUQ327696:FUT327696 GEM327696:GEP327696 GOI327696:GOL327696 GYE327696:GYH327696 HIA327696:HID327696 HRW327696:HRZ327696 IBS327696:IBV327696 ILO327696:ILR327696 IVK327696:IVN327696 JFG327696:JFJ327696 JPC327696:JPF327696 JYY327696:JZB327696 KIU327696:KIX327696 KSQ327696:KST327696 LCM327696:LCP327696 LMI327696:LML327696 LWE327696:LWH327696 MGA327696:MGD327696 MPW327696:MPZ327696 MZS327696:MZV327696 NJO327696:NJR327696 NTK327696:NTN327696 ODG327696:ODJ327696 ONC327696:ONF327696 OWY327696:OXB327696 PGU327696:PGX327696 PQQ327696:PQT327696 QAM327696:QAP327696 QKI327696:QKL327696 QUE327696:QUH327696 REA327696:RED327696 RNW327696:RNZ327696 RXS327696:RXV327696 SHO327696:SHR327696 SRK327696:SRN327696 TBG327696:TBJ327696 TLC327696:TLF327696 TUY327696:TVB327696 UEU327696:UEX327696 UOQ327696:UOT327696 UYM327696:UYP327696 VII327696:VIL327696 VSE327696:VSH327696 WCA327696:WCD327696 WLW327696:WLZ327696 WVS327696:WVV327696 K393232:N393232 JG393232:JJ393232 TC393232:TF393232 ACY393232:ADB393232 AMU393232:AMX393232 AWQ393232:AWT393232 BGM393232:BGP393232 BQI393232:BQL393232 CAE393232:CAH393232 CKA393232:CKD393232 CTW393232:CTZ393232 DDS393232:DDV393232 DNO393232:DNR393232 DXK393232:DXN393232 EHG393232:EHJ393232 ERC393232:ERF393232 FAY393232:FBB393232 FKU393232:FKX393232 FUQ393232:FUT393232 GEM393232:GEP393232 GOI393232:GOL393232 GYE393232:GYH393232 HIA393232:HID393232 HRW393232:HRZ393232 IBS393232:IBV393232 ILO393232:ILR393232 IVK393232:IVN393232 JFG393232:JFJ393232 JPC393232:JPF393232 JYY393232:JZB393232 KIU393232:KIX393232 KSQ393232:KST393232 LCM393232:LCP393232 LMI393232:LML393232 LWE393232:LWH393232 MGA393232:MGD393232 MPW393232:MPZ393232 MZS393232:MZV393232 NJO393232:NJR393232 NTK393232:NTN393232 ODG393232:ODJ393232 ONC393232:ONF393232 OWY393232:OXB393232 PGU393232:PGX393232 PQQ393232:PQT393232 QAM393232:QAP393232 QKI393232:QKL393232 QUE393232:QUH393232 REA393232:RED393232 RNW393232:RNZ393232 RXS393232:RXV393232 SHO393232:SHR393232 SRK393232:SRN393232 TBG393232:TBJ393232 TLC393232:TLF393232 TUY393232:TVB393232 UEU393232:UEX393232 UOQ393232:UOT393232 UYM393232:UYP393232 VII393232:VIL393232 VSE393232:VSH393232 WCA393232:WCD393232 WLW393232:WLZ393232 WVS393232:WVV393232 K458768:N458768 JG458768:JJ458768 TC458768:TF458768 ACY458768:ADB458768 AMU458768:AMX458768 AWQ458768:AWT458768 BGM458768:BGP458768 BQI458768:BQL458768 CAE458768:CAH458768 CKA458768:CKD458768 CTW458768:CTZ458768 DDS458768:DDV458768 DNO458768:DNR458768 DXK458768:DXN458768 EHG458768:EHJ458768 ERC458768:ERF458768 FAY458768:FBB458768 FKU458768:FKX458768 FUQ458768:FUT458768 GEM458768:GEP458768 GOI458768:GOL458768 GYE458768:GYH458768 HIA458768:HID458768 HRW458768:HRZ458768 IBS458768:IBV458768 ILO458768:ILR458768 IVK458768:IVN458768 JFG458768:JFJ458768 JPC458768:JPF458768 JYY458768:JZB458768 KIU458768:KIX458768 KSQ458768:KST458768 LCM458768:LCP458768 LMI458768:LML458768 LWE458768:LWH458768 MGA458768:MGD458768 MPW458768:MPZ458768 MZS458768:MZV458768 NJO458768:NJR458768 NTK458768:NTN458768 ODG458768:ODJ458768 ONC458768:ONF458768 OWY458768:OXB458768 PGU458768:PGX458768 PQQ458768:PQT458768 QAM458768:QAP458768 QKI458768:QKL458768 QUE458768:QUH458768 REA458768:RED458768 RNW458768:RNZ458768 RXS458768:RXV458768 SHO458768:SHR458768 SRK458768:SRN458768 TBG458768:TBJ458768 TLC458768:TLF458768 TUY458768:TVB458768 UEU458768:UEX458768 UOQ458768:UOT458768 UYM458768:UYP458768 VII458768:VIL458768 VSE458768:VSH458768 WCA458768:WCD458768 WLW458768:WLZ458768 WVS458768:WVV458768 K524304:N524304 JG524304:JJ524304 TC524304:TF524304 ACY524304:ADB524304 AMU524304:AMX524304 AWQ524304:AWT524304 BGM524304:BGP524304 BQI524304:BQL524304 CAE524304:CAH524304 CKA524304:CKD524304 CTW524304:CTZ524304 DDS524304:DDV524304 DNO524304:DNR524304 DXK524304:DXN524304 EHG524304:EHJ524304 ERC524304:ERF524304 FAY524304:FBB524304 FKU524304:FKX524304 FUQ524304:FUT524304 GEM524304:GEP524304 GOI524304:GOL524304 GYE524304:GYH524304 HIA524304:HID524304 HRW524304:HRZ524304 IBS524304:IBV524304 ILO524304:ILR524304 IVK524304:IVN524304 JFG524304:JFJ524304 JPC524304:JPF524304 JYY524304:JZB524304 KIU524304:KIX524304 KSQ524304:KST524304 LCM524304:LCP524304 LMI524304:LML524304 LWE524304:LWH524304 MGA524304:MGD524304 MPW524304:MPZ524304 MZS524304:MZV524304 NJO524304:NJR524304 NTK524304:NTN524304 ODG524304:ODJ524304 ONC524304:ONF524304 OWY524304:OXB524304 PGU524304:PGX524304 PQQ524304:PQT524304 QAM524304:QAP524304 QKI524304:QKL524304 QUE524304:QUH524304 REA524304:RED524304 RNW524304:RNZ524304 RXS524304:RXV524304 SHO524304:SHR524304 SRK524304:SRN524304 TBG524304:TBJ524304 TLC524304:TLF524304 TUY524304:TVB524304 UEU524304:UEX524304 UOQ524304:UOT524304 UYM524304:UYP524304 VII524304:VIL524304 VSE524304:VSH524304 WCA524304:WCD524304 WLW524304:WLZ524304 WVS524304:WVV524304 K589840:N589840 JG589840:JJ589840 TC589840:TF589840 ACY589840:ADB589840 AMU589840:AMX589840 AWQ589840:AWT589840 BGM589840:BGP589840 BQI589840:BQL589840 CAE589840:CAH589840 CKA589840:CKD589840 CTW589840:CTZ589840 DDS589840:DDV589840 DNO589840:DNR589840 DXK589840:DXN589840 EHG589840:EHJ589840 ERC589840:ERF589840 FAY589840:FBB589840 FKU589840:FKX589840 FUQ589840:FUT589840 GEM589840:GEP589840 GOI589840:GOL589840 GYE589840:GYH589840 HIA589840:HID589840 HRW589840:HRZ589840 IBS589840:IBV589840 ILO589840:ILR589840 IVK589840:IVN589840 JFG589840:JFJ589840 JPC589840:JPF589840 JYY589840:JZB589840 KIU589840:KIX589840 KSQ589840:KST589840 LCM589840:LCP589840 LMI589840:LML589840 LWE589840:LWH589840 MGA589840:MGD589840 MPW589840:MPZ589840 MZS589840:MZV589840 NJO589840:NJR589840 NTK589840:NTN589840 ODG589840:ODJ589840 ONC589840:ONF589840 OWY589840:OXB589840 PGU589840:PGX589840 PQQ589840:PQT589840 QAM589840:QAP589840 QKI589840:QKL589840 QUE589840:QUH589840 REA589840:RED589840 RNW589840:RNZ589840 RXS589840:RXV589840 SHO589840:SHR589840 SRK589840:SRN589840 TBG589840:TBJ589840 TLC589840:TLF589840 TUY589840:TVB589840 UEU589840:UEX589840 UOQ589840:UOT589840 UYM589840:UYP589840 VII589840:VIL589840 VSE589840:VSH589840 WCA589840:WCD589840 WLW589840:WLZ589840 WVS589840:WVV589840 K655376:N655376 JG655376:JJ655376 TC655376:TF655376 ACY655376:ADB655376 AMU655376:AMX655376 AWQ655376:AWT655376 BGM655376:BGP655376 BQI655376:BQL655376 CAE655376:CAH655376 CKA655376:CKD655376 CTW655376:CTZ655376 DDS655376:DDV655376 DNO655376:DNR655376 DXK655376:DXN655376 EHG655376:EHJ655376 ERC655376:ERF655376 FAY655376:FBB655376 FKU655376:FKX655376 FUQ655376:FUT655376 GEM655376:GEP655376 GOI655376:GOL655376 GYE655376:GYH655376 HIA655376:HID655376 HRW655376:HRZ655376 IBS655376:IBV655376 ILO655376:ILR655376 IVK655376:IVN655376 JFG655376:JFJ655376 JPC655376:JPF655376 JYY655376:JZB655376 KIU655376:KIX655376 KSQ655376:KST655376 LCM655376:LCP655376 LMI655376:LML655376 LWE655376:LWH655376 MGA655376:MGD655376 MPW655376:MPZ655376 MZS655376:MZV655376 NJO655376:NJR655376 NTK655376:NTN655376 ODG655376:ODJ655376 ONC655376:ONF655376 OWY655376:OXB655376 PGU655376:PGX655376 PQQ655376:PQT655376 QAM655376:QAP655376 QKI655376:QKL655376 QUE655376:QUH655376 REA655376:RED655376 RNW655376:RNZ655376 RXS655376:RXV655376 SHO655376:SHR655376 SRK655376:SRN655376 TBG655376:TBJ655376 TLC655376:TLF655376 TUY655376:TVB655376 UEU655376:UEX655376 UOQ655376:UOT655376 UYM655376:UYP655376 VII655376:VIL655376 VSE655376:VSH655376 WCA655376:WCD655376 WLW655376:WLZ655376 WVS655376:WVV655376 K720912:N720912 JG720912:JJ720912 TC720912:TF720912 ACY720912:ADB720912 AMU720912:AMX720912 AWQ720912:AWT720912 BGM720912:BGP720912 BQI720912:BQL720912 CAE720912:CAH720912 CKA720912:CKD720912 CTW720912:CTZ720912 DDS720912:DDV720912 DNO720912:DNR720912 DXK720912:DXN720912 EHG720912:EHJ720912 ERC720912:ERF720912 FAY720912:FBB720912 FKU720912:FKX720912 FUQ720912:FUT720912 GEM720912:GEP720912 GOI720912:GOL720912 GYE720912:GYH720912 HIA720912:HID720912 HRW720912:HRZ720912 IBS720912:IBV720912 ILO720912:ILR720912 IVK720912:IVN720912 JFG720912:JFJ720912 JPC720912:JPF720912 JYY720912:JZB720912 KIU720912:KIX720912 KSQ720912:KST720912 LCM720912:LCP720912 LMI720912:LML720912 LWE720912:LWH720912 MGA720912:MGD720912 MPW720912:MPZ720912 MZS720912:MZV720912 NJO720912:NJR720912 NTK720912:NTN720912 ODG720912:ODJ720912 ONC720912:ONF720912 OWY720912:OXB720912 PGU720912:PGX720912 PQQ720912:PQT720912 QAM720912:QAP720912 QKI720912:QKL720912 QUE720912:QUH720912 REA720912:RED720912 RNW720912:RNZ720912 RXS720912:RXV720912 SHO720912:SHR720912 SRK720912:SRN720912 TBG720912:TBJ720912 TLC720912:TLF720912 TUY720912:TVB720912 UEU720912:UEX720912 UOQ720912:UOT720912 UYM720912:UYP720912 VII720912:VIL720912 VSE720912:VSH720912 WCA720912:WCD720912 WLW720912:WLZ720912 WVS720912:WVV720912 K786448:N786448 JG786448:JJ786448 TC786448:TF786448 ACY786448:ADB786448 AMU786448:AMX786448 AWQ786448:AWT786448 BGM786448:BGP786448 BQI786448:BQL786448 CAE786448:CAH786448 CKA786448:CKD786448 CTW786448:CTZ786448 DDS786448:DDV786448 DNO786448:DNR786448 DXK786448:DXN786448 EHG786448:EHJ786448 ERC786448:ERF786448 FAY786448:FBB786448 FKU786448:FKX786448 FUQ786448:FUT786448 GEM786448:GEP786448 GOI786448:GOL786448 GYE786448:GYH786448 HIA786448:HID786448 HRW786448:HRZ786448 IBS786448:IBV786448 ILO786448:ILR786448 IVK786448:IVN786448 JFG786448:JFJ786448 JPC786448:JPF786448 JYY786448:JZB786448 KIU786448:KIX786448 KSQ786448:KST786448 LCM786448:LCP786448 LMI786448:LML786448 LWE786448:LWH786448 MGA786448:MGD786448 MPW786448:MPZ786448 MZS786448:MZV786448 NJO786448:NJR786448 NTK786448:NTN786448 ODG786448:ODJ786448 ONC786448:ONF786448 OWY786448:OXB786448 PGU786448:PGX786448 PQQ786448:PQT786448 QAM786448:QAP786448 QKI786448:QKL786448 QUE786448:QUH786448 REA786448:RED786448 RNW786448:RNZ786448 RXS786448:RXV786448 SHO786448:SHR786448 SRK786448:SRN786448 TBG786448:TBJ786448 TLC786448:TLF786448 TUY786448:TVB786448 UEU786448:UEX786448 UOQ786448:UOT786448 UYM786448:UYP786448 VII786448:VIL786448 VSE786448:VSH786448 WCA786448:WCD786448 WLW786448:WLZ786448 WVS786448:WVV786448 K851984:N851984 JG851984:JJ851984 TC851984:TF851984 ACY851984:ADB851984 AMU851984:AMX851984 AWQ851984:AWT851984 BGM851984:BGP851984 BQI851984:BQL851984 CAE851984:CAH851984 CKA851984:CKD851984 CTW851984:CTZ851984 DDS851984:DDV851984 DNO851984:DNR851984 DXK851984:DXN851984 EHG851984:EHJ851984 ERC851984:ERF851984 FAY851984:FBB851984 FKU851984:FKX851984 FUQ851984:FUT851984 GEM851984:GEP851984 GOI851984:GOL851984 GYE851984:GYH851984 HIA851984:HID851984 HRW851984:HRZ851984 IBS851984:IBV851984 ILO851984:ILR851984 IVK851984:IVN851984 JFG851984:JFJ851984 JPC851984:JPF851984 JYY851984:JZB851984 KIU851984:KIX851984 KSQ851984:KST851984 LCM851984:LCP851984 LMI851984:LML851984 LWE851984:LWH851984 MGA851984:MGD851984 MPW851984:MPZ851984 MZS851984:MZV851984 NJO851984:NJR851984 NTK851984:NTN851984 ODG851984:ODJ851984 ONC851984:ONF851984 OWY851984:OXB851984 PGU851984:PGX851984 PQQ851984:PQT851984 QAM851984:QAP851984 QKI851984:QKL851984 QUE851984:QUH851984 REA851984:RED851984 RNW851984:RNZ851984 RXS851984:RXV851984 SHO851984:SHR851984 SRK851984:SRN851984 TBG851984:TBJ851984 TLC851984:TLF851984 TUY851984:TVB851984 UEU851984:UEX851984 UOQ851984:UOT851984 UYM851984:UYP851984 VII851984:VIL851984 VSE851984:VSH851984 WCA851984:WCD851984 WLW851984:WLZ851984 WVS851984:WVV851984 K917520:N917520 JG917520:JJ917520 TC917520:TF917520 ACY917520:ADB917520 AMU917520:AMX917520 AWQ917520:AWT917520 BGM917520:BGP917520 BQI917520:BQL917520 CAE917520:CAH917520 CKA917520:CKD917520 CTW917520:CTZ917520 DDS917520:DDV917520 DNO917520:DNR917520 DXK917520:DXN917520 EHG917520:EHJ917520 ERC917520:ERF917520 FAY917520:FBB917520 FKU917520:FKX917520 FUQ917520:FUT917520 GEM917520:GEP917520 GOI917520:GOL917520 GYE917520:GYH917520 HIA917520:HID917520 HRW917520:HRZ917520 IBS917520:IBV917520 ILO917520:ILR917520 IVK917520:IVN917520 JFG917520:JFJ917520 JPC917520:JPF917520 JYY917520:JZB917520 KIU917520:KIX917520 KSQ917520:KST917520 LCM917520:LCP917520 LMI917520:LML917520 LWE917520:LWH917520 MGA917520:MGD917520 MPW917520:MPZ917520 MZS917520:MZV917520 NJO917520:NJR917520 NTK917520:NTN917520 ODG917520:ODJ917520 ONC917520:ONF917520 OWY917520:OXB917520 PGU917520:PGX917520 PQQ917520:PQT917520 QAM917520:QAP917520 QKI917520:QKL917520 QUE917520:QUH917520 REA917520:RED917520 RNW917520:RNZ917520 RXS917520:RXV917520 SHO917520:SHR917520 SRK917520:SRN917520 TBG917520:TBJ917520 TLC917520:TLF917520 TUY917520:TVB917520 UEU917520:UEX917520 UOQ917520:UOT917520 UYM917520:UYP917520 VII917520:VIL917520 VSE917520:VSH917520 WCA917520:WCD917520 WLW917520:WLZ917520 WVS917520:WVV917520 K983056:N983056 JG983056:JJ983056 TC983056:TF983056 ACY983056:ADB983056 AMU983056:AMX983056 AWQ983056:AWT983056 BGM983056:BGP983056 BQI983056:BQL983056 CAE983056:CAH983056 CKA983056:CKD983056 CTW983056:CTZ983056 DDS983056:DDV983056 DNO983056:DNR983056 DXK983056:DXN983056 EHG983056:EHJ983056 ERC983056:ERF983056 FAY983056:FBB983056 FKU983056:FKX983056 FUQ983056:FUT983056 GEM983056:GEP983056 GOI983056:GOL983056 GYE983056:GYH983056 HIA983056:HID983056 HRW983056:HRZ983056 IBS983056:IBV983056 ILO983056:ILR983056 IVK983056:IVN983056 JFG983056:JFJ983056 JPC983056:JPF983056 JYY983056:JZB983056 KIU983056:KIX983056 KSQ983056:KST983056 LCM983056:LCP983056 LMI983056:LML983056 LWE983056:LWH983056 MGA983056:MGD983056 MPW983056:MPZ983056 MZS983056:MZV983056 NJO983056:NJR983056 NTK983056:NTN983056 ODG983056:ODJ983056 ONC983056:ONF983056 OWY983056:OXB983056 PGU983056:PGX983056 PQQ983056:PQT983056 QAM983056:QAP983056 QKI983056:QKL983056 QUE983056:QUH983056 REA983056:RED983056 RNW983056:RNZ983056 RXS983056:RXV983056 SHO983056:SHR983056 SRK983056:SRN983056 TBG983056:TBJ983056 TLC983056:TLF983056 TUY983056:TVB983056 UEU983056:UEX983056 UOQ983056:UOT983056 UYM983056:UYP983056 VII983056:VIL983056 VSE983056:VSH983056 WCA983056:WCD983056 WLW983056:WLZ983056 WVS983056:WVV983056">
      <formula1>$U$15:$U$18</formula1>
    </dataValidation>
    <dataValidation type="list" allowBlank="1" sqref="K18:P18 JG18:JL18 TC18:TH18 ACY18:ADD18 AMU18:AMZ18 AWQ18:AWV18 BGM18:BGR18 BQI18:BQN18 CAE18:CAJ18 CKA18:CKF18 CTW18:CUB18 DDS18:DDX18 DNO18:DNT18 DXK18:DXP18 EHG18:EHL18 ERC18:ERH18 FAY18:FBD18 FKU18:FKZ18 FUQ18:FUV18 GEM18:GER18 GOI18:GON18 GYE18:GYJ18 HIA18:HIF18 HRW18:HSB18 IBS18:IBX18 ILO18:ILT18 IVK18:IVP18 JFG18:JFL18 JPC18:JPH18 JYY18:JZD18 KIU18:KIZ18 KSQ18:KSV18 LCM18:LCR18 LMI18:LMN18 LWE18:LWJ18 MGA18:MGF18 MPW18:MQB18 MZS18:MZX18 NJO18:NJT18 NTK18:NTP18 ODG18:ODL18 ONC18:ONH18 OWY18:OXD18 PGU18:PGZ18 PQQ18:PQV18 QAM18:QAR18 QKI18:QKN18 QUE18:QUJ18 REA18:REF18 RNW18:ROB18 RXS18:RXX18 SHO18:SHT18 SRK18:SRP18 TBG18:TBL18 TLC18:TLH18 TUY18:TVD18 UEU18:UEZ18 UOQ18:UOV18 UYM18:UYR18 VII18:VIN18 VSE18:VSJ18 WCA18:WCF18 WLW18:WMB18 WVS18:WVX18 K65554:P65554 JG65554:JL65554 TC65554:TH65554 ACY65554:ADD65554 AMU65554:AMZ65554 AWQ65554:AWV65554 BGM65554:BGR65554 BQI65554:BQN65554 CAE65554:CAJ65554 CKA65554:CKF65554 CTW65554:CUB65554 DDS65554:DDX65554 DNO65554:DNT65554 DXK65554:DXP65554 EHG65554:EHL65554 ERC65554:ERH65554 FAY65554:FBD65554 FKU65554:FKZ65554 FUQ65554:FUV65554 GEM65554:GER65554 GOI65554:GON65554 GYE65554:GYJ65554 HIA65554:HIF65554 HRW65554:HSB65554 IBS65554:IBX65554 ILO65554:ILT65554 IVK65554:IVP65554 JFG65554:JFL65554 JPC65554:JPH65554 JYY65554:JZD65554 KIU65554:KIZ65554 KSQ65554:KSV65554 LCM65554:LCR65554 LMI65554:LMN65554 LWE65554:LWJ65554 MGA65554:MGF65554 MPW65554:MQB65554 MZS65554:MZX65554 NJO65554:NJT65554 NTK65554:NTP65554 ODG65554:ODL65554 ONC65554:ONH65554 OWY65554:OXD65554 PGU65554:PGZ65554 PQQ65554:PQV65554 QAM65554:QAR65554 QKI65554:QKN65554 QUE65554:QUJ65554 REA65554:REF65554 RNW65554:ROB65554 RXS65554:RXX65554 SHO65554:SHT65554 SRK65554:SRP65554 TBG65554:TBL65554 TLC65554:TLH65554 TUY65554:TVD65554 UEU65554:UEZ65554 UOQ65554:UOV65554 UYM65554:UYR65554 VII65554:VIN65554 VSE65554:VSJ65554 WCA65554:WCF65554 WLW65554:WMB65554 WVS65554:WVX65554 K131090:P131090 JG131090:JL131090 TC131090:TH131090 ACY131090:ADD131090 AMU131090:AMZ131090 AWQ131090:AWV131090 BGM131090:BGR131090 BQI131090:BQN131090 CAE131090:CAJ131090 CKA131090:CKF131090 CTW131090:CUB131090 DDS131090:DDX131090 DNO131090:DNT131090 DXK131090:DXP131090 EHG131090:EHL131090 ERC131090:ERH131090 FAY131090:FBD131090 FKU131090:FKZ131090 FUQ131090:FUV131090 GEM131090:GER131090 GOI131090:GON131090 GYE131090:GYJ131090 HIA131090:HIF131090 HRW131090:HSB131090 IBS131090:IBX131090 ILO131090:ILT131090 IVK131090:IVP131090 JFG131090:JFL131090 JPC131090:JPH131090 JYY131090:JZD131090 KIU131090:KIZ131090 KSQ131090:KSV131090 LCM131090:LCR131090 LMI131090:LMN131090 LWE131090:LWJ131090 MGA131090:MGF131090 MPW131090:MQB131090 MZS131090:MZX131090 NJO131090:NJT131090 NTK131090:NTP131090 ODG131090:ODL131090 ONC131090:ONH131090 OWY131090:OXD131090 PGU131090:PGZ131090 PQQ131090:PQV131090 QAM131090:QAR131090 QKI131090:QKN131090 QUE131090:QUJ131090 REA131090:REF131090 RNW131090:ROB131090 RXS131090:RXX131090 SHO131090:SHT131090 SRK131090:SRP131090 TBG131090:TBL131090 TLC131090:TLH131090 TUY131090:TVD131090 UEU131090:UEZ131090 UOQ131090:UOV131090 UYM131090:UYR131090 VII131090:VIN131090 VSE131090:VSJ131090 WCA131090:WCF131090 WLW131090:WMB131090 WVS131090:WVX131090 K196626:P196626 JG196626:JL196626 TC196626:TH196626 ACY196626:ADD196626 AMU196626:AMZ196626 AWQ196626:AWV196626 BGM196626:BGR196626 BQI196626:BQN196626 CAE196626:CAJ196626 CKA196626:CKF196626 CTW196626:CUB196626 DDS196626:DDX196626 DNO196626:DNT196626 DXK196626:DXP196626 EHG196626:EHL196626 ERC196626:ERH196626 FAY196626:FBD196626 FKU196626:FKZ196626 FUQ196626:FUV196626 GEM196626:GER196626 GOI196626:GON196626 GYE196626:GYJ196626 HIA196626:HIF196626 HRW196626:HSB196626 IBS196626:IBX196626 ILO196626:ILT196626 IVK196626:IVP196626 JFG196626:JFL196626 JPC196626:JPH196626 JYY196626:JZD196626 KIU196626:KIZ196626 KSQ196626:KSV196626 LCM196626:LCR196626 LMI196626:LMN196626 LWE196626:LWJ196626 MGA196626:MGF196626 MPW196626:MQB196626 MZS196626:MZX196626 NJO196626:NJT196626 NTK196626:NTP196626 ODG196626:ODL196626 ONC196626:ONH196626 OWY196626:OXD196626 PGU196626:PGZ196626 PQQ196626:PQV196626 QAM196626:QAR196626 QKI196626:QKN196626 QUE196626:QUJ196626 REA196626:REF196626 RNW196626:ROB196626 RXS196626:RXX196626 SHO196626:SHT196626 SRK196626:SRP196626 TBG196626:TBL196626 TLC196626:TLH196626 TUY196626:TVD196626 UEU196626:UEZ196626 UOQ196626:UOV196626 UYM196626:UYR196626 VII196626:VIN196626 VSE196626:VSJ196626 WCA196626:WCF196626 WLW196626:WMB196626 WVS196626:WVX196626 K262162:P262162 JG262162:JL262162 TC262162:TH262162 ACY262162:ADD262162 AMU262162:AMZ262162 AWQ262162:AWV262162 BGM262162:BGR262162 BQI262162:BQN262162 CAE262162:CAJ262162 CKA262162:CKF262162 CTW262162:CUB262162 DDS262162:DDX262162 DNO262162:DNT262162 DXK262162:DXP262162 EHG262162:EHL262162 ERC262162:ERH262162 FAY262162:FBD262162 FKU262162:FKZ262162 FUQ262162:FUV262162 GEM262162:GER262162 GOI262162:GON262162 GYE262162:GYJ262162 HIA262162:HIF262162 HRW262162:HSB262162 IBS262162:IBX262162 ILO262162:ILT262162 IVK262162:IVP262162 JFG262162:JFL262162 JPC262162:JPH262162 JYY262162:JZD262162 KIU262162:KIZ262162 KSQ262162:KSV262162 LCM262162:LCR262162 LMI262162:LMN262162 LWE262162:LWJ262162 MGA262162:MGF262162 MPW262162:MQB262162 MZS262162:MZX262162 NJO262162:NJT262162 NTK262162:NTP262162 ODG262162:ODL262162 ONC262162:ONH262162 OWY262162:OXD262162 PGU262162:PGZ262162 PQQ262162:PQV262162 QAM262162:QAR262162 QKI262162:QKN262162 QUE262162:QUJ262162 REA262162:REF262162 RNW262162:ROB262162 RXS262162:RXX262162 SHO262162:SHT262162 SRK262162:SRP262162 TBG262162:TBL262162 TLC262162:TLH262162 TUY262162:TVD262162 UEU262162:UEZ262162 UOQ262162:UOV262162 UYM262162:UYR262162 VII262162:VIN262162 VSE262162:VSJ262162 WCA262162:WCF262162 WLW262162:WMB262162 WVS262162:WVX262162 K327698:P327698 JG327698:JL327698 TC327698:TH327698 ACY327698:ADD327698 AMU327698:AMZ327698 AWQ327698:AWV327698 BGM327698:BGR327698 BQI327698:BQN327698 CAE327698:CAJ327698 CKA327698:CKF327698 CTW327698:CUB327698 DDS327698:DDX327698 DNO327698:DNT327698 DXK327698:DXP327698 EHG327698:EHL327698 ERC327698:ERH327698 FAY327698:FBD327698 FKU327698:FKZ327698 FUQ327698:FUV327698 GEM327698:GER327698 GOI327698:GON327698 GYE327698:GYJ327698 HIA327698:HIF327698 HRW327698:HSB327698 IBS327698:IBX327698 ILO327698:ILT327698 IVK327698:IVP327698 JFG327698:JFL327698 JPC327698:JPH327698 JYY327698:JZD327698 KIU327698:KIZ327698 KSQ327698:KSV327698 LCM327698:LCR327698 LMI327698:LMN327698 LWE327698:LWJ327698 MGA327698:MGF327698 MPW327698:MQB327698 MZS327698:MZX327698 NJO327698:NJT327698 NTK327698:NTP327698 ODG327698:ODL327698 ONC327698:ONH327698 OWY327698:OXD327698 PGU327698:PGZ327698 PQQ327698:PQV327698 QAM327698:QAR327698 QKI327698:QKN327698 QUE327698:QUJ327698 REA327698:REF327698 RNW327698:ROB327698 RXS327698:RXX327698 SHO327698:SHT327698 SRK327698:SRP327698 TBG327698:TBL327698 TLC327698:TLH327698 TUY327698:TVD327698 UEU327698:UEZ327698 UOQ327698:UOV327698 UYM327698:UYR327698 VII327698:VIN327698 VSE327698:VSJ327698 WCA327698:WCF327698 WLW327698:WMB327698 WVS327698:WVX327698 K393234:P393234 JG393234:JL393234 TC393234:TH393234 ACY393234:ADD393234 AMU393234:AMZ393234 AWQ393234:AWV393234 BGM393234:BGR393234 BQI393234:BQN393234 CAE393234:CAJ393234 CKA393234:CKF393234 CTW393234:CUB393234 DDS393234:DDX393234 DNO393234:DNT393234 DXK393234:DXP393234 EHG393234:EHL393234 ERC393234:ERH393234 FAY393234:FBD393234 FKU393234:FKZ393234 FUQ393234:FUV393234 GEM393234:GER393234 GOI393234:GON393234 GYE393234:GYJ393234 HIA393234:HIF393234 HRW393234:HSB393234 IBS393234:IBX393234 ILO393234:ILT393234 IVK393234:IVP393234 JFG393234:JFL393234 JPC393234:JPH393234 JYY393234:JZD393234 KIU393234:KIZ393234 KSQ393234:KSV393234 LCM393234:LCR393234 LMI393234:LMN393234 LWE393234:LWJ393234 MGA393234:MGF393234 MPW393234:MQB393234 MZS393234:MZX393234 NJO393234:NJT393234 NTK393234:NTP393234 ODG393234:ODL393234 ONC393234:ONH393234 OWY393234:OXD393234 PGU393234:PGZ393234 PQQ393234:PQV393234 QAM393234:QAR393234 QKI393234:QKN393234 QUE393234:QUJ393234 REA393234:REF393234 RNW393234:ROB393234 RXS393234:RXX393234 SHO393234:SHT393234 SRK393234:SRP393234 TBG393234:TBL393234 TLC393234:TLH393234 TUY393234:TVD393234 UEU393234:UEZ393234 UOQ393234:UOV393234 UYM393234:UYR393234 VII393234:VIN393234 VSE393234:VSJ393234 WCA393234:WCF393234 WLW393234:WMB393234 WVS393234:WVX393234 K458770:P458770 JG458770:JL458770 TC458770:TH458770 ACY458770:ADD458770 AMU458770:AMZ458770 AWQ458770:AWV458770 BGM458770:BGR458770 BQI458770:BQN458770 CAE458770:CAJ458770 CKA458770:CKF458770 CTW458770:CUB458770 DDS458770:DDX458770 DNO458770:DNT458770 DXK458770:DXP458770 EHG458770:EHL458770 ERC458770:ERH458770 FAY458770:FBD458770 FKU458770:FKZ458770 FUQ458770:FUV458770 GEM458770:GER458770 GOI458770:GON458770 GYE458770:GYJ458770 HIA458770:HIF458770 HRW458770:HSB458770 IBS458770:IBX458770 ILO458770:ILT458770 IVK458770:IVP458770 JFG458770:JFL458770 JPC458770:JPH458770 JYY458770:JZD458770 KIU458770:KIZ458770 KSQ458770:KSV458770 LCM458770:LCR458770 LMI458770:LMN458770 LWE458770:LWJ458770 MGA458770:MGF458770 MPW458770:MQB458770 MZS458770:MZX458770 NJO458770:NJT458770 NTK458770:NTP458770 ODG458770:ODL458770 ONC458770:ONH458770 OWY458770:OXD458770 PGU458770:PGZ458770 PQQ458770:PQV458770 QAM458770:QAR458770 QKI458770:QKN458770 QUE458770:QUJ458770 REA458770:REF458770 RNW458770:ROB458770 RXS458770:RXX458770 SHO458770:SHT458770 SRK458770:SRP458770 TBG458770:TBL458770 TLC458770:TLH458770 TUY458770:TVD458770 UEU458770:UEZ458770 UOQ458770:UOV458770 UYM458770:UYR458770 VII458770:VIN458770 VSE458770:VSJ458770 WCA458770:WCF458770 WLW458770:WMB458770 WVS458770:WVX458770 K524306:P524306 JG524306:JL524306 TC524306:TH524306 ACY524306:ADD524306 AMU524306:AMZ524306 AWQ524306:AWV524306 BGM524306:BGR524306 BQI524306:BQN524306 CAE524306:CAJ524306 CKA524306:CKF524306 CTW524306:CUB524306 DDS524306:DDX524306 DNO524306:DNT524306 DXK524306:DXP524306 EHG524306:EHL524306 ERC524306:ERH524306 FAY524306:FBD524306 FKU524306:FKZ524306 FUQ524306:FUV524306 GEM524306:GER524306 GOI524306:GON524306 GYE524306:GYJ524306 HIA524306:HIF524306 HRW524306:HSB524306 IBS524306:IBX524306 ILO524306:ILT524306 IVK524306:IVP524306 JFG524306:JFL524306 JPC524306:JPH524306 JYY524306:JZD524306 KIU524306:KIZ524306 KSQ524306:KSV524306 LCM524306:LCR524306 LMI524306:LMN524306 LWE524306:LWJ524306 MGA524306:MGF524306 MPW524306:MQB524306 MZS524306:MZX524306 NJO524306:NJT524306 NTK524306:NTP524306 ODG524306:ODL524306 ONC524306:ONH524306 OWY524306:OXD524306 PGU524306:PGZ524306 PQQ524306:PQV524306 QAM524306:QAR524306 QKI524306:QKN524306 QUE524306:QUJ524306 REA524306:REF524306 RNW524306:ROB524306 RXS524306:RXX524306 SHO524306:SHT524306 SRK524306:SRP524306 TBG524306:TBL524306 TLC524306:TLH524306 TUY524306:TVD524306 UEU524306:UEZ524306 UOQ524306:UOV524306 UYM524306:UYR524306 VII524306:VIN524306 VSE524306:VSJ524306 WCA524306:WCF524306 WLW524306:WMB524306 WVS524306:WVX524306 K589842:P589842 JG589842:JL589842 TC589842:TH589842 ACY589842:ADD589842 AMU589842:AMZ589842 AWQ589842:AWV589842 BGM589842:BGR589842 BQI589842:BQN589842 CAE589842:CAJ589842 CKA589842:CKF589842 CTW589842:CUB589842 DDS589842:DDX589842 DNO589842:DNT589842 DXK589842:DXP589842 EHG589842:EHL589842 ERC589842:ERH589842 FAY589842:FBD589842 FKU589842:FKZ589842 FUQ589842:FUV589842 GEM589842:GER589842 GOI589842:GON589842 GYE589842:GYJ589842 HIA589842:HIF589842 HRW589842:HSB589842 IBS589842:IBX589842 ILO589842:ILT589842 IVK589842:IVP589842 JFG589842:JFL589842 JPC589842:JPH589842 JYY589842:JZD589842 KIU589842:KIZ589842 KSQ589842:KSV589842 LCM589842:LCR589842 LMI589842:LMN589842 LWE589842:LWJ589842 MGA589842:MGF589842 MPW589842:MQB589842 MZS589842:MZX589842 NJO589842:NJT589842 NTK589842:NTP589842 ODG589842:ODL589842 ONC589842:ONH589842 OWY589842:OXD589842 PGU589842:PGZ589842 PQQ589842:PQV589842 QAM589842:QAR589842 QKI589842:QKN589842 QUE589842:QUJ589842 REA589842:REF589842 RNW589842:ROB589842 RXS589842:RXX589842 SHO589842:SHT589842 SRK589842:SRP589842 TBG589842:TBL589842 TLC589842:TLH589842 TUY589842:TVD589842 UEU589842:UEZ589842 UOQ589842:UOV589842 UYM589842:UYR589842 VII589842:VIN589842 VSE589842:VSJ589842 WCA589842:WCF589842 WLW589842:WMB589842 WVS589842:WVX589842 K655378:P655378 JG655378:JL655378 TC655378:TH655378 ACY655378:ADD655378 AMU655378:AMZ655378 AWQ655378:AWV655378 BGM655378:BGR655378 BQI655378:BQN655378 CAE655378:CAJ655378 CKA655378:CKF655378 CTW655378:CUB655378 DDS655378:DDX655378 DNO655378:DNT655378 DXK655378:DXP655378 EHG655378:EHL655378 ERC655378:ERH655378 FAY655378:FBD655378 FKU655378:FKZ655378 FUQ655378:FUV655378 GEM655378:GER655378 GOI655378:GON655378 GYE655378:GYJ655378 HIA655378:HIF655378 HRW655378:HSB655378 IBS655378:IBX655378 ILO655378:ILT655378 IVK655378:IVP655378 JFG655378:JFL655378 JPC655378:JPH655378 JYY655378:JZD655378 KIU655378:KIZ655378 KSQ655378:KSV655378 LCM655378:LCR655378 LMI655378:LMN655378 LWE655378:LWJ655378 MGA655378:MGF655378 MPW655378:MQB655378 MZS655378:MZX655378 NJO655378:NJT655378 NTK655378:NTP655378 ODG655378:ODL655378 ONC655378:ONH655378 OWY655378:OXD655378 PGU655378:PGZ655378 PQQ655378:PQV655378 QAM655378:QAR655378 QKI655378:QKN655378 QUE655378:QUJ655378 REA655378:REF655378 RNW655378:ROB655378 RXS655378:RXX655378 SHO655378:SHT655378 SRK655378:SRP655378 TBG655378:TBL655378 TLC655378:TLH655378 TUY655378:TVD655378 UEU655378:UEZ655378 UOQ655378:UOV655378 UYM655378:UYR655378 VII655378:VIN655378 VSE655378:VSJ655378 WCA655378:WCF655378 WLW655378:WMB655378 WVS655378:WVX655378 K720914:P720914 JG720914:JL720914 TC720914:TH720914 ACY720914:ADD720914 AMU720914:AMZ720914 AWQ720914:AWV720914 BGM720914:BGR720914 BQI720914:BQN720914 CAE720914:CAJ720914 CKA720914:CKF720914 CTW720914:CUB720914 DDS720914:DDX720914 DNO720914:DNT720914 DXK720914:DXP720914 EHG720914:EHL720914 ERC720914:ERH720914 FAY720914:FBD720914 FKU720914:FKZ720914 FUQ720914:FUV720914 GEM720914:GER720914 GOI720914:GON720914 GYE720914:GYJ720914 HIA720914:HIF720914 HRW720914:HSB720914 IBS720914:IBX720914 ILO720914:ILT720914 IVK720914:IVP720914 JFG720914:JFL720914 JPC720914:JPH720914 JYY720914:JZD720914 KIU720914:KIZ720914 KSQ720914:KSV720914 LCM720914:LCR720914 LMI720914:LMN720914 LWE720914:LWJ720914 MGA720914:MGF720914 MPW720914:MQB720914 MZS720914:MZX720914 NJO720914:NJT720914 NTK720914:NTP720914 ODG720914:ODL720914 ONC720914:ONH720914 OWY720914:OXD720914 PGU720914:PGZ720914 PQQ720914:PQV720914 QAM720914:QAR720914 QKI720914:QKN720914 QUE720914:QUJ720914 REA720914:REF720914 RNW720914:ROB720914 RXS720914:RXX720914 SHO720914:SHT720914 SRK720914:SRP720914 TBG720914:TBL720914 TLC720914:TLH720914 TUY720914:TVD720914 UEU720914:UEZ720914 UOQ720914:UOV720914 UYM720914:UYR720914 VII720914:VIN720914 VSE720914:VSJ720914 WCA720914:WCF720914 WLW720914:WMB720914 WVS720914:WVX720914 K786450:P786450 JG786450:JL786450 TC786450:TH786450 ACY786450:ADD786450 AMU786450:AMZ786450 AWQ786450:AWV786450 BGM786450:BGR786450 BQI786450:BQN786450 CAE786450:CAJ786450 CKA786450:CKF786450 CTW786450:CUB786450 DDS786450:DDX786450 DNO786450:DNT786450 DXK786450:DXP786450 EHG786450:EHL786450 ERC786450:ERH786450 FAY786450:FBD786450 FKU786450:FKZ786450 FUQ786450:FUV786450 GEM786450:GER786450 GOI786450:GON786450 GYE786450:GYJ786450 HIA786450:HIF786450 HRW786450:HSB786450 IBS786450:IBX786450 ILO786450:ILT786450 IVK786450:IVP786450 JFG786450:JFL786450 JPC786450:JPH786450 JYY786450:JZD786450 KIU786450:KIZ786450 KSQ786450:KSV786450 LCM786450:LCR786450 LMI786450:LMN786450 LWE786450:LWJ786450 MGA786450:MGF786450 MPW786450:MQB786450 MZS786450:MZX786450 NJO786450:NJT786450 NTK786450:NTP786450 ODG786450:ODL786450 ONC786450:ONH786450 OWY786450:OXD786450 PGU786450:PGZ786450 PQQ786450:PQV786450 QAM786450:QAR786450 QKI786450:QKN786450 QUE786450:QUJ786450 REA786450:REF786450 RNW786450:ROB786450 RXS786450:RXX786450 SHO786450:SHT786450 SRK786450:SRP786450 TBG786450:TBL786450 TLC786450:TLH786450 TUY786450:TVD786450 UEU786450:UEZ786450 UOQ786450:UOV786450 UYM786450:UYR786450 VII786450:VIN786450 VSE786450:VSJ786450 WCA786450:WCF786450 WLW786450:WMB786450 WVS786450:WVX786450 K851986:P851986 JG851986:JL851986 TC851986:TH851986 ACY851986:ADD851986 AMU851986:AMZ851986 AWQ851986:AWV851986 BGM851986:BGR851986 BQI851986:BQN851986 CAE851986:CAJ851986 CKA851986:CKF851986 CTW851986:CUB851986 DDS851986:DDX851986 DNO851986:DNT851986 DXK851986:DXP851986 EHG851986:EHL851986 ERC851986:ERH851986 FAY851986:FBD851986 FKU851986:FKZ851986 FUQ851986:FUV851986 GEM851986:GER851986 GOI851986:GON851986 GYE851986:GYJ851986 HIA851986:HIF851986 HRW851986:HSB851986 IBS851986:IBX851986 ILO851986:ILT851986 IVK851986:IVP851986 JFG851986:JFL851986 JPC851986:JPH851986 JYY851986:JZD851986 KIU851986:KIZ851986 KSQ851986:KSV851986 LCM851986:LCR851986 LMI851986:LMN851986 LWE851986:LWJ851986 MGA851986:MGF851986 MPW851986:MQB851986 MZS851986:MZX851986 NJO851986:NJT851986 NTK851986:NTP851986 ODG851986:ODL851986 ONC851986:ONH851986 OWY851986:OXD851986 PGU851986:PGZ851986 PQQ851986:PQV851986 QAM851986:QAR851986 QKI851986:QKN851986 QUE851986:QUJ851986 REA851986:REF851986 RNW851986:ROB851986 RXS851986:RXX851986 SHO851986:SHT851986 SRK851986:SRP851986 TBG851986:TBL851986 TLC851986:TLH851986 TUY851986:TVD851986 UEU851986:UEZ851986 UOQ851986:UOV851986 UYM851986:UYR851986 VII851986:VIN851986 VSE851986:VSJ851986 WCA851986:WCF851986 WLW851986:WMB851986 WVS851986:WVX851986 K917522:P917522 JG917522:JL917522 TC917522:TH917522 ACY917522:ADD917522 AMU917522:AMZ917522 AWQ917522:AWV917522 BGM917522:BGR917522 BQI917522:BQN917522 CAE917522:CAJ917522 CKA917522:CKF917522 CTW917522:CUB917522 DDS917522:DDX917522 DNO917522:DNT917522 DXK917522:DXP917522 EHG917522:EHL917522 ERC917522:ERH917522 FAY917522:FBD917522 FKU917522:FKZ917522 FUQ917522:FUV917522 GEM917522:GER917522 GOI917522:GON917522 GYE917522:GYJ917522 HIA917522:HIF917522 HRW917522:HSB917522 IBS917522:IBX917522 ILO917522:ILT917522 IVK917522:IVP917522 JFG917522:JFL917522 JPC917522:JPH917522 JYY917522:JZD917522 KIU917522:KIZ917522 KSQ917522:KSV917522 LCM917522:LCR917522 LMI917522:LMN917522 LWE917522:LWJ917522 MGA917522:MGF917522 MPW917522:MQB917522 MZS917522:MZX917522 NJO917522:NJT917522 NTK917522:NTP917522 ODG917522:ODL917522 ONC917522:ONH917522 OWY917522:OXD917522 PGU917522:PGZ917522 PQQ917522:PQV917522 QAM917522:QAR917522 QKI917522:QKN917522 QUE917522:QUJ917522 REA917522:REF917522 RNW917522:ROB917522 RXS917522:RXX917522 SHO917522:SHT917522 SRK917522:SRP917522 TBG917522:TBL917522 TLC917522:TLH917522 TUY917522:TVD917522 UEU917522:UEZ917522 UOQ917522:UOV917522 UYM917522:UYR917522 VII917522:VIN917522 VSE917522:VSJ917522 WCA917522:WCF917522 WLW917522:WMB917522 WVS917522:WVX917522 K983058:P983058 JG983058:JL983058 TC983058:TH983058 ACY983058:ADD983058 AMU983058:AMZ983058 AWQ983058:AWV983058 BGM983058:BGR983058 BQI983058:BQN983058 CAE983058:CAJ983058 CKA983058:CKF983058 CTW983058:CUB983058 DDS983058:DDX983058 DNO983058:DNT983058 DXK983058:DXP983058 EHG983058:EHL983058 ERC983058:ERH983058 FAY983058:FBD983058 FKU983058:FKZ983058 FUQ983058:FUV983058 GEM983058:GER983058 GOI983058:GON983058 GYE983058:GYJ983058 HIA983058:HIF983058 HRW983058:HSB983058 IBS983058:IBX983058 ILO983058:ILT983058 IVK983058:IVP983058 JFG983058:JFL983058 JPC983058:JPH983058 JYY983058:JZD983058 KIU983058:KIZ983058 KSQ983058:KSV983058 LCM983058:LCR983058 LMI983058:LMN983058 LWE983058:LWJ983058 MGA983058:MGF983058 MPW983058:MQB983058 MZS983058:MZX983058 NJO983058:NJT983058 NTK983058:NTP983058 ODG983058:ODL983058 ONC983058:ONH983058 OWY983058:OXD983058 PGU983058:PGZ983058 PQQ983058:PQV983058 QAM983058:QAR983058 QKI983058:QKN983058 QUE983058:QUJ983058 REA983058:REF983058 RNW983058:ROB983058 RXS983058:RXX983058 SHO983058:SHT983058 SRK983058:SRP983058 TBG983058:TBL983058 TLC983058:TLH983058 TUY983058:TVD983058 UEU983058:UEZ983058 UOQ983058:UOV983058 UYM983058:UYR983058 VII983058:VIN983058 VSE983058:VSJ983058 WCA983058:WCF983058 WLW983058:WMB983058 WVS983058:WVX983058">
      <formula1>$S$18:$S$20</formula1>
    </dataValidation>
    <dataValidation type="list" allowBlank="1" sqref="H24:J24 JD24:JF24 SZ24:TB24 ACV24:ACX24 AMR24:AMT24 AWN24:AWP24 BGJ24:BGL24 BQF24:BQH24 CAB24:CAD24 CJX24:CJZ24 CTT24:CTV24 DDP24:DDR24 DNL24:DNN24 DXH24:DXJ24 EHD24:EHF24 EQZ24:ERB24 FAV24:FAX24 FKR24:FKT24 FUN24:FUP24 GEJ24:GEL24 GOF24:GOH24 GYB24:GYD24 HHX24:HHZ24 HRT24:HRV24 IBP24:IBR24 ILL24:ILN24 IVH24:IVJ24 JFD24:JFF24 JOZ24:JPB24 JYV24:JYX24 KIR24:KIT24 KSN24:KSP24 LCJ24:LCL24 LMF24:LMH24 LWB24:LWD24 MFX24:MFZ24 MPT24:MPV24 MZP24:MZR24 NJL24:NJN24 NTH24:NTJ24 ODD24:ODF24 OMZ24:ONB24 OWV24:OWX24 PGR24:PGT24 PQN24:PQP24 QAJ24:QAL24 QKF24:QKH24 QUB24:QUD24 RDX24:RDZ24 RNT24:RNV24 RXP24:RXR24 SHL24:SHN24 SRH24:SRJ24 TBD24:TBF24 TKZ24:TLB24 TUV24:TUX24 UER24:UET24 UON24:UOP24 UYJ24:UYL24 VIF24:VIH24 VSB24:VSD24 WBX24:WBZ24 WLT24:WLV24 WVP24:WVR24 H65560:J65560 JD65560:JF65560 SZ65560:TB65560 ACV65560:ACX65560 AMR65560:AMT65560 AWN65560:AWP65560 BGJ65560:BGL65560 BQF65560:BQH65560 CAB65560:CAD65560 CJX65560:CJZ65560 CTT65560:CTV65560 DDP65560:DDR65560 DNL65560:DNN65560 DXH65560:DXJ65560 EHD65560:EHF65560 EQZ65560:ERB65560 FAV65560:FAX65560 FKR65560:FKT65560 FUN65560:FUP65560 GEJ65560:GEL65560 GOF65560:GOH65560 GYB65560:GYD65560 HHX65560:HHZ65560 HRT65560:HRV65560 IBP65560:IBR65560 ILL65560:ILN65560 IVH65560:IVJ65560 JFD65560:JFF65560 JOZ65560:JPB65560 JYV65560:JYX65560 KIR65560:KIT65560 KSN65560:KSP65560 LCJ65560:LCL65560 LMF65560:LMH65560 LWB65560:LWD65560 MFX65560:MFZ65560 MPT65560:MPV65560 MZP65560:MZR65560 NJL65560:NJN65560 NTH65560:NTJ65560 ODD65560:ODF65560 OMZ65560:ONB65560 OWV65560:OWX65560 PGR65560:PGT65560 PQN65560:PQP65560 QAJ65560:QAL65560 QKF65560:QKH65560 QUB65560:QUD65560 RDX65560:RDZ65560 RNT65560:RNV65560 RXP65560:RXR65560 SHL65560:SHN65560 SRH65560:SRJ65560 TBD65560:TBF65560 TKZ65560:TLB65560 TUV65560:TUX65560 UER65560:UET65560 UON65560:UOP65560 UYJ65560:UYL65560 VIF65560:VIH65560 VSB65560:VSD65560 WBX65560:WBZ65560 WLT65560:WLV65560 WVP65560:WVR65560 H131096:J131096 JD131096:JF131096 SZ131096:TB131096 ACV131096:ACX131096 AMR131096:AMT131096 AWN131096:AWP131096 BGJ131096:BGL131096 BQF131096:BQH131096 CAB131096:CAD131096 CJX131096:CJZ131096 CTT131096:CTV131096 DDP131096:DDR131096 DNL131096:DNN131096 DXH131096:DXJ131096 EHD131096:EHF131096 EQZ131096:ERB131096 FAV131096:FAX131096 FKR131096:FKT131096 FUN131096:FUP131096 GEJ131096:GEL131096 GOF131096:GOH131096 GYB131096:GYD131096 HHX131096:HHZ131096 HRT131096:HRV131096 IBP131096:IBR131096 ILL131096:ILN131096 IVH131096:IVJ131096 JFD131096:JFF131096 JOZ131096:JPB131096 JYV131096:JYX131096 KIR131096:KIT131096 KSN131096:KSP131096 LCJ131096:LCL131096 LMF131096:LMH131096 LWB131096:LWD131096 MFX131096:MFZ131096 MPT131096:MPV131096 MZP131096:MZR131096 NJL131096:NJN131096 NTH131096:NTJ131096 ODD131096:ODF131096 OMZ131096:ONB131096 OWV131096:OWX131096 PGR131096:PGT131096 PQN131096:PQP131096 QAJ131096:QAL131096 QKF131096:QKH131096 QUB131096:QUD131096 RDX131096:RDZ131096 RNT131096:RNV131096 RXP131096:RXR131096 SHL131096:SHN131096 SRH131096:SRJ131096 TBD131096:TBF131096 TKZ131096:TLB131096 TUV131096:TUX131096 UER131096:UET131096 UON131096:UOP131096 UYJ131096:UYL131096 VIF131096:VIH131096 VSB131096:VSD131096 WBX131096:WBZ131096 WLT131096:WLV131096 WVP131096:WVR131096 H196632:J196632 JD196632:JF196632 SZ196632:TB196632 ACV196632:ACX196632 AMR196632:AMT196632 AWN196632:AWP196632 BGJ196632:BGL196632 BQF196632:BQH196632 CAB196632:CAD196632 CJX196632:CJZ196632 CTT196632:CTV196632 DDP196632:DDR196632 DNL196632:DNN196632 DXH196632:DXJ196632 EHD196632:EHF196632 EQZ196632:ERB196632 FAV196632:FAX196632 FKR196632:FKT196632 FUN196632:FUP196632 GEJ196632:GEL196632 GOF196632:GOH196632 GYB196632:GYD196632 HHX196632:HHZ196632 HRT196632:HRV196632 IBP196632:IBR196632 ILL196632:ILN196632 IVH196632:IVJ196632 JFD196632:JFF196632 JOZ196632:JPB196632 JYV196632:JYX196632 KIR196632:KIT196632 KSN196632:KSP196632 LCJ196632:LCL196632 LMF196632:LMH196632 LWB196632:LWD196632 MFX196632:MFZ196632 MPT196632:MPV196632 MZP196632:MZR196632 NJL196632:NJN196632 NTH196632:NTJ196632 ODD196632:ODF196632 OMZ196632:ONB196632 OWV196632:OWX196632 PGR196632:PGT196632 PQN196632:PQP196632 QAJ196632:QAL196632 QKF196632:QKH196632 QUB196632:QUD196632 RDX196632:RDZ196632 RNT196632:RNV196632 RXP196632:RXR196632 SHL196632:SHN196632 SRH196632:SRJ196632 TBD196632:TBF196632 TKZ196632:TLB196632 TUV196632:TUX196632 UER196632:UET196632 UON196632:UOP196632 UYJ196632:UYL196632 VIF196632:VIH196632 VSB196632:VSD196632 WBX196632:WBZ196632 WLT196632:WLV196632 WVP196632:WVR196632 H262168:J262168 JD262168:JF262168 SZ262168:TB262168 ACV262168:ACX262168 AMR262168:AMT262168 AWN262168:AWP262168 BGJ262168:BGL262168 BQF262168:BQH262168 CAB262168:CAD262168 CJX262168:CJZ262168 CTT262168:CTV262168 DDP262168:DDR262168 DNL262168:DNN262168 DXH262168:DXJ262168 EHD262168:EHF262168 EQZ262168:ERB262168 FAV262168:FAX262168 FKR262168:FKT262168 FUN262168:FUP262168 GEJ262168:GEL262168 GOF262168:GOH262168 GYB262168:GYD262168 HHX262168:HHZ262168 HRT262168:HRV262168 IBP262168:IBR262168 ILL262168:ILN262168 IVH262168:IVJ262168 JFD262168:JFF262168 JOZ262168:JPB262168 JYV262168:JYX262168 KIR262168:KIT262168 KSN262168:KSP262168 LCJ262168:LCL262168 LMF262168:LMH262168 LWB262168:LWD262168 MFX262168:MFZ262168 MPT262168:MPV262168 MZP262168:MZR262168 NJL262168:NJN262168 NTH262168:NTJ262168 ODD262168:ODF262168 OMZ262168:ONB262168 OWV262168:OWX262168 PGR262168:PGT262168 PQN262168:PQP262168 QAJ262168:QAL262168 QKF262168:QKH262168 QUB262168:QUD262168 RDX262168:RDZ262168 RNT262168:RNV262168 RXP262168:RXR262168 SHL262168:SHN262168 SRH262168:SRJ262168 TBD262168:TBF262168 TKZ262168:TLB262168 TUV262168:TUX262168 UER262168:UET262168 UON262168:UOP262168 UYJ262168:UYL262168 VIF262168:VIH262168 VSB262168:VSD262168 WBX262168:WBZ262168 WLT262168:WLV262168 WVP262168:WVR262168 H327704:J327704 JD327704:JF327704 SZ327704:TB327704 ACV327704:ACX327704 AMR327704:AMT327704 AWN327704:AWP327704 BGJ327704:BGL327704 BQF327704:BQH327704 CAB327704:CAD327704 CJX327704:CJZ327704 CTT327704:CTV327704 DDP327704:DDR327704 DNL327704:DNN327704 DXH327704:DXJ327704 EHD327704:EHF327704 EQZ327704:ERB327704 FAV327704:FAX327704 FKR327704:FKT327704 FUN327704:FUP327704 GEJ327704:GEL327704 GOF327704:GOH327704 GYB327704:GYD327704 HHX327704:HHZ327704 HRT327704:HRV327704 IBP327704:IBR327704 ILL327704:ILN327704 IVH327704:IVJ327704 JFD327704:JFF327704 JOZ327704:JPB327704 JYV327704:JYX327704 KIR327704:KIT327704 KSN327704:KSP327704 LCJ327704:LCL327704 LMF327704:LMH327704 LWB327704:LWD327704 MFX327704:MFZ327704 MPT327704:MPV327704 MZP327704:MZR327704 NJL327704:NJN327704 NTH327704:NTJ327704 ODD327704:ODF327704 OMZ327704:ONB327704 OWV327704:OWX327704 PGR327704:PGT327704 PQN327704:PQP327704 QAJ327704:QAL327704 QKF327704:QKH327704 QUB327704:QUD327704 RDX327704:RDZ327704 RNT327704:RNV327704 RXP327704:RXR327704 SHL327704:SHN327704 SRH327704:SRJ327704 TBD327704:TBF327704 TKZ327704:TLB327704 TUV327704:TUX327704 UER327704:UET327704 UON327704:UOP327704 UYJ327704:UYL327704 VIF327704:VIH327704 VSB327704:VSD327704 WBX327704:WBZ327704 WLT327704:WLV327704 WVP327704:WVR327704 H393240:J393240 JD393240:JF393240 SZ393240:TB393240 ACV393240:ACX393240 AMR393240:AMT393240 AWN393240:AWP393240 BGJ393240:BGL393240 BQF393240:BQH393240 CAB393240:CAD393240 CJX393240:CJZ393240 CTT393240:CTV393240 DDP393240:DDR393240 DNL393240:DNN393240 DXH393240:DXJ393240 EHD393240:EHF393240 EQZ393240:ERB393240 FAV393240:FAX393240 FKR393240:FKT393240 FUN393240:FUP393240 GEJ393240:GEL393240 GOF393240:GOH393240 GYB393240:GYD393240 HHX393240:HHZ393240 HRT393240:HRV393240 IBP393240:IBR393240 ILL393240:ILN393240 IVH393240:IVJ393240 JFD393240:JFF393240 JOZ393240:JPB393240 JYV393240:JYX393240 KIR393240:KIT393240 KSN393240:KSP393240 LCJ393240:LCL393240 LMF393240:LMH393240 LWB393240:LWD393240 MFX393240:MFZ393240 MPT393240:MPV393240 MZP393240:MZR393240 NJL393240:NJN393240 NTH393240:NTJ393240 ODD393240:ODF393240 OMZ393240:ONB393240 OWV393240:OWX393240 PGR393240:PGT393240 PQN393240:PQP393240 QAJ393240:QAL393240 QKF393240:QKH393240 QUB393240:QUD393240 RDX393240:RDZ393240 RNT393240:RNV393240 RXP393240:RXR393240 SHL393240:SHN393240 SRH393240:SRJ393240 TBD393240:TBF393240 TKZ393240:TLB393240 TUV393240:TUX393240 UER393240:UET393240 UON393240:UOP393240 UYJ393240:UYL393240 VIF393240:VIH393240 VSB393240:VSD393240 WBX393240:WBZ393240 WLT393240:WLV393240 WVP393240:WVR393240 H458776:J458776 JD458776:JF458776 SZ458776:TB458776 ACV458776:ACX458776 AMR458776:AMT458776 AWN458776:AWP458776 BGJ458776:BGL458776 BQF458776:BQH458776 CAB458776:CAD458776 CJX458776:CJZ458776 CTT458776:CTV458776 DDP458776:DDR458776 DNL458776:DNN458776 DXH458776:DXJ458776 EHD458776:EHF458776 EQZ458776:ERB458776 FAV458776:FAX458776 FKR458776:FKT458776 FUN458776:FUP458776 GEJ458776:GEL458776 GOF458776:GOH458776 GYB458776:GYD458776 HHX458776:HHZ458776 HRT458776:HRV458776 IBP458776:IBR458776 ILL458776:ILN458776 IVH458776:IVJ458776 JFD458776:JFF458776 JOZ458776:JPB458776 JYV458776:JYX458776 KIR458776:KIT458776 KSN458776:KSP458776 LCJ458776:LCL458776 LMF458776:LMH458776 LWB458776:LWD458776 MFX458776:MFZ458776 MPT458776:MPV458776 MZP458776:MZR458776 NJL458776:NJN458776 NTH458776:NTJ458776 ODD458776:ODF458776 OMZ458776:ONB458776 OWV458776:OWX458776 PGR458776:PGT458776 PQN458776:PQP458776 QAJ458776:QAL458776 QKF458776:QKH458776 QUB458776:QUD458776 RDX458776:RDZ458776 RNT458776:RNV458776 RXP458776:RXR458776 SHL458776:SHN458776 SRH458776:SRJ458776 TBD458776:TBF458776 TKZ458776:TLB458776 TUV458776:TUX458776 UER458776:UET458776 UON458776:UOP458776 UYJ458776:UYL458776 VIF458776:VIH458776 VSB458776:VSD458776 WBX458776:WBZ458776 WLT458776:WLV458776 WVP458776:WVR458776 H524312:J524312 JD524312:JF524312 SZ524312:TB524312 ACV524312:ACX524312 AMR524312:AMT524312 AWN524312:AWP524312 BGJ524312:BGL524312 BQF524312:BQH524312 CAB524312:CAD524312 CJX524312:CJZ524312 CTT524312:CTV524312 DDP524312:DDR524312 DNL524312:DNN524312 DXH524312:DXJ524312 EHD524312:EHF524312 EQZ524312:ERB524312 FAV524312:FAX524312 FKR524312:FKT524312 FUN524312:FUP524312 GEJ524312:GEL524312 GOF524312:GOH524312 GYB524312:GYD524312 HHX524312:HHZ524312 HRT524312:HRV524312 IBP524312:IBR524312 ILL524312:ILN524312 IVH524312:IVJ524312 JFD524312:JFF524312 JOZ524312:JPB524312 JYV524312:JYX524312 KIR524312:KIT524312 KSN524312:KSP524312 LCJ524312:LCL524312 LMF524312:LMH524312 LWB524312:LWD524312 MFX524312:MFZ524312 MPT524312:MPV524312 MZP524312:MZR524312 NJL524312:NJN524312 NTH524312:NTJ524312 ODD524312:ODF524312 OMZ524312:ONB524312 OWV524312:OWX524312 PGR524312:PGT524312 PQN524312:PQP524312 QAJ524312:QAL524312 QKF524312:QKH524312 QUB524312:QUD524312 RDX524312:RDZ524312 RNT524312:RNV524312 RXP524312:RXR524312 SHL524312:SHN524312 SRH524312:SRJ524312 TBD524312:TBF524312 TKZ524312:TLB524312 TUV524312:TUX524312 UER524312:UET524312 UON524312:UOP524312 UYJ524312:UYL524312 VIF524312:VIH524312 VSB524312:VSD524312 WBX524312:WBZ524312 WLT524312:WLV524312 WVP524312:WVR524312 H589848:J589848 JD589848:JF589848 SZ589848:TB589848 ACV589848:ACX589848 AMR589848:AMT589848 AWN589848:AWP589848 BGJ589848:BGL589848 BQF589848:BQH589848 CAB589848:CAD589848 CJX589848:CJZ589848 CTT589848:CTV589848 DDP589848:DDR589848 DNL589848:DNN589848 DXH589848:DXJ589848 EHD589848:EHF589848 EQZ589848:ERB589848 FAV589848:FAX589848 FKR589848:FKT589848 FUN589848:FUP589848 GEJ589848:GEL589848 GOF589848:GOH589848 GYB589848:GYD589848 HHX589848:HHZ589848 HRT589848:HRV589848 IBP589848:IBR589848 ILL589848:ILN589848 IVH589848:IVJ589848 JFD589848:JFF589848 JOZ589848:JPB589848 JYV589848:JYX589848 KIR589848:KIT589848 KSN589848:KSP589848 LCJ589848:LCL589848 LMF589848:LMH589848 LWB589848:LWD589848 MFX589848:MFZ589848 MPT589848:MPV589848 MZP589848:MZR589848 NJL589848:NJN589848 NTH589848:NTJ589848 ODD589848:ODF589848 OMZ589848:ONB589848 OWV589848:OWX589848 PGR589848:PGT589848 PQN589848:PQP589848 QAJ589848:QAL589848 QKF589848:QKH589848 QUB589848:QUD589848 RDX589848:RDZ589848 RNT589848:RNV589848 RXP589848:RXR589848 SHL589848:SHN589848 SRH589848:SRJ589848 TBD589848:TBF589848 TKZ589848:TLB589848 TUV589848:TUX589848 UER589848:UET589848 UON589848:UOP589848 UYJ589848:UYL589848 VIF589848:VIH589848 VSB589848:VSD589848 WBX589848:WBZ589848 WLT589848:WLV589848 WVP589848:WVR589848 H655384:J655384 JD655384:JF655384 SZ655384:TB655384 ACV655384:ACX655384 AMR655384:AMT655384 AWN655384:AWP655384 BGJ655384:BGL655384 BQF655384:BQH655384 CAB655384:CAD655384 CJX655384:CJZ655384 CTT655384:CTV655384 DDP655384:DDR655384 DNL655384:DNN655384 DXH655384:DXJ655384 EHD655384:EHF655384 EQZ655384:ERB655384 FAV655384:FAX655384 FKR655384:FKT655384 FUN655384:FUP655384 GEJ655384:GEL655384 GOF655384:GOH655384 GYB655384:GYD655384 HHX655384:HHZ655384 HRT655384:HRV655384 IBP655384:IBR655384 ILL655384:ILN655384 IVH655384:IVJ655384 JFD655384:JFF655384 JOZ655384:JPB655384 JYV655384:JYX655384 KIR655384:KIT655384 KSN655384:KSP655384 LCJ655384:LCL655384 LMF655384:LMH655384 LWB655384:LWD655384 MFX655384:MFZ655384 MPT655384:MPV655384 MZP655384:MZR655384 NJL655384:NJN655384 NTH655384:NTJ655384 ODD655384:ODF655384 OMZ655384:ONB655384 OWV655384:OWX655384 PGR655384:PGT655384 PQN655384:PQP655384 QAJ655384:QAL655384 QKF655384:QKH655384 QUB655384:QUD655384 RDX655384:RDZ655384 RNT655384:RNV655384 RXP655384:RXR655384 SHL655384:SHN655384 SRH655384:SRJ655384 TBD655384:TBF655384 TKZ655384:TLB655384 TUV655384:TUX655384 UER655384:UET655384 UON655384:UOP655384 UYJ655384:UYL655384 VIF655384:VIH655384 VSB655384:VSD655384 WBX655384:WBZ655384 WLT655384:WLV655384 WVP655384:WVR655384 H720920:J720920 JD720920:JF720920 SZ720920:TB720920 ACV720920:ACX720920 AMR720920:AMT720920 AWN720920:AWP720920 BGJ720920:BGL720920 BQF720920:BQH720920 CAB720920:CAD720920 CJX720920:CJZ720920 CTT720920:CTV720920 DDP720920:DDR720920 DNL720920:DNN720920 DXH720920:DXJ720920 EHD720920:EHF720920 EQZ720920:ERB720920 FAV720920:FAX720920 FKR720920:FKT720920 FUN720920:FUP720920 GEJ720920:GEL720920 GOF720920:GOH720920 GYB720920:GYD720920 HHX720920:HHZ720920 HRT720920:HRV720920 IBP720920:IBR720920 ILL720920:ILN720920 IVH720920:IVJ720920 JFD720920:JFF720920 JOZ720920:JPB720920 JYV720920:JYX720920 KIR720920:KIT720920 KSN720920:KSP720920 LCJ720920:LCL720920 LMF720920:LMH720920 LWB720920:LWD720920 MFX720920:MFZ720920 MPT720920:MPV720920 MZP720920:MZR720920 NJL720920:NJN720920 NTH720920:NTJ720920 ODD720920:ODF720920 OMZ720920:ONB720920 OWV720920:OWX720920 PGR720920:PGT720920 PQN720920:PQP720920 QAJ720920:QAL720920 QKF720920:QKH720920 QUB720920:QUD720920 RDX720920:RDZ720920 RNT720920:RNV720920 RXP720920:RXR720920 SHL720920:SHN720920 SRH720920:SRJ720920 TBD720920:TBF720920 TKZ720920:TLB720920 TUV720920:TUX720920 UER720920:UET720920 UON720920:UOP720920 UYJ720920:UYL720920 VIF720920:VIH720920 VSB720920:VSD720920 WBX720920:WBZ720920 WLT720920:WLV720920 WVP720920:WVR720920 H786456:J786456 JD786456:JF786456 SZ786456:TB786456 ACV786456:ACX786456 AMR786456:AMT786456 AWN786456:AWP786456 BGJ786456:BGL786456 BQF786456:BQH786456 CAB786456:CAD786456 CJX786456:CJZ786456 CTT786456:CTV786456 DDP786456:DDR786456 DNL786456:DNN786456 DXH786456:DXJ786456 EHD786456:EHF786456 EQZ786456:ERB786456 FAV786456:FAX786456 FKR786456:FKT786456 FUN786456:FUP786456 GEJ786456:GEL786456 GOF786456:GOH786456 GYB786456:GYD786456 HHX786456:HHZ786456 HRT786456:HRV786456 IBP786456:IBR786456 ILL786456:ILN786456 IVH786456:IVJ786456 JFD786456:JFF786456 JOZ786456:JPB786456 JYV786456:JYX786456 KIR786456:KIT786456 KSN786456:KSP786456 LCJ786456:LCL786456 LMF786456:LMH786456 LWB786456:LWD786456 MFX786456:MFZ786456 MPT786456:MPV786456 MZP786456:MZR786456 NJL786456:NJN786456 NTH786456:NTJ786456 ODD786456:ODF786456 OMZ786456:ONB786456 OWV786456:OWX786456 PGR786456:PGT786456 PQN786456:PQP786456 QAJ786456:QAL786456 QKF786456:QKH786456 QUB786456:QUD786456 RDX786456:RDZ786456 RNT786456:RNV786456 RXP786456:RXR786456 SHL786456:SHN786456 SRH786456:SRJ786456 TBD786456:TBF786456 TKZ786456:TLB786456 TUV786456:TUX786456 UER786456:UET786456 UON786456:UOP786456 UYJ786456:UYL786456 VIF786456:VIH786456 VSB786456:VSD786456 WBX786456:WBZ786456 WLT786456:WLV786456 WVP786456:WVR786456 H851992:J851992 JD851992:JF851992 SZ851992:TB851992 ACV851992:ACX851992 AMR851992:AMT851992 AWN851992:AWP851992 BGJ851992:BGL851992 BQF851992:BQH851992 CAB851992:CAD851992 CJX851992:CJZ851992 CTT851992:CTV851992 DDP851992:DDR851992 DNL851992:DNN851992 DXH851992:DXJ851992 EHD851992:EHF851992 EQZ851992:ERB851992 FAV851992:FAX851992 FKR851992:FKT851992 FUN851992:FUP851992 GEJ851992:GEL851992 GOF851992:GOH851992 GYB851992:GYD851992 HHX851992:HHZ851992 HRT851992:HRV851992 IBP851992:IBR851992 ILL851992:ILN851992 IVH851992:IVJ851992 JFD851992:JFF851992 JOZ851992:JPB851992 JYV851992:JYX851992 KIR851992:KIT851992 KSN851992:KSP851992 LCJ851992:LCL851992 LMF851992:LMH851992 LWB851992:LWD851992 MFX851992:MFZ851992 MPT851992:MPV851992 MZP851992:MZR851992 NJL851992:NJN851992 NTH851992:NTJ851992 ODD851992:ODF851992 OMZ851992:ONB851992 OWV851992:OWX851992 PGR851992:PGT851992 PQN851992:PQP851992 QAJ851992:QAL851992 QKF851992:QKH851992 QUB851992:QUD851992 RDX851992:RDZ851992 RNT851992:RNV851992 RXP851992:RXR851992 SHL851992:SHN851992 SRH851992:SRJ851992 TBD851992:TBF851992 TKZ851992:TLB851992 TUV851992:TUX851992 UER851992:UET851992 UON851992:UOP851992 UYJ851992:UYL851992 VIF851992:VIH851992 VSB851992:VSD851992 WBX851992:WBZ851992 WLT851992:WLV851992 WVP851992:WVR851992 H917528:J917528 JD917528:JF917528 SZ917528:TB917528 ACV917528:ACX917528 AMR917528:AMT917528 AWN917528:AWP917528 BGJ917528:BGL917528 BQF917528:BQH917528 CAB917528:CAD917528 CJX917528:CJZ917528 CTT917528:CTV917528 DDP917528:DDR917528 DNL917528:DNN917528 DXH917528:DXJ917528 EHD917528:EHF917528 EQZ917528:ERB917528 FAV917528:FAX917528 FKR917528:FKT917528 FUN917528:FUP917528 GEJ917528:GEL917528 GOF917528:GOH917528 GYB917528:GYD917528 HHX917528:HHZ917528 HRT917528:HRV917528 IBP917528:IBR917528 ILL917528:ILN917528 IVH917528:IVJ917528 JFD917528:JFF917528 JOZ917528:JPB917528 JYV917528:JYX917528 KIR917528:KIT917528 KSN917528:KSP917528 LCJ917528:LCL917528 LMF917528:LMH917528 LWB917528:LWD917528 MFX917528:MFZ917528 MPT917528:MPV917528 MZP917528:MZR917528 NJL917528:NJN917528 NTH917528:NTJ917528 ODD917528:ODF917528 OMZ917528:ONB917528 OWV917528:OWX917528 PGR917528:PGT917528 PQN917528:PQP917528 QAJ917528:QAL917528 QKF917528:QKH917528 QUB917528:QUD917528 RDX917528:RDZ917528 RNT917528:RNV917528 RXP917528:RXR917528 SHL917528:SHN917528 SRH917528:SRJ917528 TBD917528:TBF917528 TKZ917528:TLB917528 TUV917528:TUX917528 UER917528:UET917528 UON917528:UOP917528 UYJ917528:UYL917528 VIF917528:VIH917528 VSB917528:VSD917528 WBX917528:WBZ917528 WLT917528:WLV917528 WVP917528:WVR917528 H983064:J983064 JD983064:JF983064 SZ983064:TB983064 ACV983064:ACX983064 AMR983064:AMT983064 AWN983064:AWP983064 BGJ983064:BGL983064 BQF983064:BQH983064 CAB983064:CAD983064 CJX983064:CJZ983064 CTT983064:CTV983064 DDP983064:DDR983064 DNL983064:DNN983064 DXH983064:DXJ983064 EHD983064:EHF983064 EQZ983064:ERB983064 FAV983064:FAX983064 FKR983064:FKT983064 FUN983064:FUP983064 GEJ983064:GEL983064 GOF983064:GOH983064 GYB983064:GYD983064 HHX983064:HHZ983064 HRT983064:HRV983064 IBP983064:IBR983064 ILL983064:ILN983064 IVH983064:IVJ983064 JFD983064:JFF983064 JOZ983064:JPB983064 JYV983064:JYX983064 KIR983064:KIT983064 KSN983064:KSP983064 LCJ983064:LCL983064 LMF983064:LMH983064 LWB983064:LWD983064 MFX983064:MFZ983064 MPT983064:MPV983064 MZP983064:MZR983064 NJL983064:NJN983064 NTH983064:NTJ983064 ODD983064:ODF983064 OMZ983064:ONB983064 OWV983064:OWX983064 PGR983064:PGT983064 PQN983064:PQP983064 QAJ983064:QAL983064 QKF983064:QKH983064 QUB983064:QUD983064 RDX983064:RDZ983064 RNT983064:RNV983064 RXP983064:RXR983064 SHL983064:SHN983064 SRH983064:SRJ983064 TBD983064:TBF983064 TKZ983064:TLB983064 TUV983064:TUX983064 UER983064:UET983064 UON983064:UOP983064 UYJ983064:UYL983064 VIF983064:VIH983064 VSB983064:VSD983064 WBX983064:WBZ983064 WLT983064:WLV983064 WVP983064:WVR983064 H26:J26 JD26:JF26 SZ26:TB26 ACV26:ACX26 AMR26:AMT26 AWN26:AWP26 BGJ26:BGL26 BQF26:BQH26 CAB26:CAD26 CJX26:CJZ26 CTT26:CTV26 DDP26:DDR26 DNL26:DNN26 DXH26:DXJ26 EHD26:EHF26 EQZ26:ERB26 FAV26:FAX26 FKR26:FKT26 FUN26:FUP26 GEJ26:GEL26 GOF26:GOH26 GYB26:GYD26 HHX26:HHZ26 HRT26:HRV26 IBP26:IBR26 ILL26:ILN26 IVH26:IVJ26 JFD26:JFF26 JOZ26:JPB26 JYV26:JYX26 KIR26:KIT26 KSN26:KSP26 LCJ26:LCL26 LMF26:LMH26 LWB26:LWD26 MFX26:MFZ26 MPT26:MPV26 MZP26:MZR26 NJL26:NJN26 NTH26:NTJ26 ODD26:ODF26 OMZ26:ONB26 OWV26:OWX26 PGR26:PGT26 PQN26:PQP26 QAJ26:QAL26 QKF26:QKH26 QUB26:QUD26 RDX26:RDZ26 RNT26:RNV26 RXP26:RXR26 SHL26:SHN26 SRH26:SRJ26 TBD26:TBF26 TKZ26:TLB26 TUV26:TUX26 UER26:UET26 UON26:UOP26 UYJ26:UYL26 VIF26:VIH26 VSB26:VSD26 WBX26:WBZ26 WLT26:WLV26 WVP26:WVR26 H65562:J65562 JD65562:JF65562 SZ65562:TB65562 ACV65562:ACX65562 AMR65562:AMT65562 AWN65562:AWP65562 BGJ65562:BGL65562 BQF65562:BQH65562 CAB65562:CAD65562 CJX65562:CJZ65562 CTT65562:CTV65562 DDP65562:DDR65562 DNL65562:DNN65562 DXH65562:DXJ65562 EHD65562:EHF65562 EQZ65562:ERB65562 FAV65562:FAX65562 FKR65562:FKT65562 FUN65562:FUP65562 GEJ65562:GEL65562 GOF65562:GOH65562 GYB65562:GYD65562 HHX65562:HHZ65562 HRT65562:HRV65562 IBP65562:IBR65562 ILL65562:ILN65562 IVH65562:IVJ65562 JFD65562:JFF65562 JOZ65562:JPB65562 JYV65562:JYX65562 KIR65562:KIT65562 KSN65562:KSP65562 LCJ65562:LCL65562 LMF65562:LMH65562 LWB65562:LWD65562 MFX65562:MFZ65562 MPT65562:MPV65562 MZP65562:MZR65562 NJL65562:NJN65562 NTH65562:NTJ65562 ODD65562:ODF65562 OMZ65562:ONB65562 OWV65562:OWX65562 PGR65562:PGT65562 PQN65562:PQP65562 QAJ65562:QAL65562 QKF65562:QKH65562 QUB65562:QUD65562 RDX65562:RDZ65562 RNT65562:RNV65562 RXP65562:RXR65562 SHL65562:SHN65562 SRH65562:SRJ65562 TBD65562:TBF65562 TKZ65562:TLB65562 TUV65562:TUX65562 UER65562:UET65562 UON65562:UOP65562 UYJ65562:UYL65562 VIF65562:VIH65562 VSB65562:VSD65562 WBX65562:WBZ65562 WLT65562:WLV65562 WVP65562:WVR65562 H131098:J131098 JD131098:JF131098 SZ131098:TB131098 ACV131098:ACX131098 AMR131098:AMT131098 AWN131098:AWP131098 BGJ131098:BGL131098 BQF131098:BQH131098 CAB131098:CAD131098 CJX131098:CJZ131098 CTT131098:CTV131098 DDP131098:DDR131098 DNL131098:DNN131098 DXH131098:DXJ131098 EHD131098:EHF131098 EQZ131098:ERB131098 FAV131098:FAX131098 FKR131098:FKT131098 FUN131098:FUP131098 GEJ131098:GEL131098 GOF131098:GOH131098 GYB131098:GYD131098 HHX131098:HHZ131098 HRT131098:HRV131098 IBP131098:IBR131098 ILL131098:ILN131098 IVH131098:IVJ131098 JFD131098:JFF131098 JOZ131098:JPB131098 JYV131098:JYX131098 KIR131098:KIT131098 KSN131098:KSP131098 LCJ131098:LCL131098 LMF131098:LMH131098 LWB131098:LWD131098 MFX131098:MFZ131098 MPT131098:MPV131098 MZP131098:MZR131098 NJL131098:NJN131098 NTH131098:NTJ131098 ODD131098:ODF131098 OMZ131098:ONB131098 OWV131098:OWX131098 PGR131098:PGT131098 PQN131098:PQP131098 QAJ131098:QAL131098 QKF131098:QKH131098 QUB131098:QUD131098 RDX131098:RDZ131098 RNT131098:RNV131098 RXP131098:RXR131098 SHL131098:SHN131098 SRH131098:SRJ131098 TBD131098:TBF131098 TKZ131098:TLB131098 TUV131098:TUX131098 UER131098:UET131098 UON131098:UOP131098 UYJ131098:UYL131098 VIF131098:VIH131098 VSB131098:VSD131098 WBX131098:WBZ131098 WLT131098:WLV131098 WVP131098:WVR131098 H196634:J196634 JD196634:JF196634 SZ196634:TB196634 ACV196634:ACX196634 AMR196634:AMT196634 AWN196634:AWP196634 BGJ196634:BGL196634 BQF196634:BQH196634 CAB196634:CAD196634 CJX196634:CJZ196634 CTT196634:CTV196634 DDP196634:DDR196634 DNL196634:DNN196634 DXH196634:DXJ196634 EHD196634:EHF196634 EQZ196634:ERB196634 FAV196634:FAX196634 FKR196634:FKT196634 FUN196634:FUP196634 GEJ196634:GEL196634 GOF196634:GOH196634 GYB196634:GYD196634 HHX196634:HHZ196634 HRT196634:HRV196634 IBP196634:IBR196634 ILL196634:ILN196634 IVH196634:IVJ196634 JFD196634:JFF196634 JOZ196634:JPB196634 JYV196634:JYX196634 KIR196634:KIT196634 KSN196634:KSP196634 LCJ196634:LCL196634 LMF196634:LMH196634 LWB196634:LWD196634 MFX196634:MFZ196634 MPT196634:MPV196634 MZP196634:MZR196634 NJL196634:NJN196634 NTH196634:NTJ196634 ODD196634:ODF196634 OMZ196634:ONB196634 OWV196634:OWX196634 PGR196634:PGT196634 PQN196634:PQP196634 QAJ196634:QAL196634 QKF196634:QKH196634 QUB196634:QUD196634 RDX196634:RDZ196634 RNT196634:RNV196634 RXP196634:RXR196634 SHL196634:SHN196634 SRH196634:SRJ196634 TBD196634:TBF196634 TKZ196634:TLB196634 TUV196634:TUX196634 UER196634:UET196634 UON196634:UOP196634 UYJ196634:UYL196634 VIF196634:VIH196634 VSB196634:VSD196634 WBX196634:WBZ196634 WLT196634:WLV196634 WVP196634:WVR196634 H262170:J262170 JD262170:JF262170 SZ262170:TB262170 ACV262170:ACX262170 AMR262170:AMT262170 AWN262170:AWP262170 BGJ262170:BGL262170 BQF262170:BQH262170 CAB262170:CAD262170 CJX262170:CJZ262170 CTT262170:CTV262170 DDP262170:DDR262170 DNL262170:DNN262170 DXH262170:DXJ262170 EHD262170:EHF262170 EQZ262170:ERB262170 FAV262170:FAX262170 FKR262170:FKT262170 FUN262170:FUP262170 GEJ262170:GEL262170 GOF262170:GOH262170 GYB262170:GYD262170 HHX262170:HHZ262170 HRT262170:HRV262170 IBP262170:IBR262170 ILL262170:ILN262170 IVH262170:IVJ262170 JFD262170:JFF262170 JOZ262170:JPB262170 JYV262170:JYX262170 KIR262170:KIT262170 KSN262170:KSP262170 LCJ262170:LCL262170 LMF262170:LMH262170 LWB262170:LWD262170 MFX262170:MFZ262170 MPT262170:MPV262170 MZP262170:MZR262170 NJL262170:NJN262170 NTH262170:NTJ262170 ODD262170:ODF262170 OMZ262170:ONB262170 OWV262170:OWX262170 PGR262170:PGT262170 PQN262170:PQP262170 QAJ262170:QAL262170 QKF262170:QKH262170 QUB262170:QUD262170 RDX262170:RDZ262170 RNT262170:RNV262170 RXP262170:RXR262170 SHL262170:SHN262170 SRH262170:SRJ262170 TBD262170:TBF262170 TKZ262170:TLB262170 TUV262170:TUX262170 UER262170:UET262170 UON262170:UOP262170 UYJ262170:UYL262170 VIF262170:VIH262170 VSB262170:VSD262170 WBX262170:WBZ262170 WLT262170:WLV262170 WVP262170:WVR262170 H327706:J327706 JD327706:JF327706 SZ327706:TB327706 ACV327706:ACX327706 AMR327706:AMT327706 AWN327706:AWP327706 BGJ327706:BGL327706 BQF327706:BQH327706 CAB327706:CAD327706 CJX327706:CJZ327706 CTT327706:CTV327706 DDP327706:DDR327706 DNL327706:DNN327706 DXH327706:DXJ327706 EHD327706:EHF327706 EQZ327706:ERB327706 FAV327706:FAX327706 FKR327706:FKT327706 FUN327706:FUP327706 GEJ327706:GEL327706 GOF327706:GOH327706 GYB327706:GYD327706 HHX327706:HHZ327706 HRT327706:HRV327706 IBP327706:IBR327706 ILL327706:ILN327706 IVH327706:IVJ327706 JFD327706:JFF327706 JOZ327706:JPB327706 JYV327706:JYX327706 KIR327706:KIT327706 KSN327706:KSP327706 LCJ327706:LCL327706 LMF327706:LMH327706 LWB327706:LWD327706 MFX327706:MFZ327706 MPT327706:MPV327706 MZP327706:MZR327706 NJL327706:NJN327706 NTH327706:NTJ327706 ODD327706:ODF327706 OMZ327706:ONB327706 OWV327706:OWX327706 PGR327706:PGT327706 PQN327706:PQP327706 QAJ327706:QAL327706 QKF327706:QKH327706 QUB327706:QUD327706 RDX327706:RDZ327706 RNT327706:RNV327706 RXP327706:RXR327706 SHL327706:SHN327706 SRH327706:SRJ327706 TBD327706:TBF327706 TKZ327706:TLB327706 TUV327706:TUX327706 UER327706:UET327706 UON327706:UOP327706 UYJ327706:UYL327706 VIF327706:VIH327706 VSB327706:VSD327706 WBX327706:WBZ327706 WLT327706:WLV327706 WVP327706:WVR327706 H393242:J393242 JD393242:JF393242 SZ393242:TB393242 ACV393242:ACX393242 AMR393242:AMT393242 AWN393242:AWP393242 BGJ393242:BGL393242 BQF393242:BQH393242 CAB393242:CAD393242 CJX393242:CJZ393242 CTT393242:CTV393242 DDP393242:DDR393242 DNL393242:DNN393242 DXH393242:DXJ393242 EHD393242:EHF393242 EQZ393242:ERB393242 FAV393242:FAX393242 FKR393242:FKT393242 FUN393242:FUP393242 GEJ393242:GEL393242 GOF393242:GOH393242 GYB393242:GYD393242 HHX393242:HHZ393242 HRT393242:HRV393242 IBP393242:IBR393242 ILL393242:ILN393242 IVH393242:IVJ393242 JFD393242:JFF393242 JOZ393242:JPB393242 JYV393242:JYX393242 KIR393242:KIT393242 KSN393242:KSP393242 LCJ393242:LCL393242 LMF393242:LMH393242 LWB393242:LWD393242 MFX393242:MFZ393242 MPT393242:MPV393242 MZP393242:MZR393242 NJL393242:NJN393242 NTH393242:NTJ393242 ODD393242:ODF393242 OMZ393242:ONB393242 OWV393242:OWX393242 PGR393242:PGT393242 PQN393242:PQP393242 QAJ393242:QAL393242 QKF393242:QKH393242 QUB393242:QUD393242 RDX393242:RDZ393242 RNT393242:RNV393242 RXP393242:RXR393242 SHL393242:SHN393242 SRH393242:SRJ393242 TBD393242:TBF393242 TKZ393242:TLB393242 TUV393242:TUX393242 UER393242:UET393242 UON393242:UOP393242 UYJ393242:UYL393242 VIF393242:VIH393242 VSB393242:VSD393242 WBX393242:WBZ393242 WLT393242:WLV393242 WVP393242:WVR393242 H458778:J458778 JD458778:JF458778 SZ458778:TB458778 ACV458778:ACX458778 AMR458778:AMT458778 AWN458778:AWP458778 BGJ458778:BGL458778 BQF458778:BQH458778 CAB458778:CAD458778 CJX458778:CJZ458778 CTT458778:CTV458778 DDP458778:DDR458778 DNL458778:DNN458778 DXH458778:DXJ458778 EHD458778:EHF458778 EQZ458778:ERB458778 FAV458778:FAX458778 FKR458778:FKT458778 FUN458778:FUP458778 GEJ458778:GEL458778 GOF458778:GOH458778 GYB458778:GYD458778 HHX458778:HHZ458778 HRT458778:HRV458778 IBP458778:IBR458778 ILL458778:ILN458778 IVH458778:IVJ458778 JFD458778:JFF458778 JOZ458778:JPB458778 JYV458778:JYX458778 KIR458778:KIT458778 KSN458778:KSP458778 LCJ458778:LCL458778 LMF458778:LMH458778 LWB458778:LWD458778 MFX458778:MFZ458778 MPT458778:MPV458778 MZP458778:MZR458778 NJL458778:NJN458778 NTH458778:NTJ458778 ODD458778:ODF458778 OMZ458778:ONB458778 OWV458778:OWX458778 PGR458778:PGT458778 PQN458778:PQP458778 QAJ458778:QAL458778 QKF458778:QKH458778 QUB458778:QUD458778 RDX458778:RDZ458778 RNT458778:RNV458778 RXP458778:RXR458778 SHL458778:SHN458778 SRH458778:SRJ458778 TBD458778:TBF458778 TKZ458778:TLB458778 TUV458778:TUX458778 UER458778:UET458778 UON458778:UOP458778 UYJ458778:UYL458778 VIF458778:VIH458778 VSB458778:VSD458778 WBX458778:WBZ458778 WLT458778:WLV458778 WVP458778:WVR458778 H524314:J524314 JD524314:JF524314 SZ524314:TB524314 ACV524314:ACX524314 AMR524314:AMT524314 AWN524314:AWP524314 BGJ524314:BGL524314 BQF524314:BQH524314 CAB524314:CAD524314 CJX524314:CJZ524314 CTT524314:CTV524314 DDP524314:DDR524314 DNL524314:DNN524314 DXH524314:DXJ524314 EHD524314:EHF524314 EQZ524314:ERB524314 FAV524314:FAX524314 FKR524314:FKT524314 FUN524314:FUP524314 GEJ524314:GEL524314 GOF524314:GOH524314 GYB524314:GYD524314 HHX524314:HHZ524314 HRT524314:HRV524314 IBP524314:IBR524314 ILL524314:ILN524314 IVH524314:IVJ524314 JFD524314:JFF524314 JOZ524314:JPB524314 JYV524314:JYX524314 KIR524314:KIT524314 KSN524314:KSP524314 LCJ524314:LCL524314 LMF524314:LMH524314 LWB524314:LWD524314 MFX524314:MFZ524314 MPT524314:MPV524314 MZP524314:MZR524314 NJL524314:NJN524314 NTH524314:NTJ524314 ODD524314:ODF524314 OMZ524314:ONB524314 OWV524314:OWX524314 PGR524314:PGT524314 PQN524314:PQP524314 QAJ524314:QAL524314 QKF524314:QKH524314 QUB524314:QUD524314 RDX524314:RDZ524314 RNT524314:RNV524314 RXP524314:RXR524314 SHL524314:SHN524314 SRH524314:SRJ524314 TBD524314:TBF524314 TKZ524314:TLB524314 TUV524314:TUX524314 UER524314:UET524314 UON524314:UOP524314 UYJ524314:UYL524314 VIF524314:VIH524314 VSB524314:VSD524314 WBX524314:WBZ524314 WLT524314:WLV524314 WVP524314:WVR524314 H589850:J589850 JD589850:JF589850 SZ589850:TB589850 ACV589850:ACX589850 AMR589850:AMT589850 AWN589850:AWP589850 BGJ589850:BGL589850 BQF589850:BQH589850 CAB589850:CAD589850 CJX589850:CJZ589850 CTT589850:CTV589850 DDP589850:DDR589850 DNL589850:DNN589850 DXH589850:DXJ589850 EHD589850:EHF589850 EQZ589850:ERB589850 FAV589850:FAX589850 FKR589850:FKT589850 FUN589850:FUP589850 GEJ589850:GEL589850 GOF589850:GOH589850 GYB589850:GYD589850 HHX589850:HHZ589850 HRT589850:HRV589850 IBP589850:IBR589850 ILL589850:ILN589850 IVH589850:IVJ589850 JFD589850:JFF589850 JOZ589850:JPB589850 JYV589850:JYX589850 KIR589850:KIT589850 KSN589850:KSP589850 LCJ589850:LCL589850 LMF589850:LMH589850 LWB589850:LWD589850 MFX589850:MFZ589850 MPT589850:MPV589850 MZP589850:MZR589850 NJL589850:NJN589850 NTH589850:NTJ589850 ODD589850:ODF589850 OMZ589850:ONB589850 OWV589850:OWX589850 PGR589850:PGT589850 PQN589850:PQP589850 QAJ589850:QAL589850 QKF589850:QKH589850 QUB589850:QUD589850 RDX589850:RDZ589850 RNT589850:RNV589850 RXP589850:RXR589850 SHL589850:SHN589850 SRH589850:SRJ589850 TBD589850:TBF589850 TKZ589850:TLB589850 TUV589850:TUX589850 UER589850:UET589850 UON589850:UOP589850 UYJ589850:UYL589850 VIF589850:VIH589850 VSB589850:VSD589850 WBX589850:WBZ589850 WLT589850:WLV589850 WVP589850:WVR589850 H655386:J655386 JD655386:JF655386 SZ655386:TB655386 ACV655386:ACX655386 AMR655386:AMT655386 AWN655386:AWP655386 BGJ655386:BGL655386 BQF655386:BQH655386 CAB655386:CAD655386 CJX655386:CJZ655386 CTT655386:CTV655386 DDP655386:DDR655386 DNL655386:DNN655386 DXH655386:DXJ655386 EHD655386:EHF655386 EQZ655386:ERB655386 FAV655386:FAX655386 FKR655386:FKT655386 FUN655386:FUP655386 GEJ655386:GEL655386 GOF655386:GOH655386 GYB655386:GYD655386 HHX655386:HHZ655386 HRT655386:HRV655386 IBP655386:IBR655386 ILL655386:ILN655386 IVH655386:IVJ655386 JFD655386:JFF655386 JOZ655386:JPB655386 JYV655386:JYX655386 KIR655386:KIT655386 KSN655386:KSP655386 LCJ655386:LCL655386 LMF655386:LMH655386 LWB655386:LWD655386 MFX655386:MFZ655386 MPT655386:MPV655386 MZP655386:MZR655386 NJL655386:NJN655386 NTH655386:NTJ655386 ODD655386:ODF655386 OMZ655386:ONB655386 OWV655386:OWX655386 PGR655386:PGT655386 PQN655386:PQP655386 QAJ655386:QAL655386 QKF655386:QKH655386 QUB655386:QUD655386 RDX655386:RDZ655386 RNT655386:RNV655386 RXP655386:RXR655386 SHL655386:SHN655386 SRH655386:SRJ655386 TBD655386:TBF655386 TKZ655386:TLB655386 TUV655386:TUX655386 UER655386:UET655386 UON655386:UOP655386 UYJ655386:UYL655386 VIF655386:VIH655386 VSB655386:VSD655386 WBX655386:WBZ655386 WLT655386:WLV655386 WVP655386:WVR655386 H720922:J720922 JD720922:JF720922 SZ720922:TB720922 ACV720922:ACX720922 AMR720922:AMT720922 AWN720922:AWP720922 BGJ720922:BGL720922 BQF720922:BQH720922 CAB720922:CAD720922 CJX720922:CJZ720922 CTT720922:CTV720922 DDP720922:DDR720922 DNL720922:DNN720922 DXH720922:DXJ720922 EHD720922:EHF720922 EQZ720922:ERB720922 FAV720922:FAX720922 FKR720922:FKT720922 FUN720922:FUP720922 GEJ720922:GEL720922 GOF720922:GOH720922 GYB720922:GYD720922 HHX720922:HHZ720922 HRT720922:HRV720922 IBP720922:IBR720922 ILL720922:ILN720922 IVH720922:IVJ720922 JFD720922:JFF720922 JOZ720922:JPB720922 JYV720922:JYX720922 KIR720922:KIT720922 KSN720922:KSP720922 LCJ720922:LCL720922 LMF720922:LMH720922 LWB720922:LWD720922 MFX720922:MFZ720922 MPT720922:MPV720922 MZP720922:MZR720922 NJL720922:NJN720922 NTH720922:NTJ720922 ODD720922:ODF720922 OMZ720922:ONB720922 OWV720922:OWX720922 PGR720922:PGT720922 PQN720922:PQP720922 QAJ720922:QAL720922 QKF720922:QKH720922 QUB720922:QUD720922 RDX720922:RDZ720922 RNT720922:RNV720922 RXP720922:RXR720922 SHL720922:SHN720922 SRH720922:SRJ720922 TBD720922:TBF720922 TKZ720922:TLB720922 TUV720922:TUX720922 UER720922:UET720922 UON720922:UOP720922 UYJ720922:UYL720922 VIF720922:VIH720922 VSB720922:VSD720922 WBX720922:WBZ720922 WLT720922:WLV720922 WVP720922:WVR720922 H786458:J786458 JD786458:JF786458 SZ786458:TB786458 ACV786458:ACX786458 AMR786458:AMT786458 AWN786458:AWP786458 BGJ786458:BGL786458 BQF786458:BQH786458 CAB786458:CAD786458 CJX786458:CJZ786458 CTT786458:CTV786458 DDP786458:DDR786458 DNL786458:DNN786458 DXH786458:DXJ786458 EHD786458:EHF786458 EQZ786458:ERB786458 FAV786458:FAX786458 FKR786458:FKT786458 FUN786458:FUP786458 GEJ786458:GEL786458 GOF786458:GOH786458 GYB786458:GYD786458 HHX786458:HHZ786458 HRT786458:HRV786458 IBP786458:IBR786458 ILL786458:ILN786458 IVH786458:IVJ786458 JFD786458:JFF786458 JOZ786458:JPB786458 JYV786458:JYX786458 KIR786458:KIT786458 KSN786458:KSP786458 LCJ786458:LCL786458 LMF786458:LMH786458 LWB786458:LWD786458 MFX786458:MFZ786458 MPT786458:MPV786458 MZP786458:MZR786458 NJL786458:NJN786458 NTH786458:NTJ786458 ODD786458:ODF786458 OMZ786458:ONB786458 OWV786458:OWX786458 PGR786458:PGT786458 PQN786458:PQP786458 QAJ786458:QAL786458 QKF786458:QKH786458 QUB786458:QUD786458 RDX786458:RDZ786458 RNT786458:RNV786458 RXP786458:RXR786458 SHL786458:SHN786458 SRH786458:SRJ786458 TBD786458:TBF786458 TKZ786458:TLB786458 TUV786458:TUX786458 UER786458:UET786458 UON786458:UOP786458 UYJ786458:UYL786458 VIF786458:VIH786458 VSB786458:VSD786458 WBX786458:WBZ786458 WLT786458:WLV786458 WVP786458:WVR786458 H851994:J851994 JD851994:JF851994 SZ851994:TB851994 ACV851994:ACX851994 AMR851994:AMT851994 AWN851994:AWP851994 BGJ851994:BGL851994 BQF851994:BQH851994 CAB851994:CAD851994 CJX851994:CJZ851994 CTT851994:CTV851994 DDP851994:DDR851994 DNL851994:DNN851994 DXH851994:DXJ851994 EHD851994:EHF851994 EQZ851994:ERB851994 FAV851994:FAX851994 FKR851994:FKT851994 FUN851994:FUP851994 GEJ851994:GEL851994 GOF851994:GOH851994 GYB851994:GYD851994 HHX851994:HHZ851994 HRT851994:HRV851994 IBP851994:IBR851994 ILL851994:ILN851994 IVH851994:IVJ851994 JFD851994:JFF851994 JOZ851994:JPB851994 JYV851994:JYX851994 KIR851994:KIT851994 KSN851994:KSP851994 LCJ851994:LCL851994 LMF851994:LMH851994 LWB851994:LWD851994 MFX851994:MFZ851994 MPT851994:MPV851994 MZP851994:MZR851994 NJL851994:NJN851994 NTH851994:NTJ851994 ODD851994:ODF851994 OMZ851994:ONB851994 OWV851994:OWX851994 PGR851994:PGT851994 PQN851994:PQP851994 QAJ851994:QAL851994 QKF851994:QKH851994 QUB851994:QUD851994 RDX851994:RDZ851994 RNT851994:RNV851994 RXP851994:RXR851994 SHL851994:SHN851994 SRH851994:SRJ851994 TBD851994:TBF851994 TKZ851994:TLB851994 TUV851994:TUX851994 UER851994:UET851994 UON851994:UOP851994 UYJ851994:UYL851994 VIF851994:VIH851994 VSB851994:VSD851994 WBX851994:WBZ851994 WLT851994:WLV851994 WVP851994:WVR851994 H917530:J917530 JD917530:JF917530 SZ917530:TB917530 ACV917530:ACX917530 AMR917530:AMT917530 AWN917530:AWP917530 BGJ917530:BGL917530 BQF917530:BQH917530 CAB917530:CAD917530 CJX917530:CJZ917530 CTT917530:CTV917530 DDP917530:DDR917530 DNL917530:DNN917530 DXH917530:DXJ917530 EHD917530:EHF917530 EQZ917530:ERB917530 FAV917530:FAX917530 FKR917530:FKT917530 FUN917530:FUP917530 GEJ917530:GEL917530 GOF917530:GOH917530 GYB917530:GYD917530 HHX917530:HHZ917530 HRT917530:HRV917530 IBP917530:IBR917530 ILL917530:ILN917530 IVH917530:IVJ917530 JFD917530:JFF917530 JOZ917530:JPB917530 JYV917530:JYX917530 KIR917530:KIT917530 KSN917530:KSP917530 LCJ917530:LCL917530 LMF917530:LMH917530 LWB917530:LWD917530 MFX917530:MFZ917530 MPT917530:MPV917530 MZP917530:MZR917530 NJL917530:NJN917530 NTH917530:NTJ917530 ODD917530:ODF917530 OMZ917530:ONB917530 OWV917530:OWX917530 PGR917530:PGT917530 PQN917530:PQP917530 QAJ917530:QAL917530 QKF917530:QKH917530 QUB917530:QUD917530 RDX917530:RDZ917530 RNT917530:RNV917530 RXP917530:RXR917530 SHL917530:SHN917530 SRH917530:SRJ917530 TBD917530:TBF917530 TKZ917530:TLB917530 TUV917530:TUX917530 UER917530:UET917530 UON917530:UOP917530 UYJ917530:UYL917530 VIF917530:VIH917530 VSB917530:VSD917530 WBX917530:WBZ917530 WLT917530:WLV917530 WVP917530:WVR917530 H983066:J983066 JD983066:JF983066 SZ983066:TB983066 ACV983066:ACX983066 AMR983066:AMT983066 AWN983066:AWP983066 BGJ983066:BGL983066 BQF983066:BQH983066 CAB983066:CAD983066 CJX983066:CJZ983066 CTT983066:CTV983066 DDP983066:DDR983066 DNL983066:DNN983066 DXH983066:DXJ983066 EHD983066:EHF983066 EQZ983066:ERB983066 FAV983066:FAX983066 FKR983066:FKT983066 FUN983066:FUP983066 GEJ983066:GEL983066 GOF983066:GOH983066 GYB983066:GYD983066 HHX983066:HHZ983066 HRT983066:HRV983066 IBP983066:IBR983066 ILL983066:ILN983066 IVH983066:IVJ983066 JFD983066:JFF983066 JOZ983066:JPB983066 JYV983066:JYX983066 KIR983066:KIT983066 KSN983066:KSP983066 LCJ983066:LCL983066 LMF983066:LMH983066 LWB983066:LWD983066 MFX983066:MFZ983066 MPT983066:MPV983066 MZP983066:MZR983066 NJL983066:NJN983066 NTH983066:NTJ983066 ODD983066:ODF983066 OMZ983066:ONB983066 OWV983066:OWX983066 PGR983066:PGT983066 PQN983066:PQP983066 QAJ983066:QAL983066 QKF983066:QKH983066 QUB983066:QUD983066 RDX983066:RDZ983066 RNT983066:RNV983066 RXP983066:RXR983066 SHL983066:SHN983066 SRH983066:SRJ983066 TBD983066:TBF983066 TKZ983066:TLB983066 TUV983066:TUX983066 UER983066:UET983066 UON983066:UOP983066 UYJ983066:UYL983066 VIF983066:VIH983066 VSB983066:VSD983066 WBX983066:WBZ983066 WLT983066:WLV983066 WVP983066:WVR983066">
      <formula1>$S$23:$S$28</formula1>
    </dataValidation>
    <dataValidation type="list" allowBlank="1" sqref="K24:P24 JG24:JL24 TC24:TH24 ACY24:ADD24 AMU24:AMZ24 AWQ24:AWV24 BGM24:BGR24 BQI24:BQN24 CAE24:CAJ24 CKA24:CKF24 CTW24:CUB24 DDS24:DDX24 DNO24:DNT24 DXK24:DXP24 EHG24:EHL24 ERC24:ERH24 FAY24:FBD24 FKU24:FKZ24 FUQ24:FUV24 GEM24:GER24 GOI24:GON24 GYE24:GYJ24 HIA24:HIF24 HRW24:HSB24 IBS24:IBX24 ILO24:ILT24 IVK24:IVP24 JFG24:JFL24 JPC24:JPH24 JYY24:JZD24 KIU24:KIZ24 KSQ24:KSV24 LCM24:LCR24 LMI24:LMN24 LWE24:LWJ24 MGA24:MGF24 MPW24:MQB24 MZS24:MZX24 NJO24:NJT24 NTK24:NTP24 ODG24:ODL24 ONC24:ONH24 OWY24:OXD24 PGU24:PGZ24 PQQ24:PQV24 QAM24:QAR24 QKI24:QKN24 QUE24:QUJ24 REA24:REF24 RNW24:ROB24 RXS24:RXX24 SHO24:SHT24 SRK24:SRP24 TBG24:TBL24 TLC24:TLH24 TUY24:TVD24 UEU24:UEZ24 UOQ24:UOV24 UYM24:UYR24 VII24:VIN24 VSE24:VSJ24 WCA24:WCF24 WLW24:WMB24 WVS24:WVX24 K65560:P65560 JG65560:JL65560 TC65560:TH65560 ACY65560:ADD65560 AMU65560:AMZ65560 AWQ65560:AWV65560 BGM65560:BGR65560 BQI65560:BQN65560 CAE65560:CAJ65560 CKA65560:CKF65560 CTW65560:CUB65560 DDS65560:DDX65560 DNO65560:DNT65560 DXK65560:DXP65560 EHG65560:EHL65560 ERC65560:ERH65560 FAY65560:FBD65560 FKU65560:FKZ65560 FUQ65560:FUV65560 GEM65560:GER65560 GOI65560:GON65560 GYE65560:GYJ65560 HIA65560:HIF65560 HRW65560:HSB65560 IBS65560:IBX65560 ILO65560:ILT65560 IVK65560:IVP65560 JFG65560:JFL65560 JPC65560:JPH65560 JYY65560:JZD65560 KIU65560:KIZ65560 KSQ65560:KSV65560 LCM65560:LCR65560 LMI65560:LMN65560 LWE65560:LWJ65560 MGA65560:MGF65560 MPW65560:MQB65560 MZS65560:MZX65560 NJO65560:NJT65560 NTK65560:NTP65560 ODG65560:ODL65560 ONC65560:ONH65560 OWY65560:OXD65560 PGU65560:PGZ65560 PQQ65560:PQV65560 QAM65560:QAR65560 QKI65560:QKN65560 QUE65560:QUJ65560 REA65560:REF65560 RNW65560:ROB65560 RXS65560:RXX65560 SHO65560:SHT65560 SRK65560:SRP65560 TBG65560:TBL65560 TLC65560:TLH65560 TUY65560:TVD65560 UEU65560:UEZ65560 UOQ65560:UOV65560 UYM65560:UYR65560 VII65560:VIN65560 VSE65560:VSJ65560 WCA65560:WCF65560 WLW65560:WMB65560 WVS65560:WVX65560 K131096:P131096 JG131096:JL131096 TC131096:TH131096 ACY131096:ADD131096 AMU131096:AMZ131096 AWQ131096:AWV131096 BGM131096:BGR131096 BQI131096:BQN131096 CAE131096:CAJ131096 CKA131096:CKF131096 CTW131096:CUB131096 DDS131096:DDX131096 DNO131096:DNT131096 DXK131096:DXP131096 EHG131096:EHL131096 ERC131096:ERH131096 FAY131096:FBD131096 FKU131096:FKZ131096 FUQ131096:FUV131096 GEM131096:GER131096 GOI131096:GON131096 GYE131096:GYJ131096 HIA131096:HIF131096 HRW131096:HSB131096 IBS131096:IBX131096 ILO131096:ILT131096 IVK131096:IVP131096 JFG131096:JFL131096 JPC131096:JPH131096 JYY131096:JZD131096 KIU131096:KIZ131096 KSQ131096:KSV131096 LCM131096:LCR131096 LMI131096:LMN131096 LWE131096:LWJ131096 MGA131096:MGF131096 MPW131096:MQB131096 MZS131096:MZX131096 NJO131096:NJT131096 NTK131096:NTP131096 ODG131096:ODL131096 ONC131096:ONH131096 OWY131096:OXD131096 PGU131096:PGZ131096 PQQ131096:PQV131096 QAM131096:QAR131096 QKI131096:QKN131096 QUE131096:QUJ131096 REA131096:REF131096 RNW131096:ROB131096 RXS131096:RXX131096 SHO131096:SHT131096 SRK131096:SRP131096 TBG131096:TBL131096 TLC131096:TLH131096 TUY131096:TVD131096 UEU131096:UEZ131096 UOQ131096:UOV131096 UYM131096:UYR131096 VII131096:VIN131096 VSE131096:VSJ131096 WCA131096:WCF131096 WLW131096:WMB131096 WVS131096:WVX131096 K196632:P196632 JG196632:JL196632 TC196632:TH196632 ACY196632:ADD196632 AMU196632:AMZ196632 AWQ196632:AWV196632 BGM196632:BGR196632 BQI196632:BQN196632 CAE196632:CAJ196632 CKA196632:CKF196632 CTW196632:CUB196632 DDS196632:DDX196632 DNO196632:DNT196632 DXK196632:DXP196632 EHG196632:EHL196632 ERC196632:ERH196632 FAY196632:FBD196632 FKU196632:FKZ196632 FUQ196632:FUV196632 GEM196632:GER196632 GOI196632:GON196632 GYE196632:GYJ196632 HIA196632:HIF196632 HRW196632:HSB196632 IBS196632:IBX196632 ILO196632:ILT196632 IVK196632:IVP196632 JFG196632:JFL196632 JPC196632:JPH196632 JYY196632:JZD196632 KIU196632:KIZ196632 KSQ196632:KSV196632 LCM196632:LCR196632 LMI196632:LMN196632 LWE196632:LWJ196632 MGA196632:MGF196632 MPW196632:MQB196632 MZS196632:MZX196632 NJO196632:NJT196632 NTK196632:NTP196632 ODG196632:ODL196632 ONC196632:ONH196632 OWY196632:OXD196632 PGU196632:PGZ196632 PQQ196632:PQV196632 QAM196632:QAR196632 QKI196632:QKN196632 QUE196632:QUJ196632 REA196632:REF196632 RNW196632:ROB196632 RXS196632:RXX196632 SHO196632:SHT196632 SRK196632:SRP196632 TBG196632:TBL196632 TLC196632:TLH196632 TUY196632:TVD196632 UEU196632:UEZ196632 UOQ196632:UOV196632 UYM196632:UYR196632 VII196632:VIN196632 VSE196632:VSJ196632 WCA196632:WCF196632 WLW196632:WMB196632 WVS196632:WVX196632 K262168:P262168 JG262168:JL262168 TC262168:TH262168 ACY262168:ADD262168 AMU262168:AMZ262168 AWQ262168:AWV262168 BGM262168:BGR262168 BQI262168:BQN262168 CAE262168:CAJ262168 CKA262168:CKF262168 CTW262168:CUB262168 DDS262168:DDX262168 DNO262168:DNT262168 DXK262168:DXP262168 EHG262168:EHL262168 ERC262168:ERH262168 FAY262168:FBD262168 FKU262168:FKZ262168 FUQ262168:FUV262168 GEM262168:GER262168 GOI262168:GON262168 GYE262168:GYJ262168 HIA262168:HIF262168 HRW262168:HSB262168 IBS262168:IBX262168 ILO262168:ILT262168 IVK262168:IVP262168 JFG262168:JFL262168 JPC262168:JPH262168 JYY262168:JZD262168 KIU262168:KIZ262168 KSQ262168:KSV262168 LCM262168:LCR262168 LMI262168:LMN262168 LWE262168:LWJ262168 MGA262168:MGF262168 MPW262168:MQB262168 MZS262168:MZX262168 NJO262168:NJT262168 NTK262168:NTP262168 ODG262168:ODL262168 ONC262168:ONH262168 OWY262168:OXD262168 PGU262168:PGZ262168 PQQ262168:PQV262168 QAM262168:QAR262168 QKI262168:QKN262168 QUE262168:QUJ262168 REA262168:REF262168 RNW262168:ROB262168 RXS262168:RXX262168 SHO262168:SHT262168 SRK262168:SRP262168 TBG262168:TBL262168 TLC262168:TLH262168 TUY262168:TVD262168 UEU262168:UEZ262168 UOQ262168:UOV262168 UYM262168:UYR262168 VII262168:VIN262168 VSE262168:VSJ262168 WCA262168:WCF262168 WLW262168:WMB262168 WVS262168:WVX262168 K327704:P327704 JG327704:JL327704 TC327704:TH327704 ACY327704:ADD327704 AMU327704:AMZ327704 AWQ327704:AWV327704 BGM327704:BGR327704 BQI327704:BQN327704 CAE327704:CAJ327704 CKA327704:CKF327704 CTW327704:CUB327704 DDS327704:DDX327704 DNO327704:DNT327704 DXK327704:DXP327704 EHG327704:EHL327704 ERC327704:ERH327704 FAY327704:FBD327704 FKU327704:FKZ327704 FUQ327704:FUV327704 GEM327704:GER327704 GOI327704:GON327704 GYE327704:GYJ327704 HIA327704:HIF327704 HRW327704:HSB327704 IBS327704:IBX327704 ILO327704:ILT327704 IVK327704:IVP327704 JFG327704:JFL327704 JPC327704:JPH327704 JYY327704:JZD327704 KIU327704:KIZ327704 KSQ327704:KSV327704 LCM327704:LCR327704 LMI327704:LMN327704 LWE327704:LWJ327704 MGA327704:MGF327704 MPW327704:MQB327704 MZS327704:MZX327704 NJO327704:NJT327704 NTK327704:NTP327704 ODG327704:ODL327704 ONC327704:ONH327704 OWY327704:OXD327704 PGU327704:PGZ327704 PQQ327704:PQV327704 QAM327704:QAR327704 QKI327704:QKN327704 QUE327704:QUJ327704 REA327704:REF327704 RNW327704:ROB327704 RXS327704:RXX327704 SHO327704:SHT327704 SRK327704:SRP327704 TBG327704:TBL327704 TLC327704:TLH327704 TUY327704:TVD327704 UEU327704:UEZ327704 UOQ327704:UOV327704 UYM327704:UYR327704 VII327704:VIN327704 VSE327704:VSJ327704 WCA327704:WCF327704 WLW327704:WMB327704 WVS327704:WVX327704 K393240:P393240 JG393240:JL393240 TC393240:TH393240 ACY393240:ADD393240 AMU393240:AMZ393240 AWQ393240:AWV393240 BGM393240:BGR393240 BQI393240:BQN393240 CAE393240:CAJ393240 CKA393240:CKF393240 CTW393240:CUB393240 DDS393240:DDX393240 DNO393240:DNT393240 DXK393240:DXP393240 EHG393240:EHL393240 ERC393240:ERH393240 FAY393240:FBD393240 FKU393240:FKZ393240 FUQ393240:FUV393240 GEM393240:GER393240 GOI393240:GON393240 GYE393240:GYJ393240 HIA393240:HIF393240 HRW393240:HSB393240 IBS393240:IBX393240 ILO393240:ILT393240 IVK393240:IVP393240 JFG393240:JFL393240 JPC393240:JPH393240 JYY393240:JZD393240 KIU393240:KIZ393240 KSQ393240:KSV393240 LCM393240:LCR393240 LMI393240:LMN393240 LWE393240:LWJ393240 MGA393240:MGF393240 MPW393240:MQB393240 MZS393240:MZX393240 NJO393240:NJT393240 NTK393240:NTP393240 ODG393240:ODL393240 ONC393240:ONH393240 OWY393240:OXD393240 PGU393240:PGZ393240 PQQ393240:PQV393240 QAM393240:QAR393240 QKI393240:QKN393240 QUE393240:QUJ393240 REA393240:REF393240 RNW393240:ROB393240 RXS393240:RXX393240 SHO393240:SHT393240 SRK393240:SRP393240 TBG393240:TBL393240 TLC393240:TLH393240 TUY393240:TVD393240 UEU393240:UEZ393240 UOQ393240:UOV393240 UYM393240:UYR393240 VII393240:VIN393240 VSE393240:VSJ393240 WCA393240:WCF393240 WLW393240:WMB393240 WVS393240:WVX393240 K458776:P458776 JG458776:JL458776 TC458776:TH458776 ACY458776:ADD458776 AMU458776:AMZ458776 AWQ458776:AWV458776 BGM458776:BGR458776 BQI458776:BQN458776 CAE458776:CAJ458776 CKA458776:CKF458776 CTW458776:CUB458776 DDS458776:DDX458776 DNO458776:DNT458776 DXK458776:DXP458776 EHG458776:EHL458776 ERC458776:ERH458776 FAY458776:FBD458776 FKU458776:FKZ458776 FUQ458776:FUV458776 GEM458776:GER458776 GOI458776:GON458776 GYE458776:GYJ458776 HIA458776:HIF458776 HRW458776:HSB458776 IBS458776:IBX458776 ILO458776:ILT458776 IVK458776:IVP458776 JFG458776:JFL458776 JPC458776:JPH458776 JYY458776:JZD458776 KIU458776:KIZ458776 KSQ458776:KSV458776 LCM458776:LCR458776 LMI458776:LMN458776 LWE458776:LWJ458776 MGA458776:MGF458776 MPW458776:MQB458776 MZS458776:MZX458776 NJO458776:NJT458776 NTK458776:NTP458776 ODG458776:ODL458776 ONC458776:ONH458776 OWY458776:OXD458776 PGU458776:PGZ458776 PQQ458776:PQV458776 QAM458776:QAR458776 QKI458776:QKN458776 QUE458776:QUJ458776 REA458776:REF458776 RNW458776:ROB458776 RXS458776:RXX458776 SHO458776:SHT458776 SRK458776:SRP458776 TBG458776:TBL458776 TLC458776:TLH458776 TUY458776:TVD458776 UEU458776:UEZ458776 UOQ458776:UOV458776 UYM458776:UYR458776 VII458776:VIN458776 VSE458776:VSJ458776 WCA458776:WCF458776 WLW458776:WMB458776 WVS458776:WVX458776 K524312:P524312 JG524312:JL524312 TC524312:TH524312 ACY524312:ADD524312 AMU524312:AMZ524312 AWQ524312:AWV524312 BGM524312:BGR524312 BQI524312:BQN524312 CAE524312:CAJ524312 CKA524312:CKF524312 CTW524312:CUB524312 DDS524312:DDX524312 DNO524312:DNT524312 DXK524312:DXP524312 EHG524312:EHL524312 ERC524312:ERH524312 FAY524312:FBD524312 FKU524312:FKZ524312 FUQ524312:FUV524312 GEM524312:GER524312 GOI524312:GON524312 GYE524312:GYJ524312 HIA524312:HIF524312 HRW524312:HSB524312 IBS524312:IBX524312 ILO524312:ILT524312 IVK524312:IVP524312 JFG524312:JFL524312 JPC524312:JPH524312 JYY524312:JZD524312 KIU524312:KIZ524312 KSQ524312:KSV524312 LCM524312:LCR524312 LMI524312:LMN524312 LWE524312:LWJ524312 MGA524312:MGF524312 MPW524312:MQB524312 MZS524312:MZX524312 NJO524312:NJT524312 NTK524312:NTP524312 ODG524312:ODL524312 ONC524312:ONH524312 OWY524312:OXD524312 PGU524312:PGZ524312 PQQ524312:PQV524312 QAM524312:QAR524312 QKI524312:QKN524312 QUE524312:QUJ524312 REA524312:REF524312 RNW524312:ROB524312 RXS524312:RXX524312 SHO524312:SHT524312 SRK524312:SRP524312 TBG524312:TBL524312 TLC524312:TLH524312 TUY524312:TVD524312 UEU524312:UEZ524312 UOQ524312:UOV524312 UYM524312:UYR524312 VII524312:VIN524312 VSE524312:VSJ524312 WCA524312:WCF524312 WLW524312:WMB524312 WVS524312:WVX524312 K589848:P589848 JG589848:JL589848 TC589848:TH589848 ACY589848:ADD589848 AMU589848:AMZ589848 AWQ589848:AWV589848 BGM589848:BGR589848 BQI589848:BQN589848 CAE589848:CAJ589848 CKA589848:CKF589848 CTW589848:CUB589848 DDS589848:DDX589848 DNO589848:DNT589848 DXK589848:DXP589848 EHG589848:EHL589848 ERC589848:ERH589848 FAY589848:FBD589848 FKU589848:FKZ589848 FUQ589848:FUV589848 GEM589848:GER589848 GOI589848:GON589848 GYE589848:GYJ589848 HIA589848:HIF589848 HRW589848:HSB589848 IBS589848:IBX589848 ILO589848:ILT589848 IVK589848:IVP589848 JFG589848:JFL589848 JPC589848:JPH589848 JYY589848:JZD589848 KIU589848:KIZ589848 KSQ589848:KSV589848 LCM589848:LCR589848 LMI589848:LMN589848 LWE589848:LWJ589848 MGA589848:MGF589848 MPW589848:MQB589848 MZS589848:MZX589848 NJO589848:NJT589848 NTK589848:NTP589848 ODG589848:ODL589848 ONC589848:ONH589848 OWY589848:OXD589848 PGU589848:PGZ589848 PQQ589848:PQV589848 QAM589848:QAR589848 QKI589848:QKN589848 QUE589848:QUJ589848 REA589848:REF589848 RNW589848:ROB589848 RXS589848:RXX589848 SHO589848:SHT589848 SRK589848:SRP589848 TBG589848:TBL589848 TLC589848:TLH589848 TUY589848:TVD589848 UEU589848:UEZ589848 UOQ589848:UOV589848 UYM589848:UYR589848 VII589848:VIN589848 VSE589848:VSJ589848 WCA589848:WCF589848 WLW589848:WMB589848 WVS589848:WVX589848 K655384:P655384 JG655384:JL655384 TC655384:TH655384 ACY655384:ADD655384 AMU655384:AMZ655384 AWQ655384:AWV655384 BGM655384:BGR655384 BQI655384:BQN655384 CAE655384:CAJ655384 CKA655384:CKF655384 CTW655384:CUB655384 DDS655384:DDX655384 DNO655384:DNT655384 DXK655384:DXP655384 EHG655384:EHL655384 ERC655384:ERH655384 FAY655384:FBD655384 FKU655384:FKZ655384 FUQ655384:FUV655384 GEM655384:GER655384 GOI655384:GON655384 GYE655384:GYJ655384 HIA655384:HIF655384 HRW655384:HSB655384 IBS655384:IBX655384 ILO655384:ILT655384 IVK655384:IVP655384 JFG655384:JFL655384 JPC655384:JPH655384 JYY655384:JZD655384 KIU655384:KIZ655384 KSQ655384:KSV655384 LCM655384:LCR655384 LMI655384:LMN655384 LWE655384:LWJ655384 MGA655384:MGF655384 MPW655384:MQB655384 MZS655384:MZX655384 NJO655384:NJT655384 NTK655384:NTP655384 ODG655384:ODL655384 ONC655384:ONH655384 OWY655384:OXD655384 PGU655384:PGZ655384 PQQ655384:PQV655384 QAM655384:QAR655384 QKI655384:QKN655384 QUE655384:QUJ655384 REA655384:REF655384 RNW655384:ROB655384 RXS655384:RXX655384 SHO655384:SHT655384 SRK655384:SRP655384 TBG655384:TBL655384 TLC655384:TLH655384 TUY655384:TVD655384 UEU655384:UEZ655384 UOQ655384:UOV655384 UYM655384:UYR655384 VII655384:VIN655384 VSE655384:VSJ655384 WCA655384:WCF655384 WLW655384:WMB655384 WVS655384:WVX655384 K720920:P720920 JG720920:JL720920 TC720920:TH720920 ACY720920:ADD720920 AMU720920:AMZ720920 AWQ720920:AWV720920 BGM720920:BGR720920 BQI720920:BQN720920 CAE720920:CAJ720920 CKA720920:CKF720920 CTW720920:CUB720920 DDS720920:DDX720920 DNO720920:DNT720920 DXK720920:DXP720920 EHG720920:EHL720920 ERC720920:ERH720920 FAY720920:FBD720920 FKU720920:FKZ720920 FUQ720920:FUV720920 GEM720920:GER720920 GOI720920:GON720920 GYE720920:GYJ720920 HIA720920:HIF720920 HRW720920:HSB720920 IBS720920:IBX720920 ILO720920:ILT720920 IVK720920:IVP720920 JFG720920:JFL720920 JPC720920:JPH720920 JYY720920:JZD720920 KIU720920:KIZ720920 KSQ720920:KSV720920 LCM720920:LCR720920 LMI720920:LMN720920 LWE720920:LWJ720920 MGA720920:MGF720920 MPW720920:MQB720920 MZS720920:MZX720920 NJO720920:NJT720920 NTK720920:NTP720920 ODG720920:ODL720920 ONC720920:ONH720920 OWY720920:OXD720920 PGU720920:PGZ720920 PQQ720920:PQV720920 QAM720920:QAR720920 QKI720920:QKN720920 QUE720920:QUJ720920 REA720920:REF720920 RNW720920:ROB720920 RXS720920:RXX720920 SHO720920:SHT720920 SRK720920:SRP720920 TBG720920:TBL720920 TLC720920:TLH720920 TUY720920:TVD720920 UEU720920:UEZ720920 UOQ720920:UOV720920 UYM720920:UYR720920 VII720920:VIN720920 VSE720920:VSJ720920 WCA720920:WCF720920 WLW720920:WMB720920 WVS720920:WVX720920 K786456:P786456 JG786456:JL786456 TC786456:TH786456 ACY786456:ADD786456 AMU786456:AMZ786456 AWQ786456:AWV786456 BGM786456:BGR786456 BQI786456:BQN786456 CAE786456:CAJ786456 CKA786456:CKF786456 CTW786456:CUB786456 DDS786456:DDX786456 DNO786456:DNT786456 DXK786456:DXP786456 EHG786456:EHL786456 ERC786456:ERH786456 FAY786456:FBD786456 FKU786456:FKZ786456 FUQ786456:FUV786456 GEM786456:GER786456 GOI786456:GON786456 GYE786456:GYJ786456 HIA786456:HIF786456 HRW786456:HSB786456 IBS786456:IBX786456 ILO786456:ILT786456 IVK786456:IVP786456 JFG786456:JFL786456 JPC786456:JPH786456 JYY786456:JZD786456 KIU786456:KIZ786456 KSQ786456:KSV786456 LCM786456:LCR786456 LMI786456:LMN786456 LWE786456:LWJ786456 MGA786456:MGF786456 MPW786456:MQB786456 MZS786456:MZX786456 NJO786456:NJT786456 NTK786456:NTP786456 ODG786456:ODL786456 ONC786456:ONH786456 OWY786456:OXD786456 PGU786456:PGZ786456 PQQ786456:PQV786456 QAM786456:QAR786456 QKI786456:QKN786456 QUE786456:QUJ786456 REA786456:REF786456 RNW786456:ROB786456 RXS786456:RXX786456 SHO786456:SHT786456 SRK786456:SRP786456 TBG786456:TBL786456 TLC786456:TLH786456 TUY786456:TVD786456 UEU786456:UEZ786456 UOQ786456:UOV786456 UYM786456:UYR786456 VII786456:VIN786456 VSE786456:VSJ786456 WCA786456:WCF786456 WLW786456:WMB786456 WVS786456:WVX786456 K851992:P851992 JG851992:JL851992 TC851992:TH851992 ACY851992:ADD851992 AMU851992:AMZ851992 AWQ851992:AWV851992 BGM851992:BGR851992 BQI851992:BQN851992 CAE851992:CAJ851992 CKA851992:CKF851992 CTW851992:CUB851992 DDS851992:DDX851992 DNO851992:DNT851992 DXK851992:DXP851992 EHG851992:EHL851992 ERC851992:ERH851992 FAY851992:FBD851992 FKU851992:FKZ851992 FUQ851992:FUV851992 GEM851992:GER851992 GOI851992:GON851992 GYE851992:GYJ851992 HIA851992:HIF851992 HRW851992:HSB851992 IBS851992:IBX851992 ILO851992:ILT851992 IVK851992:IVP851992 JFG851992:JFL851992 JPC851992:JPH851992 JYY851992:JZD851992 KIU851992:KIZ851992 KSQ851992:KSV851992 LCM851992:LCR851992 LMI851992:LMN851992 LWE851992:LWJ851992 MGA851992:MGF851992 MPW851992:MQB851992 MZS851992:MZX851992 NJO851992:NJT851992 NTK851992:NTP851992 ODG851992:ODL851992 ONC851992:ONH851992 OWY851992:OXD851992 PGU851992:PGZ851992 PQQ851992:PQV851992 QAM851992:QAR851992 QKI851992:QKN851992 QUE851992:QUJ851992 REA851992:REF851992 RNW851992:ROB851992 RXS851992:RXX851992 SHO851992:SHT851992 SRK851992:SRP851992 TBG851992:TBL851992 TLC851992:TLH851992 TUY851992:TVD851992 UEU851992:UEZ851992 UOQ851992:UOV851992 UYM851992:UYR851992 VII851992:VIN851992 VSE851992:VSJ851992 WCA851992:WCF851992 WLW851992:WMB851992 WVS851992:WVX851992 K917528:P917528 JG917528:JL917528 TC917528:TH917528 ACY917528:ADD917528 AMU917528:AMZ917528 AWQ917528:AWV917528 BGM917528:BGR917528 BQI917528:BQN917528 CAE917528:CAJ917528 CKA917528:CKF917528 CTW917528:CUB917528 DDS917528:DDX917528 DNO917528:DNT917528 DXK917528:DXP917528 EHG917528:EHL917528 ERC917528:ERH917528 FAY917528:FBD917528 FKU917528:FKZ917528 FUQ917528:FUV917528 GEM917528:GER917528 GOI917528:GON917528 GYE917528:GYJ917528 HIA917528:HIF917528 HRW917528:HSB917528 IBS917528:IBX917528 ILO917528:ILT917528 IVK917528:IVP917528 JFG917528:JFL917528 JPC917528:JPH917528 JYY917528:JZD917528 KIU917528:KIZ917528 KSQ917528:KSV917528 LCM917528:LCR917528 LMI917528:LMN917528 LWE917528:LWJ917528 MGA917528:MGF917528 MPW917528:MQB917528 MZS917528:MZX917528 NJO917528:NJT917528 NTK917528:NTP917528 ODG917528:ODL917528 ONC917528:ONH917528 OWY917528:OXD917528 PGU917528:PGZ917528 PQQ917528:PQV917528 QAM917528:QAR917528 QKI917528:QKN917528 QUE917528:QUJ917528 REA917528:REF917528 RNW917528:ROB917528 RXS917528:RXX917528 SHO917528:SHT917528 SRK917528:SRP917528 TBG917528:TBL917528 TLC917528:TLH917528 TUY917528:TVD917528 UEU917528:UEZ917528 UOQ917528:UOV917528 UYM917528:UYR917528 VII917528:VIN917528 VSE917528:VSJ917528 WCA917528:WCF917528 WLW917528:WMB917528 WVS917528:WVX917528 K983064:P983064 JG983064:JL983064 TC983064:TH983064 ACY983064:ADD983064 AMU983064:AMZ983064 AWQ983064:AWV983064 BGM983064:BGR983064 BQI983064:BQN983064 CAE983064:CAJ983064 CKA983064:CKF983064 CTW983064:CUB983064 DDS983064:DDX983064 DNO983064:DNT983064 DXK983064:DXP983064 EHG983064:EHL983064 ERC983064:ERH983064 FAY983064:FBD983064 FKU983064:FKZ983064 FUQ983064:FUV983064 GEM983064:GER983064 GOI983064:GON983064 GYE983064:GYJ983064 HIA983064:HIF983064 HRW983064:HSB983064 IBS983064:IBX983064 ILO983064:ILT983064 IVK983064:IVP983064 JFG983064:JFL983064 JPC983064:JPH983064 JYY983064:JZD983064 KIU983064:KIZ983064 KSQ983064:KSV983064 LCM983064:LCR983064 LMI983064:LMN983064 LWE983064:LWJ983064 MGA983064:MGF983064 MPW983064:MQB983064 MZS983064:MZX983064 NJO983064:NJT983064 NTK983064:NTP983064 ODG983064:ODL983064 ONC983064:ONH983064 OWY983064:OXD983064 PGU983064:PGZ983064 PQQ983064:PQV983064 QAM983064:QAR983064 QKI983064:QKN983064 QUE983064:QUJ983064 REA983064:REF983064 RNW983064:ROB983064 RXS983064:RXX983064 SHO983064:SHT983064 SRK983064:SRP983064 TBG983064:TBL983064 TLC983064:TLH983064 TUY983064:TVD983064 UEU983064:UEZ983064 UOQ983064:UOV983064 UYM983064:UYR983064 VII983064:VIN983064 VSE983064:VSJ983064 WCA983064:WCF983064 WLW983064:WMB983064 WVS983064:WVX983064 K26:P26 JG26:JL26 TC26:TH26 ACY26:ADD26 AMU26:AMZ26 AWQ26:AWV26 BGM26:BGR26 BQI26:BQN26 CAE26:CAJ26 CKA26:CKF26 CTW26:CUB26 DDS26:DDX26 DNO26:DNT26 DXK26:DXP26 EHG26:EHL26 ERC26:ERH26 FAY26:FBD26 FKU26:FKZ26 FUQ26:FUV26 GEM26:GER26 GOI26:GON26 GYE26:GYJ26 HIA26:HIF26 HRW26:HSB26 IBS26:IBX26 ILO26:ILT26 IVK26:IVP26 JFG26:JFL26 JPC26:JPH26 JYY26:JZD26 KIU26:KIZ26 KSQ26:KSV26 LCM26:LCR26 LMI26:LMN26 LWE26:LWJ26 MGA26:MGF26 MPW26:MQB26 MZS26:MZX26 NJO26:NJT26 NTK26:NTP26 ODG26:ODL26 ONC26:ONH26 OWY26:OXD26 PGU26:PGZ26 PQQ26:PQV26 QAM26:QAR26 QKI26:QKN26 QUE26:QUJ26 REA26:REF26 RNW26:ROB26 RXS26:RXX26 SHO26:SHT26 SRK26:SRP26 TBG26:TBL26 TLC26:TLH26 TUY26:TVD26 UEU26:UEZ26 UOQ26:UOV26 UYM26:UYR26 VII26:VIN26 VSE26:VSJ26 WCA26:WCF26 WLW26:WMB26 WVS26:WVX26 K65562:P65562 JG65562:JL65562 TC65562:TH65562 ACY65562:ADD65562 AMU65562:AMZ65562 AWQ65562:AWV65562 BGM65562:BGR65562 BQI65562:BQN65562 CAE65562:CAJ65562 CKA65562:CKF65562 CTW65562:CUB65562 DDS65562:DDX65562 DNO65562:DNT65562 DXK65562:DXP65562 EHG65562:EHL65562 ERC65562:ERH65562 FAY65562:FBD65562 FKU65562:FKZ65562 FUQ65562:FUV65562 GEM65562:GER65562 GOI65562:GON65562 GYE65562:GYJ65562 HIA65562:HIF65562 HRW65562:HSB65562 IBS65562:IBX65562 ILO65562:ILT65562 IVK65562:IVP65562 JFG65562:JFL65562 JPC65562:JPH65562 JYY65562:JZD65562 KIU65562:KIZ65562 KSQ65562:KSV65562 LCM65562:LCR65562 LMI65562:LMN65562 LWE65562:LWJ65562 MGA65562:MGF65562 MPW65562:MQB65562 MZS65562:MZX65562 NJO65562:NJT65562 NTK65562:NTP65562 ODG65562:ODL65562 ONC65562:ONH65562 OWY65562:OXD65562 PGU65562:PGZ65562 PQQ65562:PQV65562 QAM65562:QAR65562 QKI65562:QKN65562 QUE65562:QUJ65562 REA65562:REF65562 RNW65562:ROB65562 RXS65562:RXX65562 SHO65562:SHT65562 SRK65562:SRP65562 TBG65562:TBL65562 TLC65562:TLH65562 TUY65562:TVD65562 UEU65562:UEZ65562 UOQ65562:UOV65562 UYM65562:UYR65562 VII65562:VIN65562 VSE65562:VSJ65562 WCA65562:WCF65562 WLW65562:WMB65562 WVS65562:WVX65562 K131098:P131098 JG131098:JL131098 TC131098:TH131098 ACY131098:ADD131098 AMU131098:AMZ131098 AWQ131098:AWV131098 BGM131098:BGR131098 BQI131098:BQN131098 CAE131098:CAJ131098 CKA131098:CKF131098 CTW131098:CUB131098 DDS131098:DDX131098 DNO131098:DNT131098 DXK131098:DXP131098 EHG131098:EHL131098 ERC131098:ERH131098 FAY131098:FBD131098 FKU131098:FKZ131098 FUQ131098:FUV131098 GEM131098:GER131098 GOI131098:GON131098 GYE131098:GYJ131098 HIA131098:HIF131098 HRW131098:HSB131098 IBS131098:IBX131098 ILO131098:ILT131098 IVK131098:IVP131098 JFG131098:JFL131098 JPC131098:JPH131098 JYY131098:JZD131098 KIU131098:KIZ131098 KSQ131098:KSV131098 LCM131098:LCR131098 LMI131098:LMN131098 LWE131098:LWJ131098 MGA131098:MGF131098 MPW131098:MQB131098 MZS131098:MZX131098 NJO131098:NJT131098 NTK131098:NTP131098 ODG131098:ODL131098 ONC131098:ONH131098 OWY131098:OXD131098 PGU131098:PGZ131098 PQQ131098:PQV131098 QAM131098:QAR131098 QKI131098:QKN131098 QUE131098:QUJ131098 REA131098:REF131098 RNW131098:ROB131098 RXS131098:RXX131098 SHO131098:SHT131098 SRK131098:SRP131098 TBG131098:TBL131098 TLC131098:TLH131098 TUY131098:TVD131098 UEU131098:UEZ131098 UOQ131098:UOV131098 UYM131098:UYR131098 VII131098:VIN131098 VSE131098:VSJ131098 WCA131098:WCF131098 WLW131098:WMB131098 WVS131098:WVX131098 K196634:P196634 JG196634:JL196634 TC196634:TH196634 ACY196634:ADD196634 AMU196634:AMZ196634 AWQ196634:AWV196634 BGM196634:BGR196634 BQI196634:BQN196634 CAE196634:CAJ196634 CKA196634:CKF196634 CTW196634:CUB196634 DDS196634:DDX196634 DNO196634:DNT196634 DXK196634:DXP196634 EHG196634:EHL196634 ERC196634:ERH196634 FAY196634:FBD196634 FKU196634:FKZ196634 FUQ196634:FUV196634 GEM196634:GER196634 GOI196634:GON196634 GYE196634:GYJ196634 HIA196634:HIF196634 HRW196634:HSB196634 IBS196634:IBX196634 ILO196634:ILT196634 IVK196634:IVP196634 JFG196634:JFL196634 JPC196634:JPH196634 JYY196634:JZD196634 KIU196634:KIZ196634 KSQ196634:KSV196634 LCM196634:LCR196634 LMI196634:LMN196634 LWE196634:LWJ196634 MGA196634:MGF196634 MPW196634:MQB196634 MZS196634:MZX196634 NJO196634:NJT196634 NTK196634:NTP196634 ODG196634:ODL196634 ONC196634:ONH196634 OWY196634:OXD196634 PGU196634:PGZ196634 PQQ196634:PQV196634 QAM196634:QAR196634 QKI196634:QKN196634 QUE196634:QUJ196634 REA196634:REF196634 RNW196634:ROB196634 RXS196634:RXX196634 SHO196634:SHT196634 SRK196634:SRP196634 TBG196634:TBL196634 TLC196634:TLH196634 TUY196634:TVD196634 UEU196634:UEZ196634 UOQ196634:UOV196634 UYM196634:UYR196634 VII196634:VIN196634 VSE196634:VSJ196634 WCA196634:WCF196634 WLW196634:WMB196634 WVS196634:WVX196634 K262170:P262170 JG262170:JL262170 TC262170:TH262170 ACY262170:ADD262170 AMU262170:AMZ262170 AWQ262170:AWV262170 BGM262170:BGR262170 BQI262170:BQN262170 CAE262170:CAJ262170 CKA262170:CKF262170 CTW262170:CUB262170 DDS262170:DDX262170 DNO262170:DNT262170 DXK262170:DXP262170 EHG262170:EHL262170 ERC262170:ERH262170 FAY262170:FBD262170 FKU262170:FKZ262170 FUQ262170:FUV262170 GEM262170:GER262170 GOI262170:GON262170 GYE262170:GYJ262170 HIA262170:HIF262170 HRW262170:HSB262170 IBS262170:IBX262170 ILO262170:ILT262170 IVK262170:IVP262170 JFG262170:JFL262170 JPC262170:JPH262170 JYY262170:JZD262170 KIU262170:KIZ262170 KSQ262170:KSV262170 LCM262170:LCR262170 LMI262170:LMN262170 LWE262170:LWJ262170 MGA262170:MGF262170 MPW262170:MQB262170 MZS262170:MZX262170 NJO262170:NJT262170 NTK262170:NTP262170 ODG262170:ODL262170 ONC262170:ONH262170 OWY262170:OXD262170 PGU262170:PGZ262170 PQQ262170:PQV262170 QAM262170:QAR262170 QKI262170:QKN262170 QUE262170:QUJ262170 REA262170:REF262170 RNW262170:ROB262170 RXS262170:RXX262170 SHO262170:SHT262170 SRK262170:SRP262170 TBG262170:TBL262170 TLC262170:TLH262170 TUY262170:TVD262170 UEU262170:UEZ262170 UOQ262170:UOV262170 UYM262170:UYR262170 VII262170:VIN262170 VSE262170:VSJ262170 WCA262170:WCF262170 WLW262170:WMB262170 WVS262170:WVX262170 K327706:P327706 JG327706:JL327706 TC327706:TH327706 ACY327706:ADD327706 AMU327706:AMZ327706 AWQ327706:AWV327706 BGM327706:BGR327706 BQI327706:BQN327706 CAE327706:CAJ327706 CKA327706:CKF327706 CTW327706:CUB327706 DDS327706:DDX327706 DNO327706:DNT327706 DXK327706:DXP327706 EHG327706:EHL327706 ERC327706:ERH327706 FAY327706:FBD327706 FKU327706:FKZ327706 FUQ327706:FUV327706 GEM327706:GER327706 GOI327706:GON327706 GYE327706:GYJ327706 HIA327706:HIF327706 HRW327706:HSB327706 IBS327706:IBX327706 ILO327706:ILT327706 IVK327706:IVP327706 JFG327706:JFL327706 JPC327706:JPH327706 JYY327706:JZD327706 KIU327706:KIZ327706 KSQ327706:KSV327706 LCM327706:LCR327706 LMI327706:LMN327706 LWE327706:LWJ327706 MGA327706:MGF327706 MPW327706:MQB327706 MZS327706:MZX327706 NJO327706:NJT327706 NTK327706:NTP327706 ODG327706:ODL327706 ONC327706:ONH327706 OWY327706:OXD327706 PGU327706:PGZ327706 PQQ327706:PQV327706 QAM327706:QAR327706 QKI327706:QKN327706 QUE327706:QUJ327706 REA327706:REF327706 RNW327706:ROB327706 RXS327706:RXX327706 SHO327706:SHT327706 SRK327706:SRP327706 TBG327706:TBL327706 TLC327706:TLH327706 TUY327706:TVD327706 UEU327706:UEZ327706 UOQ327706:UOV327706 UYM327706:UYR327706 VII327706:VIN327706 VSE327706:VSJ327706 WCA327706:WCF327706 WLW327706:WMB327706 WVS327706:WVX327706 K393242:P393242 JG393242:JL393242 TC393242:TH393242 ACY393242:ADD393242 AMU393242:AMZ393242 AWQ393242:AWV393242 BGM393242:BGR393242 BQI393242:BQN393242 CAE393242:CAJ393242 CKA393242:CKF393242 CTW393242:CUB393242 DDS393242:DDX393242 DNO393242:DNT393242 DXK393242:DXP393242 EHG393242:EHL393242 ERC393242:ERH393242 FAY393242:FBD393242 FKU393242:FKZ393242 FUQ393242:FUV393242 GEM393242:GER393242 GOI393242:GON393242 GYE393242:GYJ393242 HIA393242:HIF393242 HRW393242:HSB393242 IBS393242:IBX393242 ILO393242:ILT393242 IVK393242:IVP393242 JFG393242:JFL393242 JPC393242:JPH393242 JYY393242:JZD393242 KIU393242:KIZ393242 KSQ393242:KSV393242 LCM393242:LCR393242 LMI393242:LMN393242 LWE393242:LWJ393242 MGA393242:MGF393242 MPW393242:MQB393242 MZS393242:MZX393242 NJO393242:NJT393242 NTK393242:NTP393242 ODG393242:ODL393242 ONC393242:ONH393242 OWY393242:OXD393242 PGU393242:PGZ393242 PQQ393242:PQV393242 QAM393242:QAR393242 QKI393242:QKN393242 QUE393242:QUJ393242 REA393242:REF393242 RNW393242:ROB393242 RXS393242:RXX393242 SHO393242:SHT393242 SRK393242:SRP393242 TBG393242:TBL393242 TLC393242:TLH393242 TUY393242:TVD393242 UEU393242:UEZ393242 UOQ393242:UOV393242 UYM393242:UYR393242 VII393242:VIN393242 VSE393242:VSJ393242 WCA393242:WCF393242 WLW393242:WMB393242 WVS393242:WVX393242 K458778:P458778 JG458778:JL458778 TC458778:TH458778 ACY458778:ADD458778 AMU458778:AMZ458778 AWQ458778:AWV458778 BGM458778:BGR458778 BQI458778:BQN458778 CAE458778:CAJ458778 CKA458778:CKF458778 CTW458778:CUB458778 DDS458778:DDX458778 DNO458778:DNT458778 DXK458778:DXP458778 EHG458778:EHL458778 ERC458778:ERH458778 FAY458778:FBD458778 FKU458778:FKZ458778 FUQ458778:FUV458778 GEM458778:GER458778 GOI458778:GON458778 GYE458778:GYJ458778 HIA458778:HIF458778 HRW458778:HSB458778 IBS458778:IBX458778 ILO458778:ILT458778 IVK458778:IVP458778 JFG458778:JFL458778 JPC458778:JPH458778 JYY458778:JZD458778 KIU458778:KIZ458778 KSQ458778:KSV458778 LCM458778:LCR458778 LMI458778:LMN458778 LWE458778:LWJ458778 MGA458778:MGF458778 MPW458778:MQB458778 MZS458778:MZX458778 NJO458778:NJT458778 NTK458778:NTP458778 ODG458778:ODL458778 ONC458778:ONH458778 OWY458778:OXD458778 PGU458778:PGZ458778 PQQ458778:PQV458778 QAM458778:QAR458778 QKI458778:QKN458778 QUE458778:QUJ458778 REA458778:REF458778 RNW458778:ROB458778 RXS458778:RXX458778 SHO458778:SHT458778 SRK458778:SRP458778 TBG458778:TBL458778 TLC458778:TLH458778 TUY458778:TVD458778 UEU458778:UEZ458778 UOQ458778:UOV458778 UYM458778:UYR458778 VII458778:VIN458778 VSE458778:VSJ458778 WCA458778:WCF458778 WLW458778:WMB458778 WVS458778:WVX458778 K524314:P524314 JG524314:JL524314 TC524314:TH524314 ACY524314:ADD524314 AMU524314:AMZ524314 AWQ524314:AWV524314 BGM524314:BGR524314 BQI524314:BQN524314 CAE524314:CAJ524314 CKA524314:CKF524314 CTW524314:CUB524314 DDS524314:DDX524314 DNO524314:DNT524314 DXK524314:DXP524314 EHG524314:EHL524314 ERC524314:ERH524314 FAY524314:FBD524314 FKU524314:FKZ524314 FUQ524314:FUV524314 GEM524314:GER524314 GOI524314:GON524314 GYE524314:GYJ524314 HIA524314:HIF524314 HRW524314:HSB524314 IBS524314:IBX524314 ILO524314:ILT524314 IVK524314:IVP524314 JFG524314:JFL524314 JPC524314:JPH524314 JYY524314:JZD524314 KIU524314:KIZ524314 KSQ524314:KSV524314 LCM524314:LCR524314 LMI524314:LMN524314 LWE524314:LWJ524314 MGA524314:MGF524314 MPW524314:MQB524314 MZS524314:MZX524314 NJO524314:NJT524314 NTK524314:NTP524314 ODG524314:ODL524314 ONC524314:ONH524314 OWY524314:OXD524314 PGU524314:PGZ524314 PQQ524314:PQV524314 QAM524314:QAR524314 QKI524314:QKN524314 QUE524314:QUJ524314 REA524314:REF524314 RNW524314:ROB524314 RXS524314:RXX524314 SHO524314:SHT524314 SRK524314:SRP524314 TBG524314:TBL524314 TLC524314:TLH524314 TUY524314:TVD524314 UEU524314:UEZ524314 UOQ524314:UOV524314 UYM524314:UYR524314 VII524314:VIN524314 VSE524314:VSJ524314 WCA524314:WCF524314 WLW524314:WMB524314 WVS524314:WVX524314 K589850:P589850 JG589850:JL589850 TC589850:TH589850 ACY589850:ADD589850 AMU589850:AMZ589850 AWQ589850:AWV589850 BGM589850:BGR589850 BQI589850:BQN589850 CAE589850:CAJ589850 CKA589850:CKF589850 CTW589850:CUB589850 DDS589850:DDX589850 DNO589850:DNT589850 DXK589850:DXP589850 EHG589850:EHL589850 ERC589850:ERH589850 FAY589850:FBD589850 FKU589850:FKZ589850 FUQ589850:FUV589850 GEM589850:GER589850 GOI589850:GON589850 GYE589850:GYJ589850 HIA589850:HIF589850 HRW589850:HSB589850 IBS589850:IBX589850 ILO589850:ILT589850 IVK589850:IVP589850 JFG589850:JFL589850 JPC589850:JPH589850 JYY589850:JZD589850 KIU589850:KIZ589850 KSQ589850:KSV589850 LCM589850:LCR589850 LMI589850:LMN589850 LWE589850:LWJ589850 MGA589850:MGF589850 MPW589850:MQB589850 MZS589850:MZX589850 NJO589850:NJT589850 NTK589850:NTP589850 ODG589850:ODL589850 ONC589850:ONH589850 OWY589850:OXD589850 PGU589850:PGZ589850 PQQ589850:PQV589850 QAM589850:QAR589850 QKI589850:QKN589850 QUE589850:QUJ589850 REA589850:REF589850 RNW589850:ROB589850 RXS589850:RXX589850 SHO589850:SHT589850 SRK589850:SRP589850 TBG589850:TBL589850 TLC589850:TLH589850 TUY589850:TVD589850 UEU589850:UEZ589850 UOQ589850:UOV589850 UYM589850:UYR589850 VII589850:VIN589850 VSE589850:VSJ589850 WCA589850:WCF589850 WLW589850:WMB589850 WVS589850:WVX589850 K655386:P655386 JG655386:JL655386 TC655386:TH655386 ACY655386:ADD655386 AMU655386:AMZ655386 AWQ655386:AWV655386 BGM655386:BGR655386 BQI655386:BQN655386 CAE655386:CAJ655386 CKA655386:CKF655386 CTW655386:CUB655386 DDS655386:DDX655386 DNO655386:DNT655386 DXK655386:DXP655386 EHG655386:EHL655386 ERC655386:ERH655386 FAY655386:FBD655386 FKU655386:FKZ655386 FUQ655386:FUV655386 GEM655386:GER655386 GOI655386:GON655386 GYE655386:GYJ655386 HIA655386:HIF655386 HRW655386:HSB655386 IBS655386:IBX655386 ILO655386:ILT655386 IVK655386:IVP655386 JFG655386:JFL655386 JPC655386:JPH655386 JYY655386:JZD655386 KIU655386:KIZ655386 KSQ655386:KSV655386 LCM655386:LCR655386 LMI655386:LMN655386 LWE655386:LWJ655386 MGA655386:MGF655386 MPW655386:MQB655386 MZS655386:MZX655386 NJO655386:NJT655386 NTK655386:NTP655386 ODG655386:ODL655386 ONC655386:ONH655386 OWY655386:OXD655386 PGU655386:PGZ655386 PQQ655386:PQV655386 QAM655386:QAR655386 QKI655386:QKN655386 QUE655386:QUJ655386 REA655386:REF655386 RNW655386:ROB655386 RXS655386:RXX655386 SHO655386:SHT655386 SRK655386:SRP655386 TBG655386:TBL655386 TLC655386:TLH655386 TUY655386:TVD655386 UEU655386:UEZ655386 UOQ655386:UOV655386 UYM655386:UYR655386 VII655386:VIN655386 VSE655386:VSJ655386 WCA655386:WCF655386 WLW655386:WMB655386 WVS655386:WVX655386 K720922:P720922 JG720922:JL720922 TC720922:TH720922 ACY720922:ADD720922 AMU720922:AMZ720922 AWQ720922:AWV720922 BGM720922:BGR720922 BQI720922:BQN720922 CAE720922:CAJ720922 CKA720922:CKF720922 CTW720922:CUB720922 DDS720922:DDX720922 DNO720922:DNT720922 DXK720922:DXP720922 EHG720922:EHL720922 ERC720922:ERH720922 FAY720922:FBD720922 FKU720922:FKZ720922 FUQ720922:FUV720922 GEM720922:GER720922 GOI720922:GON720922 GYE720922:GYJ720922 HIA720922:HIF720922 HRW720922:HSB720922 IBS720922:IBX720922 ILO720922:ILT720922 IVK720922:IVP720922 JFG720922:JFL720922 JPC720922:JPH720922 JYY720922:JZD720922 KIU720922:KIZ720922 KSQ720922:KSV720922 LCM720922:LCR720922 LMI720922:LMN720922 LWE720922:LWJ720922 MGA720922:MGF720922 MPW720922:MQB720922 MZS720922:MZX720922 NJO720922:NJT720922 NTK720922:NTP720922 ODG720922:ODL720922 ONC720922:ONH720922 OWY720922:OXD720922 PGU720922:PGZ720922 PQQ720922:PQV720922 QAM720922:QAR720922 QKI720922:QKN720922 QUE720922:QUJ720922 REA720922:REF720922 RNW720922:ROB720922 RXS720922:RXX720922 SHO720922:SHT720922 SRK720922:SRP720922 TBG720922:TBL720922 TLC720922:TLH720922 TUY720922:TVD720922 UEU720922:UEZ720922 UOQ720922:UOV720922 UYM720922:UYR720922 VII720922:VIN720922 VSE720922:VSJ720922 WCA720922:WCF720922 WLW720922:WMB720922 WVS720922:WVX720922 K786458:P786458 JG786458:JL786458 TC786458:TH786458 ACY786458:ADD786458 AMU786458:AMZ786458 AWQ786458:AWV786458 BGM786458:BGR786458 BQI786458:BQN786458 CAE786458:CAJ786458 CKA786458:CKF786458 CTW786458:CUB786458 DDS786458:DDX786458 DNO786458:DNT786458 DXK786458:DXP786458 EHG786458:EHL786458 ERC786458:ERH786458 FAY786458:FBD786458 FKU786458:FKZ786458 FUQ786458:FUV786458 GEM786458:GER786458 GOI786458:GON786458 GYE786458:GYJ786458 HIA786458:HIF786458 HRW786458:HSB786458 IBS786458:IBX786458 ILO786458:ILT786458 IVK786458:IVP786458 JFG786458:JFL786458 JPC786458:JPH786458 JYY786458:JZD786458 KIU786458:KIZ786458 KSQ786458:KSV786458 LCM786458:LCR786458 LMI786458:LMN786458 LWE786458:LWJ786458 MGA786458:MGF786458 MPW786458:MQB786458 MZS786458:MZX786458 NJO786458:NJT786458 NTK786458:NTP786458 ODG786458:ODL786458 ONC786458:ONH786458 OWY786458:OXD786458 PGU786458:PGZ786458 PQQ786458:PQV786458 QAM786458:QAR786458 QKI786458:QKN786458 QUE786458:QUJ786458 REA786458:REF786458 RNW786458:ROB786458 RXS786458:RXX786458 SHO786458:SHT786458 SRK786458:SRP786458 TBG786458:TBL786458 TLC786458:TLH786458 TUY786458:TVD786458 UEU786458:UEZ786458 UOQ786458:UOV786458 UYM786458:UYR786458 VII786458:VIN786458 VSE786458:VSJ786458 WCA786458:WCF786458 WLW786458:WMB786458 WVS786458:WVX786458 K851994:P851994 JG851994:JL851994 TC851994:TH851994 ACY851994:ADD851994 AMU851994:AMZ851994 AWQ851994:AWV851994 BGM851994:BGR851994 BQI851994:BQN851994 CAE851994:CAJ851994 CKA851994:CKF851994 CTW851994:CUB851994 DDS851994:DDX851994 DNO851994:DNT851994 DXK851994:DXP851994 EHG851994:EHL851994 ERC851994:ERH851994 FAY851994:FBD851994 FKU851994:FKZ851994 FUQ851994:FUV851994 GEM851994:GER851994 GOI851994:GON851994 GYE851994:GYJ851994 HIA851994:HIF851994 HRW851994:HSB851994 IBS851994:IBX851994 ILO851994:ILT851994 IVK851994:IVP851994 JFG851994:JFL851994 JPC851994:JPH851994 JYY851994:JZD851994 KIU851994:KIZ851994 KSQ851994:KSV851994 LCM851994:LCR851994 LMI851994:LMN851994 LWE851994:LWJ851994 MGA851994:MGF851994 MPW851994:MQB851994 MZS851994:MZX851994 NJO851994:NJT851994 NTK851994:NTP851994 ODG851994:ODL851994 ONC851994:ONH851994 OWY851994:OXD851994 PGU851994:PGZ851994 PQQ851994:PQV851994 QAM851994:QAR851994 QKI851994:QKN851994 QUE851994:QUJ851994 REA851994:REF851994 RNW851994:ROB851994 RXS851994:RXX851994 SHO851994:SHT851994 SRK851994:SRP851994 TBG851994:TBL851994 TLC851994:TLH851994 TUY851994:TVD851994 UEU851994:UEZ851994 UOQ851994:UOV851994 UYM851994:UYR851994 VII851994:VIN851994 VSE851994:VSJ851994 WCA851994:WCF851994 WLW851994:WMB851994 WVS851994:WVX851994 K917530:P917530 JG917530:JL917530 TC917530:TH917530 ACY917530:ADD917530 AMU917530:AMZ917530 AWQ917530:AWV917530 BGM917530:BGR917530 BQI917530:BQN917530 CAE917530:CAJ917530 CKA917530:CKF917530 CTW917530:CUB917530 DDS917530:DDX917530 DNO917530:DNT917530 DXK917530:DXP917530 EHG917530:EHL917530 ERC917530:ERH917530 FAY917530:FBD917530 FKU917530:FKZ917530 FUQ917530:FUV917530 GEM917530:GER917530 GOI917530:GON917530 GYE917530:GYJ917530 HIA917530:HIF917530 HRW917530:HSB917530 IBS917530:IBX917530 ILO917530:ILT917530 IVK917530:IVP917530 JFG917530:JFL917530 JPC917530:JPH917530 JYY917530:JZD917530 KIU917530:KIZ917530 KSQ917530:KSV917530 LCM917530:LCR917530 LMI917530:LMN917530 LWE917530:LWJ917530 MGA917530:MGF917530 MPW917530:MQB917530 MZS917530:MZX917530 NJO917530:NJT917530 NTK917530:NTP917530 ODG917530:ODL917530 ONC917530:ONH917530 OWY917530:OXD917530 PGU917530:PGZ917530 PQQ917530:PQV917530 QAM917530:QAR917530 QKI917530:QKN917530 QUE917530:QUJ917530 REA917530:REF917530 RNW917530:ROB917530 RXS917530:RXX917530 SHO917530:SHT917530 SRK917530:SRP917530 TBG917530:TBL917530 TLC917530:TLH917530 TUY917530:TVD917530 UEU917530:UEZ917530 UOQ917530:UOV917530 UYM917530:UYR917530 VII917530:VIN917530 VSE917530:VSJ917530 WCA917530:WCF917530 WLW917530:WMB917530 WVS917530:WVX917530 K983066:P983066 JG983066:JL983066 TC983066:TH983066 ACY983066:ADD983066 AMU983066:AMZ983066 AWQ983066:AWV983066 BGM983066:BGR983066 BQI983066:BQN983066 CAE983066:CAJ983066 CKA983066:CKF983066 CTW983066:CUB983066 DDS983066:DDX983066 DNO983066:DNT983066 DXK983066:DXP983066 EHG983066:EHL983066 ERC983066:ERH983066 FAY983066:FBD983066 FKU983066:FKZ983066 FUQ983066:FUV983066 GEM983066:GER983066 GOI983066:GON983066 GYE983066:GYJ983066 HIA983066:HIF983066 HRW983066:HSB983066 IBS983066:IBX983066 ILO983066:ILT983066 IVK983066:IVP983066 JFG983066:JFL983066 JPC983066:JPH983066 JYY983066:JZD983066 KIU983066:KIZ983066 KSQ983066:KSV983066 LCM983066:LCR983066 LMI983066:LMN983066 LWE983066:LWJ983066 MGA983066:MGF983066 MPW983066:MQB983066 MZS983066:MZX983066 NJO983066:NJT983066 NTK983066:NTP983066 ODG983066:ODL983066 ONC983066:ONH983066 OWY983066:OXD983066 PGU983066:PGZ983066 PQQ983066:PQV983066 QAM983066:QAR983066 QKI983066:QKN983066 QUE983066:QUJ983066 REA983066:REF983066 RNW983066:ROB983066 RXS983066:RXX983066 SHO983066:SHT983066 SRK983066:SRP983066 TBG983066:TBL983066 TLC983066:TLH983066 TUY983066:TVD983066 UEU983066:UEZ983066 UOQ983066:UOV983066 UYM983066:UYR983066 VII983066:VIN983066 VSE983066:VSJ983066 WCA983066:WCF983066 WLW983066:WMB983066 WVS983066:WVX983066">
      <formula1>$S$23:$S$27</formula1>
    </dataValidation>
    <dataValidation type="list" allowBlank="1" sqref="H28:J28 JD28:JF28 SZ28:TB28 ACV28:ACX28 AMR28:AMT28 AWN28:AWP28 BGJ28:BGL28 BQF28:BQH28 CAB28:CAD28 CJX28:CJZ28 CTT28:CTV28 DDP28:DDR28 DNL28:DNN28 DXH28:DXJ28 EHD28:EHF28 EQZ28:ERB28 FAV28:FAX28 FKR28:FKT28 FUN28:FUP28 GEJ28:GEL28 GOF28:GOH28 GYB28:GYD28 HHX28:HHZ28 HRT28:HRV28 IBP28:IBR28 ILL28:ILN28 IVH28:IVJ28 JFD28:JFF28 JOZ28:JPB28 JYV28:JYX28 KIR28:KIT28 KSN28:KSP28 LCJ28:LCL28 LMF28:LMH28 LWB28:LWD28 MFX28:MFZ28 MPT28:MPV28 MZP28:MZR28 NJL28:NJN28 NTH28:NTJ28 ODD28:ODF28 OMZ28:ONB28 OWV28:OWX28 PGR28:PGT28 PQN28:PQP28 QAJ28:QAL28 QKF28:QKH28 QUB28:QUD28 RDX28:RDZ28 RNT28:RNV28 RXP28:RXR28 SHL28:SHN28 SRH28:SRJ28 TBD28:TBF28 TKZ28:TLB28 TUV28:TUX28 UER28:UET28 UON28:UOP28 UYJ28:UYL28 VIF28:VIH28 VSB28:VSD28 WBX28:WBZ28 WLT28:WLV28 WVP28:WVR28 H65564:J65564 JD65564:JF65564 SZ65564:TB65564 ACV65564:ACX65564 AMR65564:AMT65564 AWN65564:AWP65564 BGJ65564:BGL65564 BQF65564:BQH65564 CAB65564:CAD65564 CJX65564:CJZ65564 CTT65564:CTV65564 DDP65564:DDR65564 DNL65564:DNN65564 DXH65564:DXJ65564 EHD65564:EHF65564 EQZ65564:ERB65564 FAV65564:FAX65564 FKR65564:FKT65564 FUN65564:FUP65564 GEJ65564:GEL65564 GOF65564:GOH65564 GYB65564:GYD65564 HHX65564:HHZ65564 HRT65564:HRV65564 IBP65564:IBR65564 ILL65564:ILN65564 IVH65564:IVJ65564 JFD65564:JFF65564 JOZ65564:JPB65564 JYV65564:JYX65564 KIR65564:KIT65564 KSN65564:KSP65564 LCJ65564:LCL65564 LMF65564:LMH65564 LWB65564:LWD65564 MFX65564:MFZ65564 MPT65564:MPV65564 MZP65564:MZR65564 NJL65564:NJN65564 NTH65564:NTJ65564 ODD65564:ODF65564 OMZ65564:ONB65564 OWV65564:OWX65564 PGR65564:PGT65564 PQN65564:PQP65564 QAJ65564:QAL65564 QKF65564:QKH65564 QUB65564:QUD65564 RDX65564:RDZ65564 RNT65564:RNV65564 RXP65564:RXR65564 SHL65564:SHN65564 SRH65564:SRJ65564 TBD65564:TBF65564 TKZ65564:TLB65564 TUV65564:TUX65564 UER65564:UET65564 UON65564:UOP65564 UYJ65564:UYL65564 VIF65564:VIH65564 VSB65564:VSD65564 WBX65564:WBZ65564 WLT65564:WLV65564 WVP65564:WVR65564 H131100:J131100 JD131100:JF131100 SZ131100:TB131100 ACV131100:ACX131100 AMR131100:AMT131100 AWN131100:AWP131100 BGJ131100:BGL131100 BQF131100:BQH131100 CAB131100:CAD131100 CJX131100:CJZ131100 CTT131100:CTV131100 DDP131100:DDR131100 DNL131100:DNN131100 DXH131100:DXJ131100 EHD131100:EHF131100 EQZ131100:ERB131100 FAV131100:FAX131100 FKR131100:FKT131100 FUN131100:FUP131100 GEJ131100:GEL131100 GOF131100:GOH131100 GYB131100:GYD131100 HHX131100:HHZ131100 HRT131100:HRV131100 IBP131100:IBR131100 ILL131100:ILN131100 IVH131100:IVJ131100 JFD131100:JFF131100 JOZ131100:JPB131100 JYV131100:JYX131100 KIR131100:KIT131100 KSN131100:KSP131100 LCJ131100:LCL131100 LMF131100:LMH131100 LWB131100:LWD131100 MFX131100:MFZ131100 MPT131100:MPV131100 MZP131100:MZR131100 NJL131100:NJN131100 NTH131100:NTJ131100 ODD131100:ODF131100 OMZ131100:ONB131100 OWV131100:OWX131100 PGR131100:PGT131100 PQN131100:PQP131100 QAJ131100:QAL131100 QKF131100:QKH131100 QUB131100:QUD131100 RDX131100:RDZ131100 RNT131100:RNV131100 RXP131100:RXR131100 SHL131100:SHN131100 SRH131100:SRJ131100 TBD131100:TBF131100 TKZ131100:TLB131100 TUV131100:TUX131100 UER131100:UET131100 UON131100:UOP131100 UYJ131100:UYL131100 VIF131100:VIH131100 VSB131100:VSD131100 WBX131100:WBZ131100 WLT131100:WLV131100 WVP131100:WVR131100 H196636:J196636 JD196636:JF196636 SZ196636:TB196636 ACV196636:ACX196636 AMR196636:AMT196636 AWN196636:AWP196636 BGJ196636:BGL196636 BQF196636:BQH196636 CAB196636:CAD196636 CJX196636:CJZ196636 CTT196636:CTV196636 DDP196636:DDR196636 DNL196636:DNN196636 DXH196636:DXJ196636 EHD196636:EHF196636 EQZ196636:ERB196636 FAV196636:FAX196636 FKR196636:FKT196636 FUN196636:FUP196636 GEJ196636:GEL196636 GOF196636:GOH196636 GYB196636:GYD196636 HHX196636:HHZ196636 HRT196636:HRV196636 IBP196636:IBR196636 ILL196636:ILN196636 IVH196636:IVJ196636 JFD196636:JFF196636 JOZ196636:JPB196636 JYV196636:JYX196636 KIR196636:KIT196636 KSN196636:KSP196636 LCJ196636:LCL196636 LMF196636:LMH196636 LWB196636:LWD196636 MFX196636:MFZ196636 MPT196636:MPV196636 MZP196636:MZR196636 NJL196636:NJN196636 NTH196636:NTJ196636 ODD196636:ODF196636 OMZ196636:ONB196636 OWV196636:OWX196636 PGR196636:PGT196636 PQN196636:PQP196636 QAJ196636:QAL196636 QKF196636:QKH196636 QUB196636:QUD196636 RDX196636:RDZ196636 RNT196636:RNV196636 RXP196636:RXR196636 SHL196636:SHN196636 SRH196636:SRJ196636 TBD196636:TBF196636 TKZ196636:TLB196636 TUV196636:TUX196636 UER196636:UET196636 UON196636:UOP196636 UYJ196636:UYL196636 VIF196636:VIH196636 VSB196636:VSD196636 WBX196636:WBZ196636 WLT196636:WLV196636 WVP196636:WVR196636 H262172:J262172 JD262172:JF262172 SZ262172:TB262172 ACV262172:ACX262172 AMR262172:AMT262172 AWN262172:AWP262172 BGJ262172:BGL262172 BQF262172:BQH262172 CAB262172:CAD262172 CJX262172:CJZ262172 CTT262172:CTV262172 DDP262172:DDR262172 DNL262172:DNN262172 DXH262172:DXJ262172 EHD262172:EHF262172 EQZ262172:ERB262172 FAV262172:FAX262172 FKR262172:FKT262172 FUN262172:FUP262172 GEJ262172:GEL262172 GOF262172:GOH262172 GYB262172:GYD262172 HHX262172:HHZ262172 HRT262172:HRV262172 IBP262172:IBR262172 ILL262172:ILN262172 IVH262172:IVJ262172 JFD262172:JFF262172 JOZ262172:JPB262172 JYV262172:JYX262172 KIR262172:KIT262172 KSN262172:KSP262172 LCJ262172:LCL262172 LMF262172:LMH262172 LWB262172:LWD262172 MFX262172:MFZ262172 MPT262172:MPV262172 MZP262172:MZR262172 NJL262172:NJN262172 NTH262172:NTJ262172 ODD262172:ODF262172 OMZ262172:ONB262172 OWV262172:OWX262172 PGR262172:PGT262172 PQN262172:PQP262172 QAJ262172:QAL262172 QKF262172:QKH262172 QUB262172:QUD262172 RDX262172:RDZ262172 RNT262172:RNV262172 RXP262172:RXR262172 SHL262172:SHN262172 SRH262172:SRJ262172 TBD262172:TBF262172 TKZ262172:TLB262172 TUV262172:TUX262172 UER262172:UET262172 UON262172:UOP262172 UYJ262172:UYL262172 VIF262172:VIH262172 VSB262172:VSD262172 WBX262172:WBZ262172 WLT262172:WLV262172 WVP262172:WVR262172 H327708:J327708 JD327708:JF327708 SZ327708:TB327708 ACV327708:ACX327708 AMR327708:AMT327708 AWN327708:AWP327708 BGJ327708:BGL327708 BQF327708:BQH327708 CAB327708:CAD327708 CJX327708:CJZ327708 CTT327708:CTV327708 DDP327708:DDR327708 DNL327708:DNN327708 DXH327708:DXJ327708 EHD327708:EHF327708 EQZ327708:ERB327708 FAV327708:FAX327708 FKR327708:FKT327708 FUN327708:FUP327708 GEJ327708:GEL327708 GOF327708:GOH327708 GYB327708:GYD327708 HHX327708:HHZ327708 HRT327708:HRV327708 IBP327708:IBR327708 ILL327708:ILN327708 IVH327708:IVJ327708 JFD327708:JFF327708 JOZ327708:JPB327708 JYV327708:JYX327708 KIR327708:KIT327708 KSN327708:KSP327708 LCJ327708:LCL327708 LMF327708:LMH327708 LWB327708:LWD327708 MFX327708:MFZ327708 MPT327708:MPV327708 MZP327708:MZR327708 NJL327708:NJN327708 NTH327708:NTJ327708 ODD327708:ODF327708 OMZ327708:ONB327708 OWV327708:OWX327708 PGR327708:PGT327708 PQN327708:PQP327708 QAJ327708:QAL327708 QKF327708:QKH327708 QUB327708:QUD327708 RDX327708:RDZ327708 RNT327708:RNV327708 RXP327708:RXR327708 SHL327708:SHN327708 SRH327708:SRJ327708 TBD327708:TBF327708 TKZ327708:TLB327708 TUV327708:TUX327708 UER327708:UET327708 UON327708:UOP327708 UYJ327708:UYL327708 VIF327708:VIH327708 VSB327708:VSD327708 WBX327708:WBZ327708 WLT327708:WLV327708 WVP327708:WVR327708 H393244:J393244 JD393244:JF393244 SZ393244:TB393244 ACV393244:ACX393244 AMR393244:AMT393244 AWN393244:AWP393244 BGJ393244:BGL393244 BQF393244:BQH393244 CAB393244:CAD393244 CJX393244:CJZ393244 CTT393244:CTV393244 DDP393244:DDR393244 DNL393244:DNN393244 DXH393244:DXJ393244 EHD393244:EHF393244 EQZ393244:ERB393244 FAV393244:FAX393244 FKR393244:FKT393244 FUN393244:FUP393244 GEJ393244:GEL393244 GOF393244:GOH393244 GYB393244:GYD393244 HHX393244:HHZ393244 HRT393244:HRV393244 IBP393244:IBR393244 ILL393244:ILN393244 IVH393244:IVJ393244 JFD393244:JFF393244 JOZ393244:JPB393244 JYV393244:JYX393244 KIR393244:KIT393244 KSN393244:KSP393244 LCJ393244:LCL393244 LMF393244:LMH393244 LWB393244:LWD393244 MFX393244:MFZ393244 MPT393244:MPV393244 MZP393244:MZR393244 NJL393244:NJN393244 NTH393244:NTJ393244 ODD393244:ODF393244 OMZ393244:ONB393244 OWV393244:OWX393244 PGR393244:PGT393244 PQN393244:PQP393244 QAJ393244:QAL393244 QKF393244:QKH393244 QUB393244:QUD393244 RDX393244:RDZ393244 RNT393244:RNV393244 RXP393244:RXR393244 SHL393244:SHN393244 SRH393244:SRJ393244 TBD393244:TBF393244 TKZ393244:TLB393244 TUV393244:TUX393244 UER393244:UET393244 UON393244:UOP393244 UYJ393244:UYL393244 VIF393244:VIH393244 VSB393244:VSD393244 WBX393244:WBZ393244 WLT393244:WLV393244 WVP393244:WVR393244 H458780:J458780 JD458780:JF458780 SZ458780:TB458780 ACV458780:ACX458780 AMR458780:AMT458780 AWN458780:AWP458780 BGJ458780:BGL458780 BQF458780:BQH458780 CAB458780:CAD458780 CJX458780:CJZ458780 CTT458780:CTV458780 DDP458780:DDR458780 DNL458780:DNN458780 DXH458780:DXJ458780 EHD458780:EHF458780 EQZ458780:ERB458780 FAV458780:FAX458780 FKR458780:FKT458780 FUN458780:FUP458780 GEJ458780:GEL458780 GOF458780:GOH458780 GYB458780:GYD458780 HHX458780:HHZ458780 HRT458780:HRV458780 IBP458780:IBR458780 ILL458780:ILN458780 IVH458780:IVJ458780 JFD458780:JFF458780 JOZ458780:JPB458780 JYV458780:JYX458780 KIR458780:KIT458780 KSN458780:KSP458780 LCJ458780:LCL458780 LMF458780:LMH458780 LWB458780:LWD458780 MFX458780:MFZ458780 MPT458780:MPV458780 MZP458780:MZR458780 NJL458780:NJN458780 NTH458780:NTJ458780 ODD458780:ODF458780 OMZ458780:ONB458780 OWV458780:OWX458780 PGR458780:PGT458780 PQN458780:PQP458780 QAJ458780:QAL458780 QKF458780:QKH458780 QUB458780:QUD458780 RDX458780:RDZ458780 RNT458780:RNV458780 RXP458780:RXR458780 SHL458780:SHN458780 SRH458780:SRJ458780 TBD458780:TBF458780 TKZ458780:TLB458780 TUV458780:TUX458780 UER458780:UET458780 UON458780:UOP458780 UYJ458780:UYL458780 VIF458780:VIH458780 VSB458780:VSD458780 WBX458780:WBZ458780 WLT458780:WLV458780 WVP458780:WVR458780 H524316:J524316 JD524316:JF524316 SZ524316:TB524316 ACV524316:ACX524316 AMR524316:AMT524316 AWN524316:AWP524316 BGJ524316:BGL524316 BQF524316:BQH524316 CAB524316:CAD524316 CJX524316:CJZ524316 CTT524316:CTV524316 DDP524316:DDR524316 DNL524316:DNN524316 DXH524316:DXJ524316 EHD524316:EHF524316 EQZ524316:ERB524316 FAV524316:FAX524316 FKR524316:FKT524316 FUN524316:FUP524316 GEJ524316:GEL524316 GOF524316:GOH524316 GYB524316:GYD524316 HHX524316:HHZ524316 HRT524316:HRV524316 IBP524316:IBR524316 ILL524316:ILN524316 IVH524316:IVJ524316 JFD524316:JFF524316 JOZ524316:JPB524316 JYV524316:JYX524316 KIR524316:KIT524316 KSN524316:KSP524316 LCJ524316:LCL524316 LMF524316:LMH524316 LWB524316:LWD524316 MFX524316:MFZ524316 MPT524316:MPV524316 MZP524316:MZR524316 NJL524316:NJN524316 NTH524316:NTJ524316 ODD524316:ODF524316 OMZ524316:ONB524316 OWV524316:OWX524316 PGR524316:PGT524316 PQN524316:PQP524316 QAJ524316:QAL524316 QKF524316:QKH524316 QUB524316:QUD524316 RDX524316:RDZ524316 RNT524316:RNV524316 RXP524316:RXR524316 SHL524316:SHN524316 SRH524316:SRJ524316 TBD524316:TBF524316 TKZ524316:TLB524316 TUV524316:TUX524316 UER524316:UET524316 UON524316:UOP524316 UYJ524316:UYL524316 VIF524316:VIH524316 VSB524316:VSD524316 WBX524316:WBZ524316 WLT524316:WLV524316 WVP524316:WVR524316 H589852:J589852 JD589852:JF589852 SZ589852:TB589852 ACV589852:ACX589852 AMR589852:AMT589852 AWN589852:AWP589852 BGJ589852:BGL589852 BQF589852:BQH589852 CAB589852:CAD589852 CJX589852:CJZ589852 CTT589852:CTV589852 DDP589852:DDR589852 DNL589852:DNN589852 DXH589852:DXJ589852 EHD589852:EHF589852 EQZ589852:ERB589852 FAV589852:FAX589852 FKR589852:FKT589852 FUN589852:FUP589852 GEJ589852:GEL589852 GOF589852:GOH589852 GYB589852:GYD589852 HHX589852:HHZ589852 HRT589852:HRV589852 IBP589852:IBR589852 ILL589852:ILN589852 IVH589852:IVJ589852 JFD589852:JFF589852 JOZ589852:JPB589852 JYV589852:JYX589852 KIR589852:KIT589852 KSN589852:KSP589852 LCJ589852:LCL589852 LMF589852:LMH589852 LWB589852:LWD589852 MFX589852:MFZ589852 MPT589852:MPV589852 MZP589852:MZR589852 NJL589852:NJN589852 NTH589852:NTJ589852 ODD589852:ODF589852 OMZ589852:ONB589852 OWV589852:OWX589852 PGR589852:PGT589852 PQN589852:PQP589852 QAJ589852:QAL589852 QKF589852:QKH589852 QUB589852:QUD589852 RDX589852:RDZ589852 RNT589852:RNV589852 RXP589852:RXR589852 SHL589852:SHN589852 SRH589852:SRJ589852 TBD589852:TBF589852 TKZ589852:TLB589852 TUV589852:TUX589852 UER589852:UET589852 UON589852:UOP589852 UYJ589852:UYL589852 VIF589852:VIH589852 VSB589852:VSD589852 WBX589852:WBZ589852 WLT589852:WLV589852 WVP589852:WVR589852 H655388:J655388 JD655388:JF655388 SZ655388:TB655388 ACV655388:ACX655388 AMR655388:AMT655388 AWN655388:AWP655388 BGJ655388:BGL655388 BQF655388:BQH655388 CAB655388:CAD655388 CJX655388:CJZ655388 CTT655388:CTV655388 DDP655388:DDR655388 DNL655388:DNN655388 DXH655388:DXJ655388 EHD655388:EHF655388 EQZ655388:ERB655388 FAV655388:FAX655388 FKR655388:FKT655388 FUN655388:FUP655388 GEJ655388:GEL655388 GOF655388:GOH655388 GYB655388:GYD655388 HHX655388:HHZ655388 HRT655388:HRV655388 IBP655388:IBR655388 ILL655388:ILN655388 IVH655388:IVJ655388 JFD655388:JFF655388 JOZ655388:JPB655388 JYV655388:JYX655388 KIR655388:KIT655388 KSN655388:KSP655388 LCJ655388:LCL655388 LMF655388:LMH655388 LWB655388:LWD655388 MFX655388:MFZ655388 MPT655388:MPV655388 MZP655388:MZR655388 NJL655388:NJN655388 NTH655388:NTJ655388 ODD655388:ODF655388 OMZ655388:ONB655388 OWV655388:OWX655388 PGR655388:PGT655388 PQN655388:PQP655388 QAJ655388:QAL655388 QKF655388:QKH655388 QUB655388:QUD655388 RDX655388:RDZ655388 RNT655388:RNV655388 RXP655388:RXR655388 SHL655388:SHN655388 SRH655388:SRJ655388 TBD655388:TBF655388 TKZ655388:TLB655388 TUV655388:TUX655388 UER655388:UET655388 UON655388:UOP655388 UYJ655388:UYL655388 VIF655388:VIH655388 VSB655388:VSD655388 WBX655388:WBZ655388 WLT655388:WLV655388 WVP655388:WVR655388 H720924:J720924 JD720924:JF720924 SZ720924:TB720924 ACV720924:ACX720924 AMR720924:AMT720924 AWN720924:AWP720924 BGJ720924:BGL720924 BQF720924:BQH720924 CAB720924:CAD720924 CJX720924:CJZ720924 CTT720924:CTV720924 DDP720924:DDR720924 DNL720924:DNN720924 DXH720924:DXJ720924 EHD720924:EHF720924 EQZ720924:ERB720924 FAV720924:FAX720924 FKR720924:FKT720924 FUN720924:FUP720924 GEJ720924:GEL720924 GOF720924:GOH720924 GYB720924:GYD720924 HHX720924:HHZ720924 HRT720924:HRV720924 IBP720924:IBR720924 ILL720924:ILN720924 IVH720924:IVJ720924 JFD720924:JFF720924 JOZ720924:JPB720924 JYV720924:JYX720924 KIR720924:KIT720924 KSN720924:KSP720924 LCJ720924:LCL720924 LMF720924:LMH720924 LWB720924:LWD720924 MFX720924:MFZ720924 MPT720924:MPV720924 MZP720924:MZR720924 NJL720924:NJN720924 NTH720924:NTJ720924 ODD720924:ODF720924 OMZ720924:ONB720924 OWV720924:OWX720924 PGR720924:PGT720924 PQN720924:PQP720924 QAJ720924:QAL720924 QKF720924:QKH720924 QUB720924:QUD720924 RDX720924:RDZ720924 RNT720924:RNV720924 RXP720924:RXR720924 SHL720924:SHN720924 SRH720924:SRJ720924 TBD720924:TBF720924 TKZ720924:TLB720924 TUV720924:TUX720924 UER720924:UET720924 UON720924:UOP720924 UYJ720924:UYL720924 VIF720924:VIH720924 VSB720924:VSD720924 WBX720924:WBZ720924 WLT720924:WLV720924 WVP720924:WVR720924 H786460:J786460 JD786460:JF786460 SZ786460:TB786460 ACV786460:ACX786460 AMR786460:AMT786460 AWN786460:AWP786460 BGJ786460:BGL786460 BQF786460:BQH786460 CAB786460:CAD786460 CJX786460:CJZ786460 CTT786460:CTV786460 DDP786460:DDR786460 DNL786460:DNN786460 DXH786460:DXJ786460 EHD786460:EHF786460 EQZ786460:ERB786460 FAV786460:FAX786460 FKR786460:FKT786460 FUN786460:FUP786460 GEJ786460:GEL786460 GOF786460:GOH786460 GYB786460:GYD786460 HHX786460:HHZ786460 HRT786460:HRV786460 IBP786460:IBR786460 ILL786460:ILN786460 IVH786460:IVJ786460 JFD786460:JFF786460 JOZ786460:JPB786460 JYV786460:JYX786460 KIR786460:KIT786460 KSN786460:KSP786460 LCJ786460:LCL786460 LMF786460:LMH786460 LWB786460:LWD786460 MFX786460:MFZ786460 MPT786460:MPV786460 MZP786460:MZR786460 NJL786460:NJN786460 NTH786460:NTJ786460 ODD786460:ODF786460 OMZ786460:ONB786460 OWV786460:OWX786460 PGR786460:PGT786460 PQN786460:PQP786460 QAJ786460:QAL786460 QKF786460:QKH786460 QUB786460:QUD786460 RDX786460:RDZ786460 RNT786460:RNV786460 RXP786460:RXR786460 SHL786460:SHN786460 SRH786460:SRJ786460 TBD786460:TBF786460 TKZ786460:TLB786460 TUV786460:TUX786460 UER786460:UET786460 UON786460:UOP786460 UYJ786460:UYL786460 VIF786460:VIH786460 VSB786460:VSD786460 WBX786460:WBZ786460 WLT786460:WLV786460 WVP786460:WVR786460 H851996:J851996 JD851996:JF851996 SZ851996:TB851996 ACV851996:ACX851996 AMR851996:AMT851996 AWN851996:AWP851996 BGJ851996:BGL851996 BQF851996:BQH851996 CAB851996:CAD851996 CJX851996:CJZ851996 CTT851996:CTV851996 DDP851996:DDR851996 DNL851996:DNN851996 DXH851996:DXJ851996 EHD851996:EHF851996 EQZ851996:ERB851996 FAV851996:FAX851996 FKR851996:FKT851996 FUN851996:FUP851996 GEJ851996:GEL851996 GOF851996:GOH851996 GYB851996:GYD851996 HHX851996:HHZ851996 HRT851996:HRV851996 IBP851996:IBR851996 ILL851996:ILN851996 IVH851996:IVJ851996 JFD851996:JFF851996 JOZ851996:JPB851996 JYV851996:JYX851996 KIR851996:KIT851996 KSN851996:KSP851996 LCJ851996:LCL851996 LMF851996:LMH851996 LWB851996:LWD851996 MFX851996:MFZ851996 MPT851996:MPV851996 MZP851996:MZR851996 NJL851996:NJN851996 NTH851996:NTJ851996 ODD851996:ODF851996 OMZ851996:ONB851996 OWV851996:OWX851996 PGR851996:PGT851996 PQN851996:PQP851996 QAJ851996:QAL851996 QKF851996:QKH851996 QUB851996:QUD851996 RDX851996:RDZ851996 RNT851996:RNV851996 RXP851996:RXR851996 SHL851996:SHN851996 SRH851996:SRJ851996 TBD851996:TBF851996 TKZ851996:TLB851996 TUV851996:TUX851996 UER851996:UET851996 UON851996:UOP851996 UYJ851996:UYL851996 VIF851996:VIH851996 VSB851996:VSD851996 WBX851996:WBZ851996 WLT851996:WLV851996 WVP851996:WVR851996 H917532:J917532 JD917532:JF917532 SZ917532:TB917532 ACV917532:ACX917532 AMR917532:AMT917532 AWN917532:AWP917532 BGJ917532:BGL917532 BQF917532:BQH917532 CAB917532:CAD917532 CJX917532:CJZ917532 CTT917532:CTV917532 DDP917532:DDR917532 DNL917532:DNN917532 DXH917532:DXJ917532 EHD917532:EHF917532 EQZ917532:ERB917532 FAV917532:FAX917532 FKR917532:FKT917532 FUN917532:FUP917532 GEJ917532:GEL917532 GOF917532:GOH917532 GYB917532:GYD917532 HHX917532:HHZ917532 HRT917532:HRV917532 IBP917532:IBR917532 ILL917532:ILN917532 IVH917532:IVJ917532 JFD917532:JFF917532 JOZ917532:JPB917532 JYV917532:JYX917532 KIR917532:KIT917532 KSN917532:KSP917532 LCJ917532:LCL917532 LMF917532:LMH917532 LWB917532:LWD917532 MFX917532:MFZ917532 MPT917532:MPV917532 MZP917532:MZR917532 NJL917532:NJN917532 NTH917532:NTJ917532 ODD917532:ODF917532 OMZ917532:ONB917532 OWV917532:OWX917532 PGR917532:PGT917532 PQN917532:PQP917532 QAJ917532:QAL917532 QKF917532:QKH917532 QUB917532:QUD917532 RDX917532:RDZ917532 RNT917532:RNV917532 RXP917532:RXR917532 SHL917532:SHN917532 SRH917532:SRJ917532 TBD917532:TBF917532 TKZ917532:TLB917532 TUV917532:TUX917532 UER917532:UET917532 UON917532:UOP917532 UYJ917532:UYL917532 VIF917532:VIH917532 VSB917532:VSD917532 WBX917532:WBZ917532 WLT917532:WLV917532 WVP917532:WVR917532 H983068:J983068 JD983068:JF983068 SZ983068:TB983068 ACV983068:ACX983068 AMR983068:AMT983068 AWN983068:AWP983068 BGJ983068:BGL983068 BQF983068:BQH983068 CAB983068:CAD983068 CJX983068:CJZ983068 CTT983068:CTV983068 DDP983068:DDR983068 DNL983068:DNN983068 DXH983068:DXJ983068 EHD983068:EHF983068 EQZ983068:ERB983068 FAV983068:FAX983068 FKR983068:FKT983068 FUN983068:FUP983068 GEJ983068:GEL983068 GOF983068:GOH983068 GYB983068:GYD983068 HHX983068:HHZ983068 HRT983068:HRV983068 IBP983068:IBR983068 ILL983068:ILN983068 IVH983068:IVJ983068 JFD983068:JFF983068 JOZ983068:JPB983068 JYV983068:JYX983068 KIR983068:KIT983068 KSN983068:KSP983068 LCJ983068:LCL983068 LMF983068:LMH983068 LWB983068:LWD983068 MFX983068:MFZ983068 MPT983068:MPV983068 MZP983068:MZR983068 NJL983068:NJN983068 NTH983068:NTJ983068 ODD983068:ODF983068 OMZ983068:ONB983068 OWV983068:OWX983068 PGR983068:PGT983068 PQN983068:PQP983068 QAJ983068:QAL983068 QKF983068:QKH983068 QUB983068:QUD983068 RDX983068:RDZ983068 RNT983068:RNV983068 RXP983068:RXR983068 SHL983068:SHN983068 SRH983068:SRJ983068 TBD983068:TBF983068 TKZ983068:TLB983068 TUV983068:TUX983068 UER983068:UET983068 UON983068:UOP983068 UYJ983068:UYL983068 VIF983068:VIH983068 VSB983068:VSD983068 WBX983068:WBZ983068 WLT983068:WLV983068 WVP983068:WVR983068">
      <formula1>$U$21:$U$25</formula1>
    </dataValidation>
    <dataValidation type="list" allowBlank="1" sqref="H29:J29 JD29:JF29 SZ29:TB29 ACV29:ACX29 AMR29:AMT29 AWN29:AWP29 BGJ29:BGL29 BQF29:BQH29 CAB29:CAD29 CJX29:CJZ29 CTT29:CTV29 DDP29:DDR29 DNL29:DNN29 DXH29:DXJ29 EHD29:EHF29 EQZ29:ERB29 FAV29:FAX29 FKR29:FKT29 FUN29:FUP29 GEJ29:GEL29 GOF29:GOH29 GYB29:GYD29 HHX29:HHZ29 HRT29:HRV29 IBP29:IBR29 ILL29:ILN29 IVH29:IVJ29 JFD29:JFF29 JOZ29:JPB29 JYV29:JYX29 KIR29:KIT29 KSN29:KSP29 LCJ29:LCL29 LMF29:LMH29 LWB29:LWD29 MFX29:MFZ29 MPT29:MPV29 MZP29:MZR29 NJL29:NJN29 NTH29:NTJ29 ODD29:ODF29 OMZ29:ONB29 OWV29:OWX29 PGR29:PGT29 PQN29:PQP29 QAJ29:QAL29 QKF29:QKH29 QUB29:QUD29 RDX29:RDZ29 RNT29:RNV29 RXP29:RXR29 SHL29:SHN29 SRH29:SRJ29 TBD29:TBF29 TKZ29:TLB29 TUV29:TUX29 UER29:UET29 UON29:UOP29 UYJ29:UYL29 VIF29:VIH29 VSB29:VSD29 WBX29:WBZ29 WLT29:WLV29 WVP29:WVR29 H65565:J65565 JD65565:JF65565 SZ65565:TB65565 ACV65565:ACX65565 AMR65565:AMT65565 AWN65565:AWP65565 BGJ65565:BGL65565 BQF65565:BQH65565 CAB65565:CAD65565 CJX65565:CJZ65565 CTT65565:CTV65565 DDP65565:DDR65565 DNL65565:DNN65565 DXH65565:DXJ65565 EHD65565:EHF65565 EQZ65565:ERB65565 FAV65565:FAX65565 FKR65565:FKT65565 FUN65565:FUP65565 GEJ65565:GEL65565 GOF65565:GOH65565 GYB65565:GYD65565 HHX65565:HHZ65565 HRT65565:HRV65565 IBP65565:IBR65565 ILL65565:ILN65565 IVH65565:IVJ65565 JFD65565:JFF65565 JOZ65565:JPB65565 JYV65565:JYX65565 KIR65565:KIT65565 KSN65565:KSP65565 LCJ65565:LCL65565 LMF65565:LMH65565 LWB65565:LWD65565 MFX65565:MFZ65565 MPT65565:MPV65565 MZP65565:MZR65565 NJL65565:NJN65565 NTH65565:NTJ65565 ODD65565:ODF65565 OMZ65565:ONB65565 OWV65565:OWX65565 PGR65565:PGT65565 PQN65565:PQP65565 QAJ65565:QAL65565 QKF65565:QKH65565 QUB65565:QUD65565 RDX65565:RDZ65565 RNT65565:RNV65565 RXP65565:RXR65565 SHL65565:SHN65565 SRH65565:SRJ65565 TBD65565:TBF65565 TKZ65565:TLB65565 TUV65565:TUX65565 UER65565:UET65565 UON65565:UOP65565 UYJ65565:UYL65565 VIF65565:VIH65565 VSB65565:VSD65565 WBX65565:WBZ65565 WLT65565:WLV65565 WVP65565:WVR65565 H131101:J131101 JD131101:JF131101 SZ131101:TB131101 ACV131101:ACX131101 AMR131101:AMT131101 AWN131101:AWP131101 BGJ131101:BGL131101 BQF131101:BQH131101 CAB131101:CAD131101 CJX131101:CJZ131101 CTT131101:CTV131101 DDP131101:DDR131101 DNL131101:DNN131101 DXH131101:DXJ131101 EHD131101:EHF131101 EQZ131101:ERB131101 FAV131101:FAX131101 FKR131101:FKT131101 FUN131101:FUP131101 GEJ131101:GEL131101 GOF131101:GOH131101 GYB131101:GYD131101 HHX131101:HHZ131101 HRT131101:HRV131101 IBP131101:IBR131101 ILL131101:ILN131101 IVH131101:IVJ131101 JFD131101:JFF131101 JOZ131101:JPB131101 JYV131101:JYX131101 KIR131101:KIT131101 KSN131101:KSP131101 LCJ131101:LCL131101 LMF131101:LMH131101 LWB131101:LWD131101 MFX131101:MFZ131101 MPT131101:MPV131101 MZP131101:MZR131101 NJL131101:NJN131101 NTH131101:NTJ131101 ODD131101:ODF131101 OMZ131101:ONB131101 OWV131101:OWX131101 PGR131101:PGT131101 PQN131101:PQP131101 QAJ131101:QAL131101 QKF131101:QKH131101 QUB131101:QUD131101 RDX131101:RDZ131101 RNT131101:RNV131101 RXP131101:RXR131101 SHL131101:SHN131101 SRH131101:SRJ131101 TBD131101:TBF131101 TKZ131101:TLB131101 TUV131101:TUX131101 UER131101:UET131101 UON131101:UOP131101 UYJ131101:UYL131101 VIF131101:VIH131101 VSB131101:VSD131101 WBX131101:WBZ131101 WLT131101:WLV131101 WVP131101:WVR131101 H196637:J196637 JD196637:JF196637 SZ196637:TB196637 ACV196637:ACX196637 AMR196637:AMT196637 AWN196637:AWP196637 BGJ196637:BGL196637 BQF196637:BQH196637 CAB196637:CAD196637 CJX196637:CJZ196637 CTT196637:CTV196637 DDP196637:DDR196637 DNL196637:DNN196637 DXH196637:DXJ196637 EHD196637:EHF196637 EQZ196637:ERB196637 FAV196637:FAX196637 FKR196637:FKT196637 FUN196637:FUP196637 GEJ196637:GEL196637 GOF196637:GOH196637 GYB196637:GYD196637 HHX196637:HHZ196637 HRT196637:HRV196637 IBP196637:IBR196637 ILL196637:ILN196637 IVH196637:IVJ196637 JFD196637:JFF196637 JOZ196637:JPB196637 JYV196637:JYX196637 KIR196637:KIT196637 KSN196637:KSP196637 LCJ196637:LCL196637 LMF196637:LMH196637 LWB196637:LWD196637 MFX196637:MFZ196637 MPT196637:MPV196637 MZP196637:MZR196637 NJL196637:NJN196637 NTH196637:NTJ196637 ODD196637:ODF196637 OMZ196637:ONB196637 OWV196637:OWX196637 PGR196637:PGT196637 PQN196637:PQP196637 QAJ196637:QAL196637 QKF196637:QKH196637 QUB196637:QUD196637 RDX196637:RDZ196637 RNT196637:RNV196637 RXP196637:RXR196637 SHL196637:SHN196637 SRH196637:SRJ196637 TBD196637:TBF196637 TKZ196637:TLB196637 TUV196637:TUX196637 UER196637:UET196637 UON196637:UOP196637 UYJ196637:UYL196637 VIF196637:VIH196637 VSB196637:VSD196637 WBX196637:WBZ196637 WLT196637:WLV196637 WVP196637:WVR196637 H262173:J262173 JD262173:JF262173 SZ262173:TB262173 ACV262173:ACX262173 AMR262173:AMT262173 AWN262173:AWP262173 BGJ262173:BGL262173 BQF262173:BQH262173 CAB262173:CAD262173 CJX262173:CJZ262173 CTT262173:CTV262173 DDP262173:DDR262173 DNL262173:DNN262173 DXH262173:DXJ262173 EHD262173:EHF262173 EQZ262173:ERB262173 FAV262173:FAX262173 FKR262173:FKT262173 FUN262173:FUP262173 GEJ262173:GEL262173 GOF262173:GOH262173 GYB262173:GYD262173 HHX262173:HHZ262173 HRT262173:HRV262173 IBP262173:IBR262173 ILL262173:ILN262173 IVH262173:IVJ262173 JFD262173:JFF262173 JOZ262173:JPB262173 JYV262173:JYX262173 KIR262173:KIT262173 KSN262173:KSP262173 LCJ262173:LCL262173 LMF262173:LMH262173 LWB262173:LWD262173 MFX262173:MFZ262173 MPT262173:MPV262173 MZP262173:MZR262173 NJL262173:NJN262173 NTH262173:NTJ262173 ODD262173:ODF262173 OMZ262173:ONB262173 OWV262173:OWX262173 PGR262173:PGT262173 PQN262173:PQP262173 QAJ262173:QAL262173 QKF262173:QKH262173 QUB262173:QUD262173 RDX262173:RDZ262173 RNT262173:RNV262173 RXP262173:RXR262173 SHL262173:SHN262173 SRH262173:SRJ262173 TBD262173:TBF262173 TKZ262173:TLB262173 TUV262173:TUX262173 UER262173:UET262173 UON262173:UOP262173 UYJ262173:UYL262173 VIF262173:VIH262173 VSB262173:VSD262173 WBX262173:WBZ262173 WLT262173:WLV262173 WVP262173:WVR262173 H327709:J327709 JD327709:JF327709 SZ327709:TB327709 ACV327709:ACX327709 AMR327709:AMT327709 AWN327709:AWP327709 BGJ327709:BGL327709 BQF327709:BQH327709 CAB327709:CAD327709 CJX327709:CJZ327709 CTT327709:CTV327709 DDP327709:DDR327709 DNL327709:DNN327709 DXH327709:DXJ327709 EHD327709:EHF327709 EQZ327709:ERB327709 FAV327709:FAX327709 FKR327709:FKT327709 FUN327709:FUP327709 GEJ327709:GEL327709 GOF327709:GOH327709 GYB327709:GYD327709 HHX327709:HHZ327709 HRT327709:HRV327709 IBP327709:IBR327709 ILL327709:ILN327709 IVH327709:IVJ327709 JFD327709:JFF327709 JOZ327709:JPB327709 JYV327709:JYX327709 KIR327709:KIT327709 KSN327709:KSP327709 LCJ327709:LCL327709 LMF327709:LMH327709 LWB327709:LWD327709 MFX327709:MFZ327709 MPT327709:MPV327709 MZP327709:MZR327709 NJL327709:NJN327709 NTH327709:NTJ327709 ODD327709:ODF327709 OMZ327709:ONB327709 OWV327709:OWX327709 PGR327709:PGT327709 PQN327709:PQP327709 QAJ327709:QAL327709 QKF327709:QKH327709 QUB327709:QUD327709 RDX327709:RDZ327709 RNT327709:RNV327709 RXP327709:RXR327709 SHL327709:SHN327709 SRH327709:SRJ327709 TBD327709:TBF327709 TKZ327709:TLB327709 TUV327709:TUX327709 UER327709:UET327709 UON327709:UOP327709 UYJ327709:UYL327709 VIF327709:VIH327709 VSB327709:VSD327709 WBX327709:WBZ327709 WLT327709:WLV327709 WVP327709:WVR327709 H393245:J393245 JD393245:JF393245 SZ393245:TB393245 ACV393245:ACX393245 AMR393245:AMT393245 AWN393245:AWP393245 BGJ393245:BGL393245 BQF393245:BQH393245 CAB393245:CAD393245 CJX393245:CJZ393245 CTT393245:CTV393245 DDP393245:DDR393245 DNL393245:DNN393245 DXH393245:DXJ393245 EHD393245:EHF393245 EQZ393245:ERB393245 FAV393245:FAX393245 FKR393245:FKT393245 FUN393245:FUP393245 GEJ393245:GEL393245 GOF393245:GOH393245 GYB393245:GYD393245 HHX393245:HHZ393245 HRT393245:HRV393245 IBP393245:IBR393245 ILL393245:ILN393245 IVH393245:IVJ393245 JFD393245:JFF393245 JOZ393245:JPB393245 JYV393245:JYX393245 KIR393245:KIT393245 KSN393245:KSP393245 LCJ393245:LCL393245 LMF393245:LMH393245 LWB393245:LWD393245 MFX393245:MFZ393245 MPT393245:MPV393245 MZP393245:MZR393245 NJL393245:NJN393245 NTH393245:NTJ393245 ODD393245:ODF393245 OMZ393245:ONB393245 OWV393245:OWX393245 PGR393245:PGT393245 PQN393245:PQP393245 QAJ393245:QAL393245 QKF393245:QKH393245 QUB393245:QUD393245 RDX393245:RDZ393245 RNT393245:RNV393245 RXP393245:RXR393245 SHL393245:SHN393245 SRH393245:SRJ393245 TBD393245:TBF393245 TKZ393245:TLB393245 TUV393245:TUX393245 UER393245:UET393245 UON393245:UOP393245 UYJ393245:UYL393245 VIF393245:VIH393245 VSB393245:VSD393245 WBX393245:WBZ393245 WLT393245:WLV393245 WVP393245:WVR393245 H458781:J458781 JD458781:JF458781 SZ458781:TB458781 ACV458781:ACX458781 AMR458781:AMT458781 AWN458781:AWP458781 BGJ458781:BGL458781 BQF458781:BQH458781 CAB458781:CAD458781 CJX458781:CJZ458781 CTT458781:CTV458781 DDP458781:DDR458781 DNL458781:DNN458781 DXH458781:DXJ458781 EHD458781:EHF458781 EQZ458781:ERB458781 FAV458781:FAX458781 FKR458781:FKT458781 FUN458781:FUP458781 GEJ458781:GEL458781 GOF458781:GOH458781 GYB458781:GYD458781 HHX458781:HHZ458781 HRT458781:HRV458781 IBP458781:IBR458781 ILL458781:ILN458781 IVH458781:IVJ458781 JFD458781:JFF458781 JOZ458781:JPB458781 JYV458781:JYX458781 KIR458781:KIT458781 KSN458781:KSP458781 LCJ458781:LCL458781 LMF458781:LMH458781 LWB458781:LWD458781 MFX458781:MFZ458781 MPT458781:MPV458781 MZP458781:MZR458781 NJL458781:NJN458781 NTH458781:NTJ458781 ODD458781:ODF458781 OMZ458781:ONB458781 OWV458781:OWX458781 PGR458781:PGT458781 PQN458781:PQP458781 QAJ458781:QAL458781 QKF458781:QKH458781 QUB458781:QUD458781 RDX458781:RDZ458781 RNT458781:RNV458781 RXP458781:RXR458781 SHL458781:SHN458781 SRH458781:SRJ458781 TBD458781:TBF458781 TKZ458781:TLB458781 TUV458781:TUX458781 UER458781:UET458781 UON458781:UOP458781 UYJ458781:UYL458781 VIF458781:VIH458781 VSB458781:VSD458781 WBX458781:WBZ458781 WLT458781:WLV458781 WVP458781:WVR458781 H524317:J524317 JD524317:JF524317 SZ524317:TB524317 ACV524317:ACX524317 AMR524317:AMT524317 AWN524317:AWP524317 BGJ524317:BGL524317 BQF524317:BQH524317 CAB524317:CAD524317 CJX524317:CJZ524317 CTT524317:CTV524317 DDP524317:DDR524317 DNL524317:DNN524317 DXH524317:DXJ524317 EHD524317:EHF524317 EQZ524317:ERB524317 FAV524317:FAX524317 FKR524317:FKT524317 FUN524317:FUP524317 GEJ524317:GEL524317 GOF524317:GOH524317 GYB524317:GYD524317 HHX524317:HHZ524317 HRT524317:HRV524317 IBP524317:IBR524317 ILL524317:ILN524317 IVH524317:IVJ524317 JFD524317:JFF524317 JOZ524317:JPB524317 JYV524317:JYX524317 KIR524317:KIT524317 KSN524317:KSP524317 LCJ524317:LCL524317 LMF524317:LMH524317 LWB524317:LWD524317 MFX524317:MFZ524317 MPT524317:MPV524317 MZP524317:MZR524317 NJL524317:NJN524317 NTH524317:NTJ524317 ODD524317:ODF524317 OMZ524317:ONB524317 OWV524317:OWX524317 PGR524317:PGT524317 PQN524317:PQP524317 QAJ524317:QAL524317 QKF524317:QKH524317 QUB524317:QUD524317 RDX524317:RDZ524317 RNT524317:RNV524317 RXP524317:RXR524317 SHL524317:SHN524317 SRH524317:SRJ524317 TBD524317:TBF524317 TKZ524317:TLB524317 TUV524317:TUX524317 UER524317:UET524317 UON524317:UOP524317 UYJ524317:UYL524317 VIF524317:VIH524317 VSB524317:VSD524317 WBX524317:WBZ524317 WLT524317:WLV524317 WVP524317:WVR524317 H589853:J589853 JD589853:JF589853 SZ589853:TB589853 ACV589853:ACX589853 AMR589853:AMT589853 AWN589853:AWP589853 BGJ589853:BGL589853 BQF589853:BQH589853 CAB589853:CAD589853 CJX589853:CJZ589853 CTT589853:CTV589853 DDP589853:DDR589853 DNL589853:DNN589853 DXH589853:DXJ589853 EHD589853:EHF589853 EQZ589853:ERB589853 FAV589853:FAX589853 FKR589853:FKT589853 FUN589853:FUP589853 GEJ589853:GEL589853 GOF589853:GOH589853 GYB589853:GYD589853 HHX589853:HHZ589853 HRT589853:HRV589853 IBP589853:IBR589853 ILL589853:ILN589853 IVH589853:IVJ589853 JFD589853:JFF589853 JOZ589853:JPB589853 JYV589853:JYX589853 KIR589853:KIT589853 KSN589853:KSP589853 LCJ589853:LCL589853 LMF589853:LMH589853 LWB589853:LWD589853 MFX589853:MFZ589853 MPT589853:MPV589853 MZP589853:MZR589853 NJL589853:NJN589853 NTH589853:NTJ589853 ODD589853:ODF589853 OMZ589853:ONB589853 OWV589853:OWX589853 PGR589853:PGT589853 PQN589853:PQP589853 QAJ589853:QAL589853 QKF589853:QKH589853 QUB589853:QUD589853 RDX589853:RDZ589853 RNT589853:RNV589853 RXP589853:RXR589853 SHL589853:SHN589853 SRH589853:SRJ589853 TBD589853:TBF589853 TKZ589853:TLB589853 TUV589853:TUX589853 UER589853:UET589853 UON589853:UOP589853 UYJ589853:UYL589853 VIF589853:VIH589853 VSB589853:VSD589853 WBX589853:WBZ589853 WLT589853:WLV589853 WVP589853:WVR589853 H655389:J655389 JD655389:JF655389 SZ655389:TB655389 ACV655389:ACX655389 AMR655389:AMT655389 AWN655389:AWP655389 BGJ655389:BGL655389 BQF655389:BQH655389 CAB655389:CAD655389 CJX655389:CJZ655389 CTT655389:CTV655389 DDP655389:DDR655389 DNL655389:DNN655389 DXH655389:DXJ655389 EHD655389:EHF655389 EQZ655389:ERB655389 FAV655389:FAX655389 FKR655389:FKT655389 FUN655389:FUP655389 GEJ655389:GEL655389 GOF655389:GOH655389 GYB655389:GYD655389 HHX655389:HHZ655389 HRT655389:HRV655389 IBP655389:IBR655389 ILL655389:ILN655389 IVH655389:IVJ655389 JFD655389:JFF655389 JOZ655389:JPB655389 JYV655389:JYX655389 KIR655389:KIT655389 KSN655389:KSP655389 LCJ655389:LCL655389 LMF655389:LMH655389 LWB655389:LWD655389 MFX655389:MFZ655389 MPT655389:MPV655389 MZP655389:MZR655389 NJL655389:NJN655389 NTH655389:NTJ655389 ODD655389:ODF655389 OMZ655389:ONB655389 OWV655389:OWX655389 PGR655389:PGT655389 PQN655389:PQP655389 QAJ655389:QAL655389 QKF655389:QKH655389 QUB655389:QUD655389 RDX655389:RDZ655389 RNT655389:RNV655389 RXP655389:RXR655389 SHL655389:SHN655389 SRH655389:SRJ655389 TBD655389:TBF655389 TKZ655389:TLB655389 TUV655389:TUX655389 UER655389:UET655389 UON655389:UOP655389 UYJ655389:UYL655389 VIF655389:VIH655389 VSB655389:VSD655389 WBX655389:WBZ655389 WLT655389:WLV655389 WVP655389:WVR655389 H720925:J720925 JD720925:JF720925 SZ720925:TB720925 ACV720925:ACX720925 AMR720925:AMT720925 AWN720925:AWP720925 BGJ720925:BGL720925 BQF720925:BQH720925 CAB720925:CAD720925 CJX720925:CJZ720925 CTT720925:CTV720925 DDP720925:DDR720925 DNL720925:DNN720925 DXH720925:DXJ720925 EHD720925:EHF720925 EQZ720925:ERB720925 FAV720925:FAX720925 FKR720925:FKT720925 FUN720925:FUP720925 GEJ720925:GEL720925 GOF720925:GOH720925 GYB720925:GYD720925 HHX720925:HHZ720925 HRT720925:HRV720925 IBP720925:IBR720925 ILL720925:ILN720925 IVH720925:IVJ720925 JFD720925:JFF720925 JOZ720925:JPB720925 JYV720925:JYX720925 KIR720925:KIT720925 KSN720925:KSP720925 LCJ720925:LCL720925 LMF720925:LMH720925 LWB720925:LWD720925 MFX720925:MFZ720925 MPT720925:MPV720925 MZP720925:MZR720925 NJL720925:NJN720925 NTH720925:NTJ720925 ODD720925:ODF720925 OMZ720925:ONB720925 OWV720925:OWX720925 PGR720925:PGT720925 PQN720925:PQP720925 QAJ720925:QAL720925 QKF720925:QKH720925 QUB720925:QUD720925 RDX720925:RDZ720925 RNT720925:RNV720925 RXP720925:RXR720925 SHL720925:SHN720925 SRH720925:SRJ720925 TBD720925:TBF720925 TKZ720925:TLB720925 TUV720925:TUX720925 UER720925:UET720925 UON720925:UOP720925 UYJ720925:UYL720925 VIF720925:VIH720925 VSB720925:VSD720925 WBX720925:WBZ720925 WLT720925:WLV720925 WVP720925:WVR720925 H786461:J786461 JD786461:JF786461 SZ786461:TB786461 ACV786461:ACX786461 AMR786461:AMT786461 AWN786461:AWP786461 BGJ786461:BGL786461 BQF786461:BQH786461 CAB786461:CAD786461 CJX786461:CJZ786461 CTT786461:CTV786461 DDP786461:DDR786461 DNL786461:DNN786461 DXH786461:DXJ786461 EHD786461:EHF786461 EQZ786461:ERB786461 FAV786461:FAX786461 FKR786461:FKT786461 FUN786461:FUP786461 GEJ786461:GEL786461 GOF786461:GOH786461 GYB786461:GYD786461 HHX786461:HHZ786461 HRT786461:HRV786461 IBP786461:IBR786461 ILL786461:ILN786461 IVH786461:IVJ786461 JFD786461:JFF786461 JOZ786461:JPB786461 JYV786461:JYX786461 KIR786461:KIT786461 KSN786461:KSP786461 LCJ786461:LCL786461 LMF786461:LMH786461 LWB786461:LWD786461 MFX786461:MFZ786461 MPT786461:MPV786461 MZP786461:MZR786461 NJL786461:NJN786461 NTH786461:NTJ786461 ODD786461:ODF786461 OMZ786461:ONB786461 OWV786461:OWX786461 PGR786461:PGT786461 PQN786461:PQP786461 QAJ786461:QAL786461 QKF786461:QKH786461 QUB786461:QUD786461 RDX786461:RDZ786461 RNT786461:RNV786461 RXP786461:RXR786461 SHL786461:SHN786461 SRH786461:SRJ786461 TBD786461:TBF786461 TKZ786461:TLB786461 TUV786461:TUX786461 UER786461:UET786461 UON786461:UOP786461 UYJ786461:UYL786461 VIF786461:VIH786461 VSB786461:VSD786461 WBX786461:WBZ786461 WLT786461:WLV786461 WVP786461:WVR786461 H851997:J851997 JD851997:JF851997 SZ851997:TB851997 ACV851997:ACX851997 AMR851997:AMT851997 AWN851997:AWP851997 BGJ851997:BGL851997 BQF851997:BQH851997 CAB851997:CAD851997 CJX851997:CJZ851997 CTT851997:CTV851997 DDP851997:DDR851997 DNL851997:DNN851997 DXH851997:DXJ851997 EHD851997:EHF851997 EQZ851997:ERB851997 FAV851997:FAX851997 FKR851997:FKT851997 FUN851997:FUP851997 GEJ851997:GEL851997 GOF851997:GOH851997 GYB851997:GYD851997 HHX851997:HHZ851997 HRT851997:HRV851997 IBP851997:IBR851997 ILL851997:ILN851997 IVH851997:IVJ851997 JFD851997:JFF851997 JOZ851997:JPB851997 JYV851997:JYX851997 KIR851997:KIT851997 KSN851997:KSP851997 LCJ851997:LCL851997 LMF851997:LMH851997 LWB851997:LWD851997 MFX851997:MFZ851997 MPT851997:MPV851997 MZP851997:MZR851997 NJL851997:NJN851997 NTH851997:NTJ851997 ODD851997:ODF851997 OMZ851997:ONB851997 OWV851997:OWX851997 PGR851997:PGT851997 PQN851997:PQP851997 QAJ851997:QAL851997 QKF851997:QKH851997 QUB851997:QUD851997 RDX851997:RDZ851997 RNT851997:RNV851997 RXP851997:RXR851997 SHL851997:SHN851997 SRH851997:SRJ851997 TBD851997:TBF851997 TKZ851997:TLB851997 TUV851997:TUX851997 UER851997:UET851997 UON851997:UOP851997 UYJ851997:UYL851997 VIF851997:VIH851997 VSB851997:VSD851997 WBX851997:WBZ851997 WLT851997:WLV851997 WVP851997:WVR851997 H917533:J917533 JD917533:JF917533 SZ917533:TB917533 ACV917533:ACX917533 AMR917533:AMT917533 AWN917533:AWP917533 BGJ917533:BGL917533 BQF917533:BQH917533 CAB917533:CAD917533 CJX917533:CJZ917533 CTT917533:CTV917533 DDP917533:DDR917533 DNL917533:DNN917533 DXH917533:DXJ917533 EHD917533:EHF917533 EQZ917533:ERB917533 FAV917533:FAX917533 FKR917533:FKT917533 FUN917533:FUP917533 GEJ917533:GEL917533 GOF917533:GOH917533 GYB917533:GYD917533 HHX917533:HHZ917533 HRT917533:HRV917533 IBP917533:IBR917533 ILL917533:ILN917533 IVH917533:IVJ917533 JFD917533:JFF917533 JOZ917533:JPB917533 JYV917533:JYX917533 KIR917533:KIT917533 KSN917533:KSP917533 LCJ917533:LCL917533 LMF917533:LMH917533 LWB917533:LWD917533 MFX917533:MFZ917533 MPT917533:MPV917533 MZP917533:MZR917533 NJL917533:NJN917533 NTH917533:NTJ917533 ODD917533:ODF917533 OMZ917533:ONB917533 OWV917533:OWX917533 PGR917533:PGT917533 PQN917533:PQP917533 QAJ917533:QAL917533 QKF917533:QKH917533 QUB917533:QUD917533 RDX917533:RDZ917533 RNT917533:RNV917533 RXP917533:RXR917533 SHL917533:SHN917533 SRH917533:SRJ917533 TBD917533:TBF917533 TKZ917533:TLB917533 TUV917533:TUX917533 UER917533:UET917533 UON917533:UOP917533 UYJ917533:UYL917533 VIF917533:VIH917533 VSB917533:VSD917533 WBX917533:WBZ917533 WLT917533:WLV917533 WVP917533:WVR917533 H983069:J983069 JD983069:JF983069 SZ983069:TB983069 ACV983069:ACX983069 AMR983069:AMT983069 AWN983069:AWP983069 BGJ983069:BGL983069 BQF983069:BQH983069 CAB983069:CAD983069 CJX983069:CJZ983069 CTT983069:CTV983069 DDP983069:DDR983069 DNL983069:DNN983069 DXH983069:DXJ983069 EHD983069:EHF983069 EQZ983069:ERB983069 FAV983069:FAX983069 FKR983069:FKT983069 FUN983069:FUP983069 GEJ983069:GEL983069 GOF983069:GOH983069 GYB983069:GYD983069 HHX983069:HHZ983069 HRT983069:HRV983069 IBP983069:IBR983069 ILL983069:ILN983069 IVH983069:IVJ983069 JFD983069:JFF983069 JOZ983069:JPB983069 JYV983069:JYX983069 KIR983069:KIT983069 KSN983069:KSP983069 LCJ983069:LCL983069 LMF983069:LMH983069 LWB983069:LWD983069 MFX983069:MFZ983069 MPT983069:MPV983069 MZP983069:MZR983069 NJL983069:NJN983069 NTH983069:NTJ983069 ODD983069:ODF983069 OMZ983069:ONB983069 OWV983069:OWX983069 PGR983069:PGT983069 PQN983069:PQP983069 QAJ983069:QAL983069 QKF983069:QKH983069 QUB983069:QUD983069 RDX983069:RDZ983069 RNT983069:RNV983069 RXP983069:RXR983069 SHL983069:SHN983069 SRH983069:SRJ983069 TBD983069:TBF983069 TKZ983069:TLB983069 TUV983069:TUX983069 UER983069:UET983069 UON983069:UOP983069 UYJ983069:UYL983069 VIF983069:VIH983069 VSB983069:VSD983069 WBX983069:WBZ983069 WLT983069:WLV983069 WVP983069:WVR983069">
      <formula1>$U$28:$U$30</formula1>
    </dataValidation>
    <dataValidation type="list" allowBlank="1" sqref="H30:J30 JD30:JF30 SZ30:TB30 ACV30:ACX30 AMR30:AMT30 AWN30:AWP30 BGJ30:BGL30 BQF30:BQH30 CAB30:CAD30 CJX30:CJZ30 CTT30:CTV30 DDP30:DDR30 DNL30:DNN30 DXH30:DXJ30 EHD30:EHF30 EQZ30:ERB30 FAV30:FAX30 FKR30:FKT30 FUN30:FUP30 GEJ30:GEL30 GOF30:GOH30 GYB30:GYD30 HHX30:HHZ30 HRT30:HRV30 IBP30:IBR30 ILL30:ILN30 IVH30:IVJ30 JFD30:JFF30 JOZ30:JPB30 JYV30:JYX30 KIR30:KIT30 KSN30:KSP30 LCJ30:LCL30 LMF30:LMH30 LWB30:LWD30 MFX30:MFZ30 MPT30:MPV30 MZP30:MZR30 NJL30:NJN30 NTH30:NTJ30 ODD30:ODF30 OMZ30:ONB30 OWV30:OWX30 PGR30:PGT30 PQN30:PQP30 QAJ30:QAL30 QKF30:QKH30 QUB30:QUD30 RDX30:RDZ30 RNT30:RNV30 RXP30:RXR30 SHL30:SHN30 SRH30:SRJ30 TBD30:TBF30 TKZ30:TLB30 TUV30:TUX30 UER30:UET30 UON30:UOP30 UYJ30:UYL30 VIF30:VIH30 VSB30:VSD30 WBX30:WBZ30 WLT30:WLV30 WVP30:WVR30 H65566:J65566 JD65566:JF65566 SZ65566:TB65566 ACV65566:ACX65566 AMR65566:AMT65566 AWN65566:AWP65566 BGJ65566:BGL65566 BQF65566:BQH65566 CAB65566:CAD65566 CJX65566:CJZ65566 CTT65566:CTV65566 DDP65566:DDR65566 DNL65566:DNN65566 DXH65566:DXJ65566 EHD65566:EHF65566 EQZ65566:ERB65566 FAV65566:FAX65566 FKR65566:FKT65566 FUN65566:FUP65566 GEJ65566:GEL65566 GOF65566:GOH65566 GYB65566:GYD65566 HHX65566:HHZ65566 HRT65566:HRV65566 IBP65566:IBR65566 ILL65566:ILN65566 IVH65566:IVJ65566 JFD65566:JFF65566 JOZ65566:JPB65566 JYV65566:JYX65566 KIR65566:KIT65566 KSN65566:KSP65566 LCJ65566:LCL65566 LMF65566:LMH65566 LWB65566:LWD65566 MFX65566:MFZ65566 MPT65566:MPV65566 MZP65566:MZR65566 NJL65566:NJN65566 NTH65566:NTJ65566 ODD65566:ODF65566 OMZ65566:ONB65566 OWV65566:OWX65566 PGR65566:PGT65566 PQN65566:PQP65566 QAJ65566:QAL65566 QKF65566:QKH65566 QUB65566:QUD65566 RDX65566:RDZ65566 RNT65566:RNV65566 RXP65566:RXR65566 SHL65566:SHN65566 SRH65566:SRJ65566 TBD65566:TBF65566 TKZ65566:TLB65566 TUV65566:TUX65566 UER65566:UET65566 UON65566:UOP65566 UYJ65566:UYL65566 VIF65566:VIH65566 VSB65566:VSD65566 WBX65566:WBZ65566 WLT65566:WLV65566 WVP65566:WVR65566 H131102:J131102 JD131102:JF131102 SZ131102:TB131102 ACV131102:ACX131102 AMR131102:AMT131102 AWN131102:AWP131102 BGJ131102:BGL131102 BQF131102:BQH131102 CAB131102:CAD131102 CJX131102:CJZ131102 CTT131102:CTV131102 DDP131102:DDR131102 DNL131102:DNN131102 DXH131102:DXJ131102 EHD131102:EHF131102 EQZ131102:ERB131102 FAV131102:FAX131102 FKR131102:FKT131102 FUN131102:FUP131102 GEJ131102:GEL131102 GOF131102:GOH131102 GYB131102:GYD131102 HHX131102:HHZ131102 HRT131102:HRV131102 IBP131102:IBR131102 ILL131102:ILN131102 IVH131102:IVJ131102 JFD131102:JFF131102 JOZ131102:JPB131102 JYV131102:JYX131102 KIR131102:KIT131102 KSN131102:KSP131102 LCJ131102:LCL131102 LMF131102:LMH131102 LWB131102:LWD131102 MFX131102:MFZ131102 MPT131102:MPV131102 MZP131102:MZR131102 NJL131102:NJN131102 NTH131102:NTJ131102 ODD131102:ODF131102 OMZ131102:ONB131102 OWV131102:OWX131102 PGR131102:PGT131102 PQN131102:PQP131102 QAJ131102:QAL131102 QKF131102:QKH131102 QUB131102:QUD131102 RDX131102:RDZ131102 RNT131102:RNV131102 RXP131102:RXR131102 SHL131102:SHN131102 SRH131102:SRJ131102 TBD131102:TBF131102 TKZ131102:TLB131102 TUV131102:TUX131102 UER131102:UET131102 UON131102:UOP131102 UYJ131102:UYL131102 VIF131102:VIH131102 VSB131102:VSD131102 WBX131102:WBZ131102 WLT131102:WLV131102 WVP131102:WVR131102 H196638:J196638 JD196638:JF196638 SZ196638:TB196638 ACV196638:ACX196638 AMR196638:AMT196638 AWN196638:AWP196638 BGJ196638:BGL196638 BQF196638:BQH196638 CAB196638:CAD196638 CJX196638:CJZ196638 CTT196638:CTV196638 DDP196638:DDR196638 DNL196638:DNN196638 DXH196638:DXJ196638 EHD196638:EHF196638 EQZ196638:ERB196638 FAV196638:FAX196638 FKR196638:FKT196638 FUN196638:FUP196638 GEJ196638:GEL196638 GOF196638:GOH196638 GYB196638:GYD196638 HHX196638:HHZ196638 HRT196638:HRV196638 IBP196638:IBR196638 ILL196638:ILN196638 IVH196638:IVJ196638 JFD196638:JFF196638 JOZ196638:JPB196638 JYV196638:JYX196638 KIR196638:KIT196638 KSN196638:KSP196638 LCJ196638:LCL196638 LMF196638:LMH196638 LWB196638:LWD196638 MFX196638:MFZ196638 MPT196638:MPV196638 MZP196638:MZR196638 NJL196638:NJN196638 NTH196638:NTJ196638 ODD196638:ODF196638 OMZ196638:ONB196638 OWV196638:OWX196638 PGR196638:PGT196638 PQN196638:PQP196638 QAJ196638:QAL196638 QKF196638:QKH196638 QUB196638:QUD196638 RDX196638:RDZ196638 RNT196638:RNV196638 RXP196638:RXR196638 SHL196638:SHN196638 SRH196638:SRJ196638 TBD196638:TBF196638 TKZ196638:TLB196638 TUV196638:TUX196638 UER196638:UET196638 UON196638:UOP196638 UYJ196638:UYL196638 VIF196638:VIH196638 VSB196638:VSD196638 WBX196638:WBZ196638 WLT196638:WLV196638 WVP196638:WVR196638 H262174:J262174 JD262174:JF262174 SZ262174:TB262174 ACV262174:ACX262174 AMR262174:AMT262174 AWN262174:AWP262174 BGJ262174:BGL262174 BQF262174:BQH262174 CAB262174:CAD262174 CJX262174:CJZ262174 CTT262174:CTV262174 DDP262174:DDR262174 DNL262174:DNN262174 DXH262174:DXJ262174 EHD262174:EHF262174 EQZ262174:ERB262174 FAV262174:FAX262174 FKR262174:FKT262174 FUN262174:FUP262174 GEJ262174:GEL262174 GOF262174:GOH262174 GYB262174:GYD262174 HHX262174:HHZ262174 HRT262174:HRV262174 IBP262174:IBR262174 ILL262174:ILN262174 IVH262174:IVJ262174 JFD262174:JFF262174 JOZ262174:JPB262174 JYV262174:JYX262174 KIR262174:KIT262174 KSN262174:KSP262174 LCJ262174:LCL262174 LMF262174:LMH262174 LWB262174:LWD262174 MFX262174:MFZ262174 MPT262174:MPV262174 MZP262174:MZR262174 NJL262174:NJN262174 NTH262174:NTJ262174 ODD262174:ODF262174 OMZ262174:ONB262174 OWV262174:OWX262174 PGR262174:PGT262174 PQN262174:PQP262174 QAJ262174:QAL262174 QKF262174:QKH262174 QUB262174:QUD262174 RDX262174:RDZ262174 RNT262174:RNV262174 RXP262174:RXR262174 SHL262174:SHN262174 SRH262174:SRJ262174 TBD262174:TBF262174 TKZ262174:TLB262174 TUV262174:TUX262174 UER262174:UET262174 UON262174:UOP262174 UYJ262174:UYL262174 VIF262174:VIH262174 VSB262174:VSD262174 WBX262174:WBZ262174 WLT262174:WLV262174 WVP262174:WVR262174 H327710:J327710 JD327710:JF327710 SZ327710:TB327710 ACV327710:ACX327710 AMR327710:AMT327710 AWN327710:AWP327710 BGJ327710:BGL327710 BQF327710:BQH327710 CAB327710:CAD327710 CJX327710:CJZ327710 CTT327710:CTV327710 DDP327710:DDR327710 DNL327710:DNN327710 DXH327710:DXJ327710 EHD327710:EHF327710 EQZ327710:ERB327710 FAV327710:FAX327710 FKR327710:FKT327710 FUN327710:FUP327710 GEJ327710:GEL327710 GOF327710:GOH327710 GYB327710:GYD327710 HHX327710:HHZ327710 HRT327710:HRV327710 IBP327710:IBR327710 ILL327710:ILN327710 IVH327710:IVJ327710 JFD327710:JFF327710 JOZ327710:JPB327710 JYV327710:JYX327710 KIR327710:KIT327710 KSN327710:KSP327710 LCJ327710:LCL327710 LMF327710:LMH327710 LWB327710:LWD327710 MFX327710:MFZ327710 MPT327710:MPV327710 MZP327710:MZR327710 NJL327710:NJN327710 NTH327710:NTJ327710 ODD327710:ODF327710 OMZ327710:ONB327710 OWV327710:OWX327710 PGR327710:PGT327710 PQN327710:PQP327710 QAJ327710:QAL327710 QKF327710:QKH327710 QUB327710:QUD327710 RDX327710:RDZ327710 RNT327710:RNV327710 RXP327710:RXR327710 SHL327710:SHN327710 SRH327710:SRJ327710 TBD327710:TBF327710 TKZ327710:TLB327710 TUV327710:TUX327710 UER327710:UET327710 UON327710:UOP327710 UYJ327710:UYL327710 VIF327710:VIH327710 VSB327710:VSD327710 WBX327710:WBZ327710 WLT327710:WLV327710 WVP327710:WVR327710 H393246:J393246 JD393246:JF393246 SZ393246:TB393246 ACV393246:ACX393246 AMR393246:AMT393246 AWN393246:AWP393246 BGJ393246:BGL393246 BQF393246:BQH393246 CAB393246:CAD393246 CJX393246:CJZ393246 CTT393246:CTV393246 DDP393246:DDR393246 DNL393246:DNN393246 DXH393246:DXJ393246 EHD393246:EHF393246 EQZ393246:ERB393246 FAV393246:FAX393246 FKR393246:FKT393246 FUN393246:FUP393246 GEJ393246:GEL393246 GOF393246:GOH393246 GYB393246:GYD393246 HHX393246:HHZ393246 HRT393246:HRV393246 IBP393246:IBR393246 ILL393246:ILN393246 IVH393246:IVJ393246 JFD393246:JFF393246 JOZ393246:JPB393246 JYV393246:JYX393246 KIR393246:KIT393246 KSN393246:KSP393246 LCJ393246:LCL393246 LMF393246:LMH393246 LWB393246:LWD393246 MFX393246:MFZ393246 MPT393246:MPV393246 MZP393246:MZR393246 NJL393246:NJN393246 NTH393246:NTJ393246 ODD393246:ODF393246 OMZ393246:ONB393246 OWV393246:OWX393246 PGR393246:PGT393246 PQN393246:PQP393246 QAJ393246:QAL393246 QKF393246:QKH393246 QUB393246:QUD393246 RDX393246:RDZ393246 RNT393246:RNV393246 RXP393246:RXR393246 SHL393246:SHN393246 SRH393246:SRJ393246 TBD393246:TBF393246 TKZ393246:TLB393246 TUV393246:TUX393246 UER393246:UET393246 UON393246:UOP393246 UYJ393246:UYL393246 VIF393246:VIH393246 VSB393246:VSD393246 WBX393246:WBZ393246 WLT393246:WLV393246 WVP393246:WVR393246 H458782:J458782 JD458782:JF458782 SZ458782:TB458782 ACV458782:ACX458782 AMR458782:AMT458782 AWN458782:AWP458782 BGJ458782:BGL458782 BQF458782:BQH458782 CAB458782:CAD458782 CJX458782:CJZ458782 CTT458782:CTV458782 DDP458782:DDR458782 DNL458782:DNN458782 DXH458782:DXJ458782 EHD458782:EHF458782 EQZ458782:ERB458782 FAV458782:FAX458782 FKR458782:FKT458782 FUN458782:FUP458782 GEJ458782:GEL458782 GOF458782:GOH458782 GYB458782:GYD458782 HHX458782:HHZ458782 HRT458782:HRV458782 IBP458782:IBR458782 ILL458782:ILN458782 IVH458782:IVJ458782 JFD458782:JFF458782 JOZ458782:JPB458782 JYV458782:JYX458782 KIR458782:KIT458782 KSN458782:KSP458782 LCJ458782:LCL458782 LMF458782:LMH458782 LWB458782:LWD458782 MFX458782:MFZ458782 MPT458782:MPV458782 MZP458782:MZR458782 NJL458782:NJN458782 NTH458782:NTJ458782 ODD458782:ODF458782 OMZ458782:ONB458782 OWV458782:OWX458782 PGR458782:PGT458782 PQN458782:PQP458782 QAJ458782:QAL458782 QKF458782:QKH458782 QUB458782:QUD458782 RDX458782:RDZ458782 RNT458782:RNV458782 RXP458782:RXR458782 SHL458782:SHN458782 SRH458782:SRJ458782 TBD458782:TBF458782 TKZ458782:TLB458782 TUV458782:TUX458782 UER458782:UET458782 UON458782:UOP458782 UYJ458782:UYL458782 VIF458782:VIH458782 VSB458782:VSD458782 WBX458782:WBZ458782 WLT458782:WLV458782 WVP458782:WVR458782 H524318:J524318 JD524318:JF524318 SZ524318:TB524318 ACV524318:ACX524318 AMR524318:AMT524318 AWN524318:AWP524318 BGJ524318:BGL524318 BQF524318:BQH524318 CAB524318:CAD524318 CJX524318:CJZ524318 CTT524318:CTV524318 DDP524318:DDR524318 DNL524318:DNN524318 DXH524318:DXJ524318 EHD524318:EHF524318 EQZ524318:ERB524318 FAV524318:FAX524318 FKR524318:FKT524318 FUN524318:FUP524318 GEJ524318:GEL524318 GOF524318:GOH524318 GYB524318:GYD524318 HHX524318:HHZ524318 HRT524318:HRV524318 IBP524318:IBR524318 ILL524318:ILN524318 IVH524318:IVJ524318 JFD524318:JFF524318 JOZ524318:JPB524318 JYV524318:JYX524318 KIR524318:KIT524318 KSN524318:KSP524318 LCJ524318:LCL524318 LMF524318:LMH524318 LWB524318:LWD524318 MFX524318:MFZ524318 MPT524318:MPV524318 MZP524318:MZR524318 NJL524318:NJN524318 NTH524318:NTJ524318 ODD524318:ODF524318 OMZ524318:ONB524318 OWV524318:OWX524318 PGR524318:PGT524318 PQN524318:PQP524318 QAJ524318:QAL524318 QKF524318:QKH524318 QUB524318:QUD524318 RDX524318:RDZ524318 RNT524318:RNV524318 RXP524318:RXR524318 SHL524318:SHN524318 SRH524318:SRJ524318 TBD524318:TBF524318 TKZ524318:TLB524318 TUV524318:TUX524318 UER524318:UET524318 UON524318:UOP524318 UYJ524318:UYL524318 VIF524318:VIH524318 VSB524318:VSD524318 WBX524318:WBZ524318 WLT524318:WLV524318 WVP524318:WVR524318 H589854:J589854 JD589854:JF589854 SZ589854:TB589854 ACV589854:ACX589854 AMR589854:AMT589854 AWN589854:AWP589854 BGJ589854:BGL589854 BQF589854:BQH589854 CAB589854:CAD589854 CJX589854:CJZ589854 CTT589854:CTV589854 DDP589854:DDR589854 DNL589854:DNN589854 DXH589854:DXJ589854 EHD589854:EHF589854 EQZ589854:ERB589854 FAV589854:FAX589854 FKR589854:FKT589854 FUN589854:FUP589854 GEJ589854:GEL589854 GOF589854:GOH589854 GYB589854:GYD589854 HHX589854:HHZ589854 HRT589854:HRV589854 IBP589854:IBR589854 ILL589854:ILN589854 IVH589854:IVJ589854 JFD589854:JFF589854 JOZ589854:JPB589854 JYV589854:JYX589854 KIR589854:KIT589854 KSN589854:KSP589854 LCJ589854:LCL589854 LMF589854:LMH589854 LWB589854:LWD589854 MFX589854:MFZ589854 MPT589854:MPV589854 MZP589854:MZR589854 NJL589854:NJN589854 NTH589854:NTJ589854 ODD589854:ODF589854 OMZ589854:ONB589854 OWV589854:OWX589854 PGR589854:PGT589854 PQN589854:PQP589854 QAJ589854:QAL589854 QKF589854:QKH589854 QUB589854:QUD589854 RDX589854:RDZ589854 RNT589854:RNV589854 RXP589854:RXR589854 SHL589854:SHN589854 SRH589854:SRJ589854 TBD589854:TBF589854 TKZ589854:TLB589854 TUV589854:TUX589854 UER589854:UET589854 UON589854:UOP589854 UYJ589854:UYL589854 VIF589854:VIH589854 VSB589854:VSD589854 WBX589854:WBZ589854 WLT589854:WLV589854 WVP589854:WVR589854 H655390:J655390 JD655390:JF655390 SZ655390:TB655390 ACV655390:ACX655390 AMR655390:AMT655390 AWN655390:AWP655390 BGJ655390:BGL655390 BQF655390:BQH655390 CAB655390:CAD655390 CJX655390:CJZ655390 CTT655390:CTV655390 DDP655390:DDR655390 DNL655390:DNN655390 DXH655390:DXJ655390 EHD655390:EHF655390 EQZ655390:ERB655390 FAV655390:FAX655390 FKR655390:FKT655390 FUN655390:FUP655390 GEJ655390:GEL655390 GOF655390:GOH655390 GYB655390:GYD655390 HHX655390:HHZ655390 HRT655390:HRV655390 IBP655390:IBR655390 ILL655390:ILN655390 IVH655390:IVJ655390 JFD655390:JFF655390 JOZ655390:JPB655390 JYV655390:JYX655390 KIR655390:KIT655390 KSN655390:KSP655390 LCJ655390:LCL655390 LMF655390:LMH655390 LWB655390:LWD655390 MFX655390:MFZ655390 MPT655390:MPV655390 MZP655390:MZR655390 NJL655390:NJN655390 NTH655390:NTJ655390 ODD655390:ODF655390 OMZ655390:ONB655390 OWV655390:OWX655390 PGR655390:PGT655390 PQN655390:PQP655390 QAJ655390:QAL655390 QKF655390:QKH655390 QUB655390:QUD655390 RDX655390:RDZ655390 RNT655390:RNV655390 RXP655390:RXR655390 SHL655390:SHN655390 SRH655390:SRJ655390 TBD655390:TBF655390 TKZ655390:TLB655390 TUV655390:TUX655390 UER655390:UET655390 UON655390:UOP655390 UYJ655390:UYL655390 VIF655390:VIH655390 VSB655390:VSD655390 WBX655390:WBZ655390 WLT655390:WLV655390 WVP655390:WVR655390 H720926:J720926 JD720926:JF720926 SZ720926:TB720926 ACV720926:ACX720926 AMR720926:AMT720926 AWN720926:AWP720926 BGJ720926:BGL720926 BQF720926:BQH720926 CAB720926:CAD720926 CJX720926:CJZ720926 CTT720926:CTV720926 DDP720926:DDR720926 DNL720926:DNN720926 DXH720926:DXJ720926 EHD720926:EHF720926 EQZ720926:ERB720926 FAV720926:FAX720926 FKR720926:FKT720926 FUN720926:FUP720926 GEJ720926:GEL720926 GOF720926:GOH720926 GYB720926:GYD720926 HHX720926:HHZ720926 HRT720926:HRV720926 IBP720926:IBR720926 ILL720926:ILN720926 IVH720926:IVJ720926 JFD720926:JFF720926 JOZ720926:JPB720926 JYV720926:JYX720926 KIR720926:KIT720926 KSN720926:KSP720926 LCJ720926:LCL720926 LMF720926:LMH720926 LWB720926:LWD720926 MFX720926:MFZ720926 MPT720926:MPV720926 MZP720926:MZR720926 NJL720926:NJN720926 NTH720926:NTJ720926 ODD720926:ODF720926 OMZ720926:ONB720926 OWV720926:OWX720926 PGR720926:PGT720926 PQN720926:PQP720926 QAJ720926:QAL720926 QKF720926:QKH720926 QUB720926:QUD720926 RDX720926:RDZ720926 RNT720926:RNV720926 RXP720926:RXR720926 SHL720926:SHN720926 SRH720926:SRJ720926 TBD720926:TBF720926 TKZ720926:TLB720926 TUV720926:TUX720926 UER720926:UET720926 UON720926:UOP720926 UYJ720926:UYL720926 VIF720926:VIH720926 VSB720926:VSD720926 WBX720926:WBZ720926 WLT720926:WLV720926 WVP720926:WVR720926 H786462:J786462 JD786462:JF786462 SZ786462:TB786462 ACV786462:ACX786462 AMR786462:AMT786462 AWN786462:AWP786462 BGJ786462:BGL786462 BQF786462:BQH786462 CAB786462:CAD786462 CJX786462:CJZ786462 CTT786462:CTV786462 DDP786462:DDR786462 DNL786462:DNN786462 DXH786462:DXJ786462 EHD786462:EHF786462 EQZ786462:ERB786462 FAV786462:FAX786462 FKR786462:FKT786462 FUN786462:FUP786462 GEJ786462:GEL786462 GOF786462:GOH786462 GYB786462:GYD786462 HHX786462:HHZ786462 HRT786462:HRV786462 IBP786462:IBR786462 ILL786462:ILN786462 IVH786462:IVJ786462 JFD786462:JFF786462 JOZ786462:JPB786462 JYV786462:JYX786462 KIR786462:KIT786462 KSN786462:KSP786462 LCJ786462:LCL786462 LMF786462:LMH786462 LWB786462:LWD786462 MFX786462:MFZ786462 MPT786462:MPV786462 MZP786462:MZR786462 NJL786462:NJN786462 NTH786462:NTJ786462 ODD786462:ODF786462 OMZ786462:ONB786462 OWV786462:OWX786462 PGR786462:PGT786462 PQN786462:PQP786462 QAJ786462:QAL786462 QKF786462:QKH786462 QUB786462:QUD786462 RDX786462:RDZ786462 RNT786462:RNV786462 RXP786462:RXR786462 SHL786462:SHN786462 SRH786462:SRJ786462 TBD786462:TBF786462 TKZ786462:TLB786462 TUV786462:TUX786462 UER786462:UET786462 UON786462:UOP786462 UYJ786462:UYL786462 VIF786462:VIH786462 VSB786462:VSD786462 WBX786462:WBZ786462 WLT786462:WLV786462 WVP786462:WVR786462 H851998:J851998 JD851998:JF851998 SZ851998:TB851998 ACV851998:ACX851998 AMR851998:AMT851998 AWN851998:AWP851998 BGJ851998:BGL851998 BQF851998:BQH851998 CAB851998:CAD851998 CJX851998:CJZ851998 CTT851998:CTV851998 DDP851998:DDR851998 DNL851998:DNN851998 DXH851998:DXJ851998 EHD851998:EHF851998 EQZ851998:ERB851998 FAV851998:FAX851998 FKR851998:FKT851998 FUN851998:FUP851998 GEJ851998:GEL851998 GOF851998:GOH851998 GYB851998:GYD851998 HHX851998:HHZ851998 HRT851998:HRV851998 IBP851998:IBR851998 ILL851998:ILN851998 IVH851998:IVJ851998 JFD851998:JFF851998 JOZ851998:JPB851998 JYV851998:JYX851998 KIR851998:KIT851998 KSN851998:KSP851998 LCJ851998:LCL851998 LMF851998:LMH851998 LWB851998:LWD851998 MFX851998:MFZ851998 MPT851998:MPV851998 MZP851998:MZR851998 NJL851998:NJN851998 NTH851998:NTJ851998 ODD851998:ODF851998 OMZ851998:ONB851998 OWV851998:OWX851998 PGR851998:PGT851998 PQN851998:PQP851998 QAJ851998:QAL851998 QKF851998:QKH851998 QUB851998:QUD851998 RDX851998:RDZ851998 RNT851998:RNV851998 RXP851998:RXR851998 SHL851998:SHN851998 SRH851998:SRJ851998 TBD851998:TBF851998 TKZ851998:TLB851998 TUV851998:TUX851998 UER851998:UET851998 UON851998:UOP851998 UYJ851998:UYL851998 VIF851998:VIH851998 VSB851998:VSD851998 WBX851998:WBZ851998 WLT851998:WLV851998 WVP851998:WVR851998 H917534:J917534 JD917534:JF917534 SZ917534:TB917534 ACV917534:ACX917534 AMR917534:AMT917534 AWN917534:AWP917534 BGJ917534:BGL917534 BQF917534:BQH917534 CAB917534:CAD917534 CJX917534:CJZ917534 CTT917534:CTV917534 DDP917534:DDR917534 DNL917534:DNN917534 DXH917534:DXJ917534 EHD917534:EHF917534 EQZ917534:ERB917534 FAV917534:FAX917534 FKR917534:FKT917534 FUN917534:FUP917534 GEJ917534:GEL917534 GOF917534:GOH917534 GYB917534:GYD917534 HHX917534:HHZ917534 HRT917534:HRV917534 IBP917534:IBR917534 ILL917534:ILN917534 IVH917534:IVJ917534 JFD917534:JFF917534 JOZ917534:JPB917534 JYV917534:JYX917534 KIR917534:KIT917534 KSN917534:KSP917534 LCJ917534:LCL917534 LMF917534:LMH917534 LWB917534:LWD917534 MFX917534:MFZ917534 MPT917534:MPV917534 MZP917534:MZR917534 NJL917534:NJN917534 NTH917534:NTJ917534 ODD917534:ODF917534 OMZ917534:ONB917534 OWV917534:OWX917534 PGR917534:PGT917534 PQN917534:PQP917534 QAJ917534:QAL917534 QKF917534:QKH917534 QUB917534:QUD917534 RDX917534:RDZ917534 RNT917534:RNV917534 RXP917534:RXR917534 SHL917534:SHN917534 SRH917534:SRJ917534 TBD917534:TBF917534 TKZ917534:TLB917534 TUV917534:TUX917534 UER917534:UET917534 UON917534:UOP917534 UYJ917534:UYL917534 VIF917534:VIH917534 VSB917534:VSD917534 WBX917534:WBZ917534 WLT917534:WLV917534 WVP917534:WVR917534 H983070:J983070 JD983070:JF983070 SZ983070:TB983070 ACV983070:ACX983070 AMR983070:AMT983070 AWN983070:AWP983070 BGJ983070:BGL983070 BQF983070:BQH983070 CAB983070:CAD983070 CJX983070:CJZ983070 CTT983070:CTV983070 DDP983070:DDR983070 DNL983070:DNN983070 DXH983070:DXJ983070 EHD983070:EHF983070 EQZ983070:ERB983070 FAV983070:FAX983070 FKR983070:FKT983070 FUN983070:FUP983070 GEJ983070:GEL983070 GOF983070:GOH983070 GYB983070:GYD983070 HHX983070:HHZ983070 HRT983070:HRV983070 IBP983070:IBR983070 ILL983070:ILN983070 IVH983070:IVJ983070 JFD983070:JFF983070 JOZ983070:JPB983070 JYV983070:JYX983070 KIR983070:KIT983070 KSN983070:KSP983070 LCJ983070:LCL983070 LMF983070:LMH983070 LWB983070:LWD983070 MFX983070:MFZ983070 MPT983070:MPV983070 MZP983070:MZR983070 NJL983070:NJN983070 NTH983070:NTJ983070 ODD983070:ODF983070 OMZ983070:ONB983070 OWV983070:OWX983070 PGR983070:PGT983070 PQN983070:PQP983070 QAJ983070:QAL983070 QKF983070:QKH983070 QUB983070:QUD983070 RDX983070:RDZ983070 RNT983070:RNV983070 RXP983070:RXR983070 SHL983070:SHN983070 SRH983070:SRJ983070 TBD983070:TBF983070 TKZ983070:TLB983070 TUV983070:TUX983070 UER983070:UET983070 UON983070:UOP983070 UYJ983070:UYL983070 VIF983070:VIH983070 VSB983070:VSD983070 WBX983070:WBZ983070 WLT983070:WLV983070 WVP983070:WVR983070">
      <formula1>$S$31:$S$33</formula1>
    </dataValidation>
    <dataValidation type="list" allowBlank="1" sqref="H31:J31 JD31:JF31 SZ31:TB31 ACV31:ACX31 AMR31:AMT31 AWN31:AWP31 BGJ31:BGL31 BQF31:BQH31 CAB31:CAD31 CJX31:CJZ31 CTT31:CTV31 DDP31:DDR31 DNL31:DNN31 DXH31:DXJ31 EHD31:EHF31 EQZ31:ERB31 FAV31:FAX31 FKR31:FKT31 FUN31:FUP31 GEJ31:GEL31 GOF31:GOH31 GYB31:GYD31 HHX31:HHZ31 HRT31:HRV31 IBP31:IBR31 ILL31:ILN31 IVH31:IVJ31 JFD31:JFF31 JOZ31:JPB31 JYV31:JYX31 KIR31:KIT31 KSN31:KSP31 LCJ31:LCL31 LMF31:LMH31 LWB31:LWD31 MFX31:MFZ31 MPT31:MPV31 MZP31:MZR31 NJL31:NJN31 NTH31:NTJ31 ODD31:ODF31 OMZ31:ONB31 OWV31:OWX31 PGR31:PGT31 PQN31:PQP31 QAJ31:QAL31 QKF31:QKH31 QUB31:QUD31 RDX31:RDZ31 RNT31:RNV31 RXP31:RXR31 SHL31:SHN31 SRH31:SRJ31 TBD31:TBF31 TKZ31:TLB31 TUV31:TUX31 UER31:UET31 UON31:UOP31 UYJ31:UYL31 VIF31:VIH31 VSB31:VSD31 WBX31:WBZ31 WLT31:WLV31 WVP31:WVR31 H65567:J65567 JD65567:JF65567 SZ65567:TB65567 ACV65567:ACX65567 AMR65567:AMT65567 AWN65567:AWP65567 BGJ65567:BGL65567 BQF65567:BQH65567 CAB65567:CAD65567 CJX65567:CJZ65567 CTT65567:CTV65567 DDP65567:DDR65567 DNL65567:DNN65567 DXH65567:DXJ65567 EHD65567:EHF65567 EQZ65567:ERB65567 FAV65567:FAX65567 FKR65567:FKT65567 FUN65567:FUP65567 GEJ65567:GEL65567 GOF65567:GOH65567 GYB65567:GYD65567 HHX65567:HHZ65567 HRT65567:HRV65567 IBP65567:IBR65567 ILL65567:ILN65567 IVH65567:IVJ65567 JFD65567:JFF65567 JOZ65567:JPB65567 JYV65567:JYX65567 KIR65567:KIT65567 KSN65567:KSP65567 LCJ65567:LCL65567 LMF65567:LMH65567 LWB65567:LWD65567 MFX65567:MFZ65567 MPT65567:MPV65567 MZP65567:MZR65567 NJL65567:NJN65567 NTH65567:NTJ65567 ODD65567:ODF65567 OMZ65567:ONB65567 OWV65567:OWX65567 PGR65567:PGT65567 PQN65567:PQP65567 QAJ65567:QAL65567 QKF65567:QKH65567 QUB65567:QUD65567 RDX65567:RDZ65567 RNT65567:RNV65567 RXP65567:RXR65567 SHL65567:SHN65567 SRH65567:SRJ65567 TBD65567:TBF65567 TKZ65567:TLB65567 TUV65567:TUX65567 UER65567:UET65567 UON65567:UOP65567 UYJ65567:UYL65567 VIF65567:VIH65567 VSB65567:VSD65567 WBX65567:WBZ65567 WLT65567:WLV65567 WVP65567:WVR65567 H131103:J131103 JD131103:JF131103 SZ131103:TB131103 ACV131103:ACX131103 AMR131103:AMT131103 AWN131103:AWP131103 BGJ131103:BGL131103 BQF131103:BQH131103 CAB131103:CAD131103 CJX131103:CJZ131103 CTT131103:CTV131103 DDP131103:DDR131103 DNL131103:DNN131103 DXH131103:DXJ131103 EHD131103:EHF131103 EQZ131103:ERB131103 FAV131103:FAX131103 FKR131103:FKT131103 FUN131103:FUP131103 GEJ131103:GEL131103 GOF131103:GOH131103 GYB131103:GYD131103 HHX131103:HHZ131103 HRT131103:HRV131103 IBP131103:IBR131103 ILL131103:ILN131103 IVH131103:IVJ131103 JFD131103:JFF131103 JOZ131103:JPB131103 JYV131103:JYX131103 KIR131103:KIT131103 KSN131103:KSP131103 LCJ131103:LCL131103 LMF131103:LMH131103 LWB131103:LWD131103 MFX131103:MFZ131103 MPT131103:MPV131103 MZP131103:MZR131103 NJL131103:NJN131103 NTH131103:NTJ131103 ODD131103:ODF131103 OMZ131103:ONB131103 OWV131103:OWX131103 PGR131103:PGT131103 PQN131103:PQP131103 QAJ131103:QAL131103 QKF131103:QKH131103 QUB131103:QUD131103 RDX131103:RDZ131103 RNT131103:RNV131103 RXP131103:RXR131103 SHL131103:SHN131103 SRH131103:SRJ131103 TBD131103:TBF131103 TKZ131103:TLB131103 TUV131103:TUX131103 UER131103:UET131103 UON131103:UOP131103 UYJ131103:UYL131103 VIF131103:VIH131103 VSB131103:VSD131103 WBX131103:WBZ131103 WLT131103:WLV131103 WVP131103:WVR131103 H196639:J196639 JD196639:JF196639 SZ196639:TB196639 ACV196639:ACX196639 AMR196639:AMT196639 AWN196639:AWP196639 BGJ196639:BGL196639 BQF196639:BQH196639 CAB196639:CAD196639 CJX196639:CJZ196639 CTT196639:CTV196639 DDP196639:DDR196639 DNL196639:DNN196639 DXH196639:DXJ196639 EHD196639:EHF196639 EQZ196639:ERB196639 FAV196639:FAX196639 FKR196639:FKT196639 FUN196639:FUP196639 GEJ196639:GEL196639 GOF196639:GOH196639 GYB196639:GYD196639 HHX196639:HHZ196639 HRT196639:HRV196639 IBP196639:IBR196639 ILL196639:ILN196639 IVH196639:IVJ196639 JFD196639:JFF196639 JOZ196639:JPB196639 JYV196639:JYX196639 KIR196639:KIT196639 KSN196639:KSP196639 LCJ196639:LCL196639 LMF196639:LMH196639 LWB196639:LWD196639 MFX196639:MFZ196639 MPT196639:MPV196639 MZP196639:MZR196639 NJL196639:NJN196639 NTH196639:NTJ196639 ODD196639:ODF196639 OMZ196639:ONB196639 OWV196639:OWX196639 PGR196639:PGT196639 PQN196639:PQP196639 QAJ196639:QAL196639 QKF196639:QKH196639 QUB196639:QUD196639 RDX196639:RDZ196639 RNT196639:RNV196639 RXP196639:RXR196639 SHL196639:SHN196639 SRH196639:SRJ196639 TBD196639:TBF196639 TKZ196639:TLB196639 TUV196639:TUX196639 UER196639:UET196639 UON196639:UOP196639 UYJ196639:UYL196639 VIF196639:VIH196639 VSB196639:VSD196639 WBX196639:WBZ196639 WLT196639:WLV196639 WVP196639:WVR196639 H262175:J262175 JD262175:JF262175 SZ262175:TB262175 ACV262175:ACX262175 AMR262175:AMT262175 AWN262175:AWP262175 BGJ262175:BGL262175 BQF262175:BQH262175 CAB262175:CAD262175 CJX262175:CJZ262175 CTT262175:CTV262175 DDP262175:DDR262175 DNL262175:DNN262175 DXH262175:DXJ262175 EHD262175:EHF262175 EQZ262175:ERB262175 FAV262175:FAX262175 FKR262175:FKT262175 FUN262175:FUP262175 GEJ262175:GEL262175 GOF262175:GOH262175 GYB262175:GYD262175 HHX262175:HHZ262175 HRT262175:HRV262175 IBP262175:IBR262175 ILL262175:ILN262175 IVH262175:IVJ262175 JFD262175:JFF262175 JOZ262175:JPB262175 JYV262175:JYX262175 KIR262175:KIT262175 KSN262175:KSP262175 LCJ262175:LCL262175 LMF262175:LMH262175 LWB262175:LWD262175 MFX262175:MFZ262175 MPT262175:MPV262175 MZP262175:MZR262175 NJL262175:NJN262175 NTH262175:NTJ262175 ODD262175:ODF262175 OMZ262175:ONB262175 OWV262175:OWX262175 PGR262175:PGT262175 PQN262175:PQP262175 QAJ262175:QAL262175 QKF262175:QKH262175 QUB262175:QUD262175 RDX262175:RDZ262175 RNT262175:RNV262175 RXP262175:RXR262175 SHL262175:SHN262175 SRH262175:SRJ262175 TBD262175:TBF262175 TKZ262175:TLB262175 TUV262175:TUX262175 UER262175:UET262175 UON262175:UOP262175 UYJ262175:UYL262175 VIF262175:VIH262175 VSB262175:VSD262175 WBX262175:WBZ262175 WLT262175:WLV262175 WVP262175:WVR262175 H327711:J327711 JD327711:JF327711 SZ327711:TB327711 ACV327711:ACX327711 AMR327711:AMT327711 AWN327711:AWP327711 BGJ327711:BGL327711 BQF327711:BQH327711 CAB327711:CAD327711 CJX327711:CJZ327711 CTT327711:CTV327711 DDP327711:DDR327711 DNL327711:DNN327711 DXH327711:DXJ327711 EHD327711:EHF327711 EQZ327711:ERB327711 FAV327711:FAX327711 FKR327711:FKT327711 FUN327711:FUP327711 GEJ327711:GEL327711 GOF327711:GOH327711 GYB327711:GYD327711 HHX327711:HHZ327711 HRT327711:HRV327711 IBP327711:IBR327711 ILL327711:ILN327711 IVH327711:IVJ327711 JFD327711:JFF327711 JOZ327711:JPB327711 JYV327711:JYX327711 KIR327711:KIT327711 KSN327711:KSP327711 LCJ327711:LCL327711 LMF327711:LMH327711 LWB327711:LWD327711 MFX327711:MFZ327711 MPT327711:MPV327711 MZP327711:MZR327711 NJL327711:NJN327711 NTH327711:NTJ327711 ODD327711:ODF327711 OMZ327711:ONB327711 OWV327711:OWX327711 PGR327711:PGT327711 PQN327711:PQP327711 QAJ327711:QAL327711 QKF327711:QKH327711 QUB327711:QUD327711 RDX327711:RDZ327711 RNT327711:RNV327711 RXP327711:RXR327711 SHL327711:SHN327711 SRH327711:SRJ327711 TBD327711:TBF327711 TKZ327711:TLB327711 TUV327711:TUX327711 UER327711:UET327711 UON327711:UOP327711 UYJ327711:UYL327711 VIF327711:VIH327711 VSB327711:VSD327711 WBX327711:WBZ327711 WLT327711:WLV327711 WVP327711:WVR327711 H393247:J393247 JD393247:JF393247 SZ393247:TB393247 ACV393247:ACX393247 AMR393247:AMT393247 AWN393247:AWP393247 BGJ393247:BGL393247 BQF393247:BQH393247 CAB393247:CAD393247 CJX393247:CJZ393247 CTT393247:CTV393247 DDP393247:DDR393247 DNL393247:DNN393247 DXH393247:DXJ393247 EHD393247:EHF393247 EQZ393247:ERB393247 FAV393247:FAX393247 FKR393247:FKT393247 FUN393247:FUP393247 GEJ393247:GEL393247 GOF393247:GOH393247 GYB393247:GYD393247 HHX393247:HHZ393247 HRT393247:HRV393247 IBP393247:IBR393247 ILL393247:ILN393247 IVH393247:IVJ393247 JFD393247:JFF393247 JOZ393247:JPB393247 JYV393247:JYX393247 KIR393247:KIT393247 KSN393247:KSP393247 LCJ393247:LCL393247 LMF393247:LMH393247 LWB393247:LWD393247 MFX393247:MFZ393247 MPT393247:MPV393247 MZP393247:MZR393247 NJL393247:NJN393247 NTH393247:NTJ393247 ODD393247:ODF393247 OMZ393247:ONB393247 OWV393247:OWX393247 PGR393247:PGT393247 PQN393247:PQP393247 QAJ393247:QAL393247 QKF393247:QKH393247 QUB393247:QUD393247 RDX393247:RDZ393247 RNT393247:RNV393247 RXP393247:RXR393247 SHL393247:SHN393247 SRH393247:SRJ393247 TBD393247:TBF393247 TKZ393247:TLB393247 TUV393247:TUX393247 UER393247:UET393247 UON393247:UOP393247 UYJ393247:UYL393247 VIF393247:VIH393247 VSB393247:VSD393247 WBX393247:WBZ393247 WLT393247:WLV393247 WVP393247:WVR393247 H458783:J458783 JD458783:JF458783 SZ458783:TB458783 ACV458783:ACX458783 AMR458783:AMT458783 AWN458783:AWP458783 BGJ458783:BGL458783 BQF458783:BQH458783 CAB458783:CAD458783 CJX458783:CJZ458783 CTT458783:CTV458783 DDP458783:DDR458783 DNL458783:DNN458783 DXH458783:DXJ458783 EHD458783:EHF458783 EQZ458783:ERB458783 FAV458783:FAX458783 FKR458783:FKT458783 FUN458783:FUP458783 GEJ458783:GEL458783 GOF458783:GOH458783 GYB458783:GYD458783 HHX458783:HHZ458783 HRT458783:HRV458783 IBP458783:IBR458783 ILL458783:ILN458783 IVH458783:IVJ458783 JFD458783:JFF458783 JOZ458783:JPB458783 JYV458783:JYX458783 KIR458783:KIT458783 KSN458783:KSP458783 LCJ458783:LCL458783 LMF458783:LMH458783 LWB458783:LWD458783 MFX458783:MFZ458783 MPT458783:MPV458783 MZP458783:MZR458783 NJL458783:NJN458783 NTH458783:NTJ458783 ODD458783:ODF458783 OMZ458783:ONB458783 OWV458783:OWX458783 PGR458783:PGT458783 PQN458783:PQP458783 QAJ458783:QAL458783 QKF458783:QKH458783 QUB458783:QUD458783 RDX458783:RDZ458783 RNT458783:RNV458783 RXP458783:RXR458783 SHL458783:SHN458783 SRH458783:SRJ458783 TBD458783:TBF458783 TKZ458783:TLB458783 TUV458783:TUX458783 UER458783:UET458783 UON458783:UOP458783 UYJ458783:UYL458783 VIF458783:VIH458783 VSB458783:VSD458783 WBX458783:WBZ458783 WLT458783:WLV458783 WVP458783:WVR458783 H524319:J524319 JD524319:JF524319 SZ524319:TB524319 ACV524319:ACX524319 AMR524319:AMT524319 AWN524319:AWP524319 BGJ524319:BGL524319 BQF524319:BQH524319 CAB524319:CAD524319 CJX524319:CJZ524319 CTT524319:CTV524319 DDP524319:DDR524319 DNL524319:DNN524319 DXH524319:DXJ524319 EHD524319:EHF524319 EQZ524319:ERB524319 FAV524319:FAX524319 FKR524319:FKT524319 FUN524319:FUP524319 GEJ524319:GEL524319 GOF524319:GOH524319 GYB524319:GYD524319 HHX524319:HHZ524319 HRT524319:HRV524319 IBP524319:IBR524319 ILL524319:ILN524319 IVH524319:IVJ524319 JFD524319:JFF524319 JOZ524319:JPB524319 JYV524319:JYX524319 KIR524319:KIT524319 KSN524319:KSP524319 LCJ524319:LCL524319 LMF524319:LMH524319 LWB524319:LWD524319 MFX524319:MFZ524319 MPT524319:MPV524319 MZP524319:MZR524319 NJL524319:NJN524319 NTH524319:NTJ524319 ODD524319:ODF524319 OMZ524319:ONB524319 OWV524319:OWX524319 PGR524319:PGT524319 PQN524319:PQP524319 QAJ524319:QAL524319 QKF524319:QKH524319 QUB524319:QUD524319 RDX524319:RDZ524319 RNT524319:RNV524319 RXP524319:RXR524319 SHL524319:SHN524319 SRH524319:SRJ524319 TBD524319:TBF524319 TKZ524319:TLB524319 TUV524319:TUX524319 UER524319:UET524319 UON524319:UOP524319 UYJ524319:UYL524319 VIF524319:VIH524319 VSB524319:VSD524319 WBX524319:WBZ524319 WLT524319:WLV524319 WVP524319:WVR524319 H589855:J589855 JD589855:JF589855 SZ589855:TB589855 ACV589855:ACX589855 AMR589855:AMT589855 AWN589855:AWP589855 BGJ589855:BGL589855 BQF589855:BQH589855 CAB589855:CAD589855 CJX589855:CJZ589855 CTT589855:CTV589855 DDP589855:DDR589855 DNL589855:DNN589855 DXH589855:DXJ589855 EHD589855:EHF589855 EQZ589855:ERB589855 FAV589855:FAX589855 FKR589855:FKT589855 FUN589855:FUP589855 GEJ589855:GEL589855 GOF589855:GOH589855 GYB589855:GYD589855 HHX589855:HHZ589855 HRT589855:HRV589855 IBP589855:IBR589855 ILL589855:ILN589855 IVH589855:IVJ589855 JFD589855:JFF589855 JOZ589855:JPB589855 JYV589855:JYX589855 KIR589855:KIT589855 KSN589855:KSP589855 LCJ589855:LCL589855 LMF589855:LMH589855 LWB589855:LWD589855 MFX589855:MFZ589855 MPT589855:MPV589855 MZP589855:MZR589855 NJL589855:NJN589855 NTH589855:NTJ589855 ODD589855:ODF589855 OMZ589855:ONB589855 OWV589855:OWX589855 PGR589855:PGT589855 PQN589855:PQP589855 QAJ589855:QAL589855 QKF589855:QKH589855 QUB589855:QUD589855 RDX589855:RDZ589855 RNT589855:RNV589855 RXP589855:RXR589855 SHL589855:SHN589855 SRH589855:SRJ589855 TBD589855:TBF589855 TKZ589855:TLB589855 TUV589855:TUX589855 UER589855:UET589855 UON589855:UOP589855 UYJ589855:UYL589855 VIF589855:VIH589855 VSB589855:VSD589855 WBX589855:WBZ589855 WLT589855:WLV589855 WVP589855:WVR589855 H655391:J655391 JD655391:JF655391 SZ655391:TB655391 ACV655391:ACX655391 AMR655391:AMT655391 AWN655391:AWP655391 BGJ655391:BGL655391 BQF655391:BQH655391 CAB655391:CAD655391 CJX655391:CJZ655391 CTT655391:CTV655391 DDP655391:DDR655391 DNL655391:DNN655391 DXH655391:DXJ655391 EHD655391:EHF655391 EQZ655391:ERB655391 FAV655391:FAX655391 FKR655391:FKT655391 FUN655391:FUP655391 GEJ655391:GEL655391 GOF655391:GOH655391 GYB655391:GYD655391 HHX655391:HHZ655391 HRT655391:HRV655391 IBP655391:IBR655391 ILL655391:ILN655391 IVH655391:IVJ655391 JFD655391:JFF655391 JOZ655391:JPB655391 JYV655391:JYX655391 KIR655391:KIT655391 KSN655391:KSP655391 LCJ655391:LCL655391 LMF655391:LMH655391 LWB655391:LWD655391 MFX655391:MFZ655391 MPT655391:MPV655391 MZP655391:MZR655391 NJL655391:NJN655391 NTH655391:NTJ655391 ODD655391:ODF655391 OMZ655391:ONB655391 OWV655391:OWX655391 PGR655391:PGT655391 PQN655391:PQP655391 QAJ655391:QAL655391 QKF655391:QKH655391 QUB655391:QUD655391 RDX655391:RDZ655391 RNT655391:RNV655391 RXP655391:RXR655391 SHL655391:SHN655391 SRH655391:SRJ655391 TBD655391:TBF655391 TKZ655391:TLB655391 TUV655391:TUX655391 UER655391:UET655391 UON655391:UOP655391 UYJ655391:UYL655391 VIF655391:VIH655391 VSB655391:VSD655391 WBX655391:WBZ655391 WLT655391:WLV655391 WVP655391:WVR655391 H720927:J720927 JD720927:JF720927 SZ720927:TB720927 ACV720927:ACX720927 AMR720927:AMT720927 AWN720927:AWP720927 BGJ720927:BGL720927 BQF720927:BQH720927 CAB720927:CAD720927 CJX720927:CJZ720927 CTT720927:CTV720927 DDP720927:DDR720927 DNL720927:DNN720927 DXH720927:DXJ720927 EHD720927:EHF720927 EQZ720927:ERB720927 FAV720927:FAX720927 FKR720927:FKT720927 FUN720927:FUP720927 GEJ720927:GEL720927 GOF720927:GOH720927 GYB720927:GYD720927 HHX720927:HHZ720927 HRT720927:HRV720927 IBP720927:IBR720927 ILL720927:ILN720927 IVH720927:IVJ720927 JFD720927:JFF720927 JOZ720927:JPB720927 JYV720927:JYX720927 KIR720927:KIT720927 KSN720927:KSP720927 LCJ720927:LCL720927 LMF720927:LMH720927 LWB720927:LWD720927 MFX720927:MFZ720927 MPT720927:MPV720927 MZP720927:MZR720927 NJL720927:NJN720927 NTH720927:NTJ720927 ODD720927:ODF720927 OMZ720927:ONB720927 OWV720927:OWX720927 PGR720927:PGT720927 PQN720927:PQP720927 QAJ720927:QAL720927 QKF720927:QKH720927 QUB720927:QUD720927 RDX720927:RDZ720927 RNT720927:RNV720927 RXP720927:RXR720927 SHL720927:SHN720927 SRH720927:SRJ720927 TBD720927:TBF720927 TKZ720927:TLB720927 TUV720927:TUX720927 UER720927:UET720927 UON720927:UOP720927 UYJ720927:UYL720927 VIF720927:VIH720927 VSB720927:VSD720927 WBX720927:WBZ720927 WLT720927:WLV720927 WVP720927:WVR720927 H786463:J786463 JD786463:JF786463 SZ786463:TB786463 ACV786463:ACX786463 AMR786463:AMT786463 AWN786463:AWP786463 BGJ786463:BGL786463 BQF786463:BQH786463 CAB786463:CAD786463 CJX786463:CJZ786463 CTT786463:CTV786463 DDP786463:DDR786463 DNL786463:DNN786463 DXH786463:DXJ786463 EHD786463:EHF786463 EQZ786463:ERB786463 FAV786463:FAX786463 FKR786463:FKT786463 FUN786463:FUP786463 GEJ786463:GEL786463 GOF786463:GOH786463 GYB786463:GYD786463 HHX786463:HHZ786463 HRT786463:HRV786463 IBP786463:IBR786463 ILL786463:ILN786463 IVH786463:IVJ786463 JFD786463:JFF786463 JOZ786463:JPB786463 JYV786463:JYX786463 KIR786463:KIT786463 KSN786463:KSP786463 LCJ786463:LCL786463 LMF786463:LMH786463 LWB786463:LWD786463 MFX786463:MFZ786463 MPT786463:MPV786463 MZP786463:MZR786463 NJL786463:NJN786463 NTH786463:NTJ786463 ODD786463:ODF786463 OMZ786463:ONB786463 OWV786463:OWX786463 PGR786463:PGT786463 PQN786463:PQP786463 QAJ786463:QAL786463 QKF786463:QKH786463 QUB786463:QUD786463 RDX786463:RDZ786463 RNT786463:RNV786463 RXP786463:RXR786463 SHL786463:SHN786463 SRH786463:SRJ786463 TBD786463:TBF786463 TKZ786463:TLB786463 TUV786463:TUX786463 UER786463:UET786463 UON786463:UOP786463 UYJ786463:UYL786463 VIF786463:VIH786463 VSB786463:VSD786463 WBX786463:WBZ786463 WLT786463:WLV786463 WVP786463:WVR786463 H851999:J851999 JD851999:JF851999 SZ851999:TB851999 ACV851999:ACX851999 AMR851999:AMT851999 AWN851999:AWP851999 BGJ851999:BGL851999 BQF851999:BQH851999 CAB851999:CAD851999 CJX851999:CJZ851999 CTT851999:CTV851999 DDP851999:DDR851999 DNL851999:DNN851999 DXH851999:DXJ851999 EHD851999:EHF851999 EQZ851999:ERB851999 FAV851999:FAX851999 FKR851999:FKT851999 FUN851999:FUP851999 GEJ851999:GEL851999 GOF851999:GOH851999 GYB851999:GYD851999 HHX851999:HHZ851999 HRT851999:HRV851999 IBP851999:IBR851999 ILL851999:ILN851999 IVH851999:IVJ851999 JFD851999:JFF851999 JOZ851999:JPB851999 JYV851999:JYX851999 KIR851999:KIT851999 KSN851999:KSP851999 LCJ851999:LCL851999 LMF851999:LMH851999 LWB851999:LWD851999 MFX851999:MFZ851999 MPT851999:MPV851999 MZP851999:MZR851999 NJL851999:NJN851999 NTH851999:NTJ851999 ODD851999:ODF851999 OMZ851999:ONB851999 OWV851999:OWX851999 PGR851999:PGT851999 PQN851999:PQP851999 QAJ851999:QAL851999 QKF851999:QKH851999 QUB851999:QUD851999 RDX851999:RDZ851999 RNT851999:RNV851999 RXP851999:RXR851999 SHL851999:SHN851999 SRH851999:SRJ851999 TBD851999:TBF851999 TKZ851999:TLB851999 TUV851999:TUX851999 UER851999:UET851999 UON851999:UOP851999 UYJ851999:UYL851999 VIF851999:VIH851999 VSB851999:VSD851999 WBX851999:WBZ851999 WLT851999:WLV851999 WVP851999:WVR851999 H917535:J917535 JD917535:JF917535 SZ917535:TB917535 ACV917535:ACX917535 AMR917535:AMT917535 AWN917535:AWP917535 BGJ917535:BGL917535 BQF917535:BQH917535 CAB917535:CAD917535 CJX917535:CJZ917535 CTT917535:CTV917535 DDP917535:DDR917535 DNL917535:DNN917535 DXH917535:DXJ917535 EHD917535:EHF917535 EQZ917535:ERB917535 FAV917535:FAX917535 FKR917535:FKT917535 FUN917535:FUP917535 GEJ917535:GEL917535 GOF917535:GOH917535 GYB917535:GYD917535 HHX917535:HHZ917535 HRT917535:HRV917535 IBP917535:IBR917535 ILL917535:ILN917535 IVH917535:IVJ917535 JFD917535:JFF917535 JOZ917535:JPB917535 JYV917535:JYX917535 KIR917535:KIT917535 KSN917535:KSP917535 LCJ917535:LCL917535 LMF917535:LMH917535 LWB917535:LWD917535 MFX917535:MFZ917535 MPT917535:MPV917535 MZP917535:MZR917535 NJL917535:NJN917535 NTH917535:NTJ917535 ODD917535:ODF917535 OMZ917535:ONB917535 OWV917535:OWX917535 PGR917535:PGT917535 PQN917535:PQP917535 QAJ917535:QAL917535 QKF917535:QKH917535 QUB917535:QUD917535 RDX917535:RDZ917535 RNT917535:RNV917535 RXP917535:RXR917535 SHL917535:SHN917535 SRH917535:SRJ917535 TBD917535:TBF917535 TKZ917535:TLB917535 TUV917535:TUX917535 UER917535:UET917535 UON917535:UOP917535 UYJ917535:UYL917535 VIF917535:VIH917535 VSB917535:VSD917535 WBX917535:WBZ917535 WLT917535:WLV917535 WVP917535:WVR917535 H983071:J983071 JD983071:JF983071 SZ983071:TB983071 ACV983071:ACX983071 AMR983071:AMT983071 AWN983071:AWP983071 BGJ983071:BGL983071 BQF983071:BQH983071 CAB983071:CAD983071 CJX983071:CJZ983071 CTT983071:CTV983071 DDP983071:DDR983071 DNL983071:DNN983071 DXH983071:DXJ983071 EHD983071:EHF983071 EQZ983071:ERB983071 FAV983071:FAX983071 FKR983071:FKT983071 FUN983071:FUP983071 GEJ983071:GEL983071 GOF983071:GOH983071 GYB983071:GYD983071 HHX983071:HHZ983071 HRT983071:HRV983071 IBP983071:IBR983071 ILL983071:ILN983071 IVH983071:IVJ983071 JFD983071:JFF983071 JOZ983071:JPB983071 JYV983071:JYX983071 KIR983071:KIT983071 KSN983071:KSP983071 LCJ983071:LCL983071 LMF983071:LMH983071 LWB983071:LWD983071 MFX983071:MFZ983071 MPT983071:MPV983071 MZP983071:MZR983071 NJL983071:NJN983071 NTH983071:NTJ983071 ODD983071:ODF983071 OMZ983071:ONB983071 OWV983071:OWX983071 PGR983071:PGT983071 PQN983071:PQP983071 QAJ983071:QAL983071 QKF983071:QKH983071 QUB983071:QUD983071 RDX983071:RDZ983071 RNT983071:RNV983071 RXP983071:RXR983071 SHL983071:SHN983071 SRH983071:SRJ983071 TBD983071:TBF983071 TKZ983071:TLB983071 TUV983071:TUX983071 UER983071:UET983071 UON983071:UOP983071 UYJ983071:UYL983071 VIF983071:VIH983071 VSB983071:VSD983071 WBX983071:WBZ983071 WLT983071:WLV983071 WVP983071:WVR983071">
      <formula1>$S$36:$S$38</formula1>
    </dataValidation>
    <dataValidation type="list" allowBlank="1" sqref="H32:J32 JD32:JF32 SZ32:TB32 ACV32:ACX32 AMR32:AMT32 AWN32:AWP32 BGJ32:BGL32 BQF32:BQH32 CAB32:CAD32 CJX32:CJZ32 CTT32:CTV32 DDP32:DDR32 DNL32:DNN32 DXH32:DXJ32 EHD32:EHF32 EQZ32:ERB32 FAV32:FAX32 FKR32:FKT32 FUN32:FUP32 GEJ32:GEL32 GOF32:GOH32 GYB32:GYD32 HHX32:HHZ32 HRT32:HRV32 IBP32:IBR32 ILL32:ILN32 IVH32:IVJ32 JFD32:JFF32 JOZ32:JPB32 JYV32:JYX32 KIR32:KIT32 KSN32:KSP32 LCJ32:LCL32 LMF32:LMH32 LWB32:LWD32 MFX32:MFZ32 MPT32:MPV32 MZP32:MZR32 NJL32:NJN32 NTH32:NTJ32 ODD32:ODF32 OMZ32:ONB32 OWV32:OWX32 PGR32:PGT32 PQN32:PQP32 QAJ32:QAL32 QKF32:QKH32 QUB32:QUD32 RDX32:RDZ32 RNT32:RNV32 RXP32:RXR32 SHL32:SHN32 SRH32:SRJ32 TBD32:TBF32 TKZ32:TLB32 TUV32:TUX32 UER32:UET32 UON32:UOP32 UYJ32:UYL32 VIF32:VIH32 VSB32:VSD32 WBX32:WBZ32 WLT32:WLV32 WVP32:WVR32 H65568:J65568 JD65568:JF65568 SZ65568:TB65568 ACV65568:ACX65568 AMR65568:AMT65568 AWN65568:AWP65568 BGJ65568:BGL65568 BQF65568:BQH65568 CAB65568:CAD65568 CJX65568:CJZ65568 CTT65568:CTV65568 DDP65568:DDR65568 DNL65568:DNN65568 DXH65568:DXJ65568 EHD65568:EHF65568 EQZ65568:ERB65568 FAV65568:FAX65568 FKR65568:FKT65568 FUN65568:FUP65568 GEJ65568:GEL65568 GOF65568:GOH65568 GYB65568:GYD65568 HHX65568:HHZ65568 HRT65568:HRV65568 IBP65568:IBR65568 ILL65568:ILN65568 IVH65568:IVJ65568 JFD65568:JFF65568 JOZ65568:JPB65568 JYV65568:JYX65568 KIR65568:KIT65568 KSN65568:KSP65568 LCJ65568:LCL65568 LMF65568:LMH65568 LWB65568:LWD65568 MFX65568:MFZ65568 MPT65568:MPV65568 MZP65568:MZR65568 NJL65568:NJN65568 NTH65568:NTJ65568 ODD65568:ODF65568 OMZ65568:ONB65568 OWV65568:OWX65568 PGR65568:PGT65568 PQN65568:PQP65568 QAJ65568:QAL65568 QKF65568:QKH65568 QUB65568:QUD65568 RDX65568:RDZ65568 RNT65568:RNV65568 RXP65568:RXR65568 SHL65568:SHN65568 SRH65568:SRJ65568 TBD65568:TBF65568 TKZ65568:TLB65568 TUV65568:TUX65568 UER65568:UET65568 UON65568:UOP65568 UYJ65568:UYL65568 VIF65568:VIH65568 VSB65568:VSD65568 WBX65568:WBZ65568 WLT65568:WLV65568 WVP65568:WVR65568 H131104:J131104 JD131104:JF131104 SZ131104:TB131104 ACV131104:ACX131104 AMR131104:AMT131104 AWN131104:AWP131104 BGJ131104:BGL131104 BQF131104:BQH131104 CAB131104:CAD131104 CJX131104:CJZ131104 CTT131104:CTV131104 DDP131104:DDR131104 DNL131104:DNN131104 DXH131104:DXJ131104 EHD131104:EHF131104 EQZ131104:ERB131104 FAV131104:FAX131104 FKR131104:FKT131104 FUN131104:FUP131104 GEJ131104:GEL131104 GOF131104:GOH131104 GYB131104:GYD131104 HHX131104:HHZ131104 HRT131104:HRV131104 IBP131104:IBR131104 ILL131104:ILN131104 IVH131104:IVJ131104 JFD131104:JFF131104 JOZ131104:JPB131104 JYV131104:JYX131104 KIR131104:KIT131104 KSN131104:KSP131104 LCJ131104:LCL131104 LMF131104:LMH131104 LWB131104:LWD131104 MFX131104:MFZ131104 MPT131104:MPV131104 MZP131104:MZR131104 NJL131104:NJN131104 NTH131104:NTJ131104 ODD131104:ODF131104 OMZ131104:ONB131104 OWV131104:OWX131104 PGR131104:PGT131104 PQN131104:PQP131104 QAJ131104:QAL131104 QKF131104:QKH131104 QUB131104:QUD131104 RDX131104:RDZ131104 RNT131104:RNV131104 RXP131104:RXR131104 SHL131104:SHN131104 SRH131104:SRJ131104 TBD131104:TBF131104 TKZ131104:TLB131104 TUV131104:TUX131104 UER131104:UET131104 UON131104:UOP131104 UYJ131104:UYL131104 VIF131104:VIH131104 VSB131104:VSD131104 WBX131104:WBZ131104 WLT131104:WLV131104 WVP131104:WVR131104 H196640:J196640 JD196640:JF196640 SZ196640:TB196640 ACV196640:ACX196640 AMR196640:AMT196640 AWN196640:AWP196640 BGJ196640:BGL196640 BQF196640:BQH196640 CAB196640:CAD196640 CJX196640:CJZ196640 CTT196640:CTV196640 DDP196640:DDR196640 DNL196640:DNN196640 DXH196640:DXJ196640 EHD196640:EHF196640 EQZ196640:ERB196640 FAV196640:FAX196640 FKR196640:FKT196640 FUN196640:FUP196640 GEJ196640:GEL196640 GOF196640:GOH196640 GYB196640:GYD196640 HHX196640:HHZ196640 HRT196640:HRV196640 IBP196640:IBR196640 ILL196640:ILN196640 IVH196640:IVJ196640 JFD196640:JFF196640 JOZ196640:JPB196640 JYV196640:JYX196640 KIR196640:KIT196640 KSN196640:KSP196640 LCJ196640:LCL196640 LMF196640:LMH196640 LWB196640:LWD196640 MFX196640:MFZ196640 MPT196640:MPV196640 MZP196640:MZR196640 NJL196640:NJN196640 NTH196640:NTJ196640 ODD196640:ODF196640 OMZ196640:ONB196640 OWV196640:OWX196640 PGR196640:PGT196640 PQN196640:PQP196640 QAJ196640:QAL196640 QKF196640:QKH196640 QUB196640:QUD196640 RDX196640:RDZ196640 RNT196640:RNV196640 RXP196640:RXR196640 SHL196640:SHN196640 SRH196640:SRJ196640 TBD196640:TBF196640 TKZ196640:TLB196640 TUV196640:TUX196640 UER196640:UET196640 UON196640:UOP196640 UYJ196640:UYL196640 VIF196640:VIH196640 VSB196640:VSD196640 WBX196640:WBZ196640 WLT196640:WLV196640 WVP196640:WVR196640 H262176:J262176 JD262176:JF262176 SZ262176:TB262176 ACV262176:ACX262176 AMR262176:AMT262176 AWN262176:AWP262176 BGJ262176:BGL262176 BQF262176:BQH262176 CAB262176:CAD262176 CJX262176:CJZ262176 CTT262176:CTV262176 DDP262176:DDR262176 DNL262176:DNN262176 DXH262176:DXJ262176 EHD262176:EHF262176 EQZ262176:ERB262176 FAV262176:FAX262176 FKR262176:FKT262176 FUN262176:FUP262176 GEJ262176:GEL262176 GOF262176:GOH262176 GYB262176:GYD262176 HHX262176:HHZ262176 HRT262176:HRV262176 IBP262176:IBR262176 ILL262176:ILN262176 IVH262176:IVJ262176 JFD262176:JFF262176 JOZ262176:JPB262176 JYV262176:JYX262176 KIR262176:KIT262176 KSN262176:KSP262176 LCJ262176:LCL262176 LMF262176:LMH262176 LWB262176:LWD262176 MFX262176:MFZ262176 MPT262176:MPV262176 MZP262176:MZR262176 NJL262176:NJN262176 NTH262176:NTJ262176 ODD262176:ODF262176 OMZ262176:ONB262176 OWV262176:OWX262176 PGR262176:PGT262176 PQN262176:PQP262176 QAJ262176:QAL262176 QKF262176:QKH262176 QUB262176:QUD262176 RDX262176:RDZ262176 RNT262176:RNV262176 RXP262176:RXR262176 SHL262176:SHN262176 SRH262176:SRJ262176 TBD262176:TBF262176 TKZ262176:TLB262176 TUV262176:TUX262176 UER262176:UET262176 UON262176:UOP262176 UYJ262176:UYL262176 VIF262176:VIH262176 VSB262176:VSD262176 WBX262176:WBZ262176 WLT262176:WLV262176 WVP262176:WVR262176 H327712:J327712 JD327712:JF327712 SZ327712:TB327712 ACV327712:ACX327712 AMR327712:AMT327712 AWN327712:AWP327712 BGJ327712:BGL327712 BQF327712:BQH327712 CAB327712:CAD327712 CJX327712:CJZ327712 CTT327712:CTV327712 DDP327712:DDR327712 DNL327712:DNN327712 DXH327712:DXJ327712 EHD327712:EHF327712 EQZ327712:ERB327712 FAV327712:FAX327712 FKR327712:FKT327712 FUN327712:FUP327712 GEJ327712:GEL327712 GOF327712:GOH327712 GYB327712:GYD327712 HHX327712:HHZ327712 HRT327712:HRV327712 IBP327712:IBR327712 ILL327712:ILN327712 IVH327712:IVJ327712 JFD327712:JFF327712 JOZ327712:JPB327712 JYV327712:JYX327712 KIR327712:KIT327712 KSN327712:KSP327712 LCJ327712:LCL327712 LMF327712:LMH327712 LWB327712:LWD327712 MFX327712:MFZ327712 MPT327712:MPV327712 MZP327712:MZR327712 NJL327712:NJN327712 NTH327712:NTJ327712 ODD327712:ODF327712 OMZ327712:ONB327712 OWV327712:OWX327712 PGR327712:PGT327712 PQN327712:PQP327712 QAJ327712:QAL327712 QKF327712:QKH327712 QUB327712:QUD327712 RDX327712:RDZ327712 RNT327712:RNV327712 RXP327712:RXR327712 SHL327712:SHN327712 SRH327712:SRJ327712 TBD327712:TBF327712 TKZ327712:TLB327712 TUV327712:TUX327712 UER327712:UET327712 UON327712:UOP327712 UYJ327712:UYL327712 VIF327712:VIH327712 VSB327712:VSD327712 WBX327712:WBZ327712 WLT327712:WLV327712 WVP327712:WVR327712 H393248:J393248 JD393248:JF393248 SZ393248:TB393248 ACV393248:ACX393248 AMR393248:AMT393248 AWN393248:AWP393248 BGJ393248:BGL393248 BQF393248:BQH393248 CAB393248:CAD393248 CJX393248:CJZ393248 CTT393248:CTV393248 DDP393248:DDR393248 DNL393248:DNN393248 DXH393248:DXJ393248 EHD393248:EHF393248 EQZ393248:ERB393248 FAV393248:FAX393248 FKR393248:FKT393248 FUN393248:FUP393248 GEJ393248:GEL393248 GOF393248:GOH393248 GYB393248:GYD393248 HHX393248:HHZ393248 HRT393248:HRV393248 IBP393248:IBR393248 ILL393248:ILN393248 IVH393248:IVJ393248 JFD393248:JFF393248 JOZ393248:JPB393248 JYV393248:JYX393248 KIR393248:KIT393248 KSN393248:KSP393248 LCJ393248:LCL393248 LMF393248:LMH393248 LWB393248:LWD393248 MFX393248:MFZ393248 MPT393248:MPV393248 MZP393248:MZR393248 NJL393248:NJN393248 NTH393248:NTJ393248 ODD393248:ODF393248 OMZ393248:ONB393248 OWV393248:OWX393248 PGR393248:PGT393248 PQN393248:PQP393248 QAJ393248:QAL393248 QKF393248:QKH393248 QUB393248:QUD393248 RDX393248:RDZ393248 RNT393248:RNV393248 RXP393248:RXR393248 SHL393248:SHN393248 SRH393248:SRJ393248 TBD393248:TBF393248 TKZ393248:TLB393248 TUV393248:TUX393248 UER393248:UET393248 UON393248:UOP393248 UYJ393248:UYL393248 VIF393248:VIH393248 VSB393248:VSD393248 WBX393248:WBZ393248 WLT393248:WLV393248 WVP393248:WVR393248 H458784:J458784 JD458784:JF458784 SZ458784:TB458784 ACV458784:ACX458784 AMR458784:AMT458784 AWN458784:AWP458784 BGJ458784:BGL458784 BQF458784:BQH458784 CAB458784:CAD458784 CJX458784:CJZ458784 CTT458784:CTV458784 DDP458784:DDR458784 DNL458784:DNN458784 DXH458784:DXJ458784 EHD458784:EHF458784 EQZ458784:ERB458784 FAV458784:FAX458784 FKR458784:FKT458784 FUN458784:FUP458784 GEJ458784:GEL458784 GOF458784:GOH458784 GYB458784:GYD458784 HHX458784:HHZ458784 HRT458784:HRV458784 IBP458784:IBR458784 ILL458784:ILN458784 IVH458784:IVJ458784 JFD458784:JFF458784 JOZ458784:JPB458784 JYV458784:JYX458784 KIR458784:KIT458784 KSN458784:KSP458784 LCJ458784:LCL458784 LMF458784:LMH458784 LWB458784:LWD458784 MFX458784:MFZ458784 MPT458784:MPV458784 MZP458784:MZR458784 NJL458784:NJN458784 NTH458784:NTJ458784 ODD458784:ODF458784 OMZ458784:ONB458784 OWV458784:OWX458784 PGR458784:PGT458784 PQN458784:PQP458784 QAJ458784:QAL458784 QKF458784:QKH458784 QUB458784:QUD458784 RDX458784:RDZ458784 RNT458784:RNV458784 RXP458784:RXR458784 SHL458784:SHN458784 SRH458784:SRJ458784 TBD458784:TBF458784 TKZ458784:TLB458784 TUV458784:TUX458784 UER458784:UET458784 UON458784:UOP458784 UYJ458784:UYL458784 VIF458784:VIH458784 VSB458784:VSD458784 WBX458784:WBZ458784 WLT458784:WLV458784 WVP458784:WVR458784 H524320:J524320 JD524320:JF524320 SZ524320:TB524320 ACV524320:ACX524320 AMR524320:AMT524320 AWN524320:AWP524320 BGJ524320:BGL524320 BQF524320:BQH524320 CAB524320:CAD524320 CJX524320:CJZ524320 CTT524320:CTV524320 DDP524320:DDR524320 DNL524320:DNN524320 DXH524320:DXJ524320 EHD524320:EHF524320 EQZ524320:ERB524320 FAV524320:FAX524320 FKR524320:FKT524320 FUN524320:FUP524320 GEJ524320:GEL524320 GOF524320:GOH524320 GYB524320:GYD524320 HHX524320:HHZ524320 HRT524320:HRV524320 IBP524320:IBR524320 ILL524320:ILN524320 IVH524320:IVJ524320 JFD524320:JFF524320 JOZ524320:JPB524320 JYV524320:JYX524320 KIR524320:KIT524320 KSN524320:KSP524320 LCJ524320:LCL524320 LMF524320:LMH524320 LWB524320:LWD524320 MFX524320:MFZ524320 MPT524320:MPV524320 MZP524320:MZR524320 NJL524320:NJN524320 NTH524320:NTJ524320 ODD524320:ODF524320 OMZ524320:ONB524320 OWV524320:OWX524320 PGR524320:PGT524320 PQN524320:PQP524320 QAJ524320:QAL524320 QKF524320:QKH524320 QUB524320:QUD524320 RDX524320:RDZ524320 RNT524320:RNV524320 RXP524320:RXR524320 SHL524320:SHN524320 SRH524320:SRJ524320 TBD524320:TBF524320 TKZ524320:TLB524320 TUV524320:TUX524320 UER524320:UET524320 UON524320:UOP524320 UYJ524320:UYL524320 VIF524320:VIH524320 VSB524320:VSD524320 WBX524320:WBZ524320 WLT524320:WLV524320 WVP524320:WVR524320 H589856:J589856 JD589856:JF589856 SZ589856:TB589856 ACV589856:ACX589856 AMR589856:AMT589856 AWN589856:AWP589856 BGJ589856:BGL589856 BQF589856:BQH589856 CAB589856:CAD589856 CJX589856:CJZ589856 CTT589856:CTV589856 DDP589856:DDR589856 DNL589856:DNN589856 DXH589856:DXJ589856 EHD589856:EHF589856 EQZ589856:ERB589856 FAV589856:FAX589856 FKR589856:FKT589856 FUN589856:FUP589856 GEJ589856:GEL589856 GOF589856:GOH589856 GYB589856:GYD589856 HHX589856:HHZ589856 HRT589856:HRV589856 IBP589856:IBR589856 ILL589856:ILN589856 IVH589856:IVJ589856 JFD589856:JFF589856 JOZ589856:JPB589856 JYV589856:JYX589856 KIR589856:KIT589856 KSN589856:KSP589856 LCJ589856:LCL589856 LMF589856:LMH589856 LWB589856:LWD589856 MFX589856:MFZ589856 MPT589856:MPV589856 MZP589856:MZR589856 NJL589856:NJN589856 NTH589856:NTJ589856 ODD589856:ODF589856 OMZ589856:ONB589856 OWV589856:OWX589856 PGR589856:PGT589856 PQN589856:PQP589856 QAJ589856:QAL589856 QKF589856:QKH589856 QUB589856:QUD589856 RDX589856:RDZ589856 RNT589856:RNV589856 RXP589856:RXR589856 SHL589856:SHN589856 SRH589856:SRJ589856 TBD589856:TBF589856 TKZ589856:TLB589856 TUV589856:TUX589856 UER589856:UET589856 UON589856:UOP589856 UYJ589856:UYL589856 VIF589856:VIH589856 VSB589856:VSD589856 WBX589856:WBZ589856 WLT589856:WLV589856 WVP589856:WVR589856 H655392:J655392 JD655392:JF655392 SZ655392:TB655392 ACV655392:ACX655392 AMR655392:AMT655392 AWN655392:AWP655392 BGJ655392:BGL655392 BQF655392:BQH655392 CAB655392:CAD655392 CJX655392:CJZ655392 CTT655392:CTV655392 DDP655392:DDR655392 DNL655392:DNN655392 DXH655392:DXJ655392 EHD655392:EHF655392 EQZ655392:ERB655392 FAV655392:FAX655392 FKR655392:FKT655392 FUN655392:FUP655392 GEJ655392:GEL655392 GOF655392:GOH655392 GYB655392:GYD655392 HHX655392:HHZ655392 HRT655392:HRV655392 IBP655392:IBR655392 ILL655392:ILN655392 IVH655392:IVJ655392 JFD655392:JFF655392 JOZ655392:JPB655392 JYV655392:JYX655392 KIR655392:KIT655392 KSN655392:KSP655392 LCJ655392:LCL655392 LMF655392:LMH655392 LWB655392:LWD655392 MFX655392:MFZ655392 MPT655392:MPV655392 MZP655392:MZR655392 NJL655392:NJN655392 NTH655392:NTJ655392 ODD655392:ODF655392 OMZ655392:ONB655392 OWV655392:OWX655392 PGR655392:PGT655392 PQN655392:PQP655392 QAJ655392:QAL655392 QKF655392:QKH655392 QUB655392:QUD655392 RDX655392:RDZ655392 RNT655392:RNV655392 RXP655392:RXR655392 SHL655392:SHN655392 SRH655392:SRJ655392 TBD655392:TBF655392 TKZ655392:TLB655392 TUV655392:TUX655392 UER655392:UET655392 UON655392:UOP655392 UYJ655392:UYL655392 VIF655392:VIH655392 VSB655392:VSD655392 WBX655392:WBZ655392 WLT655392:WLV655392 WVP655392:WVR655392 H720928:J720928 JD720928:JF720928 SZ720928:TB720928 ACV720928:ACX720928 AMR720928:AMT720928 AWN720928:AWP720928 BGJ720928:BGL720928 BQF720928:BQH720928 CAB720928:CAD720928 CJX720928:CJZ720928 CTT720928:CTV720928 DDP720928:DDR720928 DNL720928:DNN720928 DXH720928:DXJ720928 EHD720928:EHF720928 EQZ720928:ERB720928 FAV720928:FAX720928 FKR720928:FKT720928 FUN720928:FUP720928 GEJ720928:GEL720928 GOF720928:GOH720928 GYB720928:GYD720928 HHX720928:HHZ720928 HRT720928:HRV720928 IBP720928:IBR720928 ILL720928:ILN720928 IVH720928:IVJ720928 JFD720928:JFF720928 JOZ720928:JPB720928 JYV720928:JYX720928 KIR720928:KIT720928 KSN720928:KSP720928 LCJ720928:LCL720928 LMF720928:LMH720928 LWB720928:LWD720928 MFX720928:MFZ720928 MPT720928:MPV720928 MZP720928:MZR720928 NJL720928:NJN720928 NTH720928:NTJ720928 ODD720928:ODF720928 OMZ720928:ONB720928 OWV720928:OWX720928 PGR720928:PGT720928 PQN720928:PQP720928 QAJ720928:QAL720928 QKF720928:QKH720928 QUB720928:QUD720928 RDX720928:RDZ720928 RNT720928:RNV720928 RXP720928:RXR720928 SHL720928:SHN720928 SRH720928:SRJ720928 TBD720928:TBF720928 TKZ720928:TLB720928 TUV720928:TUX720928 UER720928:UET720928 UON720928:UOP720928 UYJ720928:UYL720928 VIF720928:VIH720928 VSB720928:VSD720928 WBX720928:WBZ720928 WLT720928:WLV720928 WVP720928:WVR720928 H786464:J786464 JD786464:JF786464 SZ786464:TB786464 ACV786464:ACX786464 AMR786464:AMT786464 AWN786464:AWP786464 BGJ786464:BGL786464 BQF786464:BQH786464 CAB786464:CAD786464 CJX786464:CJZ786464 CTT786464:CTV786464 DDP786464:DDR786464 DNL786464:DNN786464 DXH786464:DXJ786464 EHD786464:EHF786464 EQZ786464:ERB786464 FAV786464:FAX786464 FKR786464:FKT786464 FUN786464:FUP786464 GEJ786464:GEL786464 GOF786464:GOH786464 GYB786464:GYD786464 HHX786464:HHZ786464 HRT786464:HRV786464 IBP786464:IBR786464 ILL786464:ILN786464 IVH786464:IVJ786464 JFD786464:JFF786464 JOZ786464:JPB786464 JYV786464:JYX786464 KIR786464:KIT786464 KSN786464:KSP786464 LCJ786464:LCL786464 LMF786464:LMH786464 LWB786464:LWD786464 MFX786464:MFZ786464 MPT786464:MPV786464 MZP786464:MZR786464 NJL786464:NJN786464 NTH786464:NTJ786464 ODD786464:ODF786464 OMZ786464:ONB786464 OWV786464:OWX786464 PGR786464:PGT786464 PQN786464:PQP786464 QAJ786464:QAL786464 QKF786464:QKH786464 QUB786464:QUD786464 RDX786464:RDZ786464 RNT786464:RNV786464 RXP786464:RXR786464 SHL786464:SHN786464 SRH786464:SRJ786464 TBD786464:TBF786464 TKZ786464:TLB786464 TUV786464:TUX786464 UER786464:UET786464 UON786464:UOP786464 UYJ786464:UYL786464 VIF786464:VIH786464 VSB786464:VSD786464 WBX786464:WBZ786464 WLT786464:WLV786464 WVP786464:WVR786464 H852000:J852000 JD852000:JF852000 SZ852000:TB852000 ACV852000:ACX852000 AMR852000:AMT852000 AWN852000:AWP852000 BGJ852000:BGL852000 BQF852000:BQH852000 CAB852000:CAD852000 CJX852000:CJZ852000 CTT852000:CTV852000 DDP852000:DDR852000 DNL852000:DNN852000 DXH852000:DXJ852000 EHD852000:EHF852000 EQZ852000:ERB852000 FAV852000:FAX852000 FKR852000:FKT852000 FUN852000:FUP852000 GEJ852000:GEL852000 GOF852000:GOH852000 GYB852000:GYD852000 HHX852000:HHZ852000 HRT852000:HRV852000 IBP852000:IBR852000 ILL852000:ILN852000 IVH852000:IVJ852000 JFD852000:JFF852000 JOZ852000:JPB852000 JYV852000:JYX852000 KIR852000:KIT852000 KSN852000:KSP852000 LCJ852000:LCL852000 LMF852000:LMH852000 LWB852000:LWD852000 MFX852000:MFZ852000 MPT852000:MPV852000 MZP852000:MZR852000 NJL852000:NJN852000 NTH852000:NTJ852000 ODD852000:ODF852000 OMZ852000:ONB852000 OWV852000:OWX852000 PGR852000:PGT852000 PQN852000:PQP852000 QAJ852000:QAL852000 QKF852000:QKH852000 QUB852000:QUD852000 RDX852000:RDZ852000 RNT852000:RNV852000 RXP852000:RXR852000 SHL852000:SHN852000 SRH852000:SRJ852000 TBD852000:TBF852000 TKZ852000:TLB852000 TUV852000:TUX852000 UER852000:UET852000 UON852000:UOP852000 UYJ852000:UYL852000 VIF852000:VIH852000 VSB852000:VSD852000 WBX852000:WBZ852000 WLT852000:WLV852000 WVP852000:WVR852000 H917536:J917536 JD917536:JF917536 SZ917536:TB917536 ACV917536:ACX917536 AMR917536:AMT917536 AWN917536:AWP917536 BGJ917536:BGL917536 BQF917536:BQH917536 CAB917536:CAD917536 CJX917536:CJZ917536 CTT917536:CTV917536 DDP917536:DDR917536 DNL917536:DNN917536 DXH917536:DXJ917536 EHD917536:EHF917536 EQZ917536:ERB917536 FAV917536:FAX917536 FKR917536:FKT917536 FUN917536:FUP917536 GEJ917536:GEL917536 GOF917536:GOH917536 GYB917536:GYD917536 HHX917536:HHZ917536 HRT917536:HRV917536 IBP917536:IBR917536 ILL917536:ILN917536 IVH917536:IVJ917536 JFD917536:JFF917536 JOZ917536:JPB917536 JYV917536:JYX917536 KIR917536:KIT917536 KSN917536:KSP917536 LCJ917536:LCL917536 LMF917536:LMH917536 LWB917536:LWD917536 MFX917536:MFZ917536 MPT917536:MPV917536 MZP917536:MZR917536 NJL917536:NJN917536 NTH917536:NTJ917536 ODD917536:ODF917536 OMZ917536:ONB917536 OWV917536:OWX917536 PGR917536:PGT917536 PQN917536:PQP917536 QAJ917536:QAL917536 QKF917536:QKH917536 QUB917536:QUD917536 RDX917536:RDZ917536 RNT917536:RNV917536 RXP917536:RXR917536 SHL917536:SHN917536 SRH917536:SRJ917536 TBD917536:TBF917536 TKZ917536:TLB917536 TUV917536:TUX917536 UER917536:UET917536 UON917536:UOP917536 UYJ917536:UYL917536 VIF917536:VIH917536 VSB917536:VSD917536 WBX917536:WBZ917536 WLT917536:WLV917536 WVP917536:WVR917536 H983072:J983072 JD983072:JF983072 SZ983072:TB983072 ACV983072:ACX983072 AMR983072:AMT983072 AWN983072:AWP983072 BGJ983072:BGL983072 BQF983072:BQH983072 CAB983072:CAD983072 CJX983072:CJZ983072 CTT983072:CTV983072 DDP983072:DDR983072 DNL983072:DNN983072 DXH983072:DXJ983072 EHD983072:EHF983072 EQZ983072:ERB983072 FAV983072:FAX983072 FKR983072:FKT983072 FUN983072:FUP983072 GEJ983072:GEL983072 GOF983072:GOH983072 GYB983072:GYD983072 HHX983072:HHZ983072 HRT983072:HRV983072 IBP983072:IBR983072 ILL983072:ILN983072 IVH983072:IVJ983072 JFD983072:JFF983072 JOZ983072:JPB983072 JYV983072:JYX983072 KIR983072:KIT983072 KSN983072:KSP983072 LCJ983072:LCL983072 LMF983072:LMH983072 LWB983072:LWD983072 MFX983072:MFZ983072 MPT983072:MPV983072 MZP983072:MZR983072 NJL983072:NJN983072 NTH983072:NTJ983072 ODD983072:ODF983072 OMZ983072:ONB983072 OWV983072:OWX983072 PGR983072:PGT983072 PQN983072:PQP983072 QAJ983072:QAL983072 QKF983072:QKH983072 QUB983072:QUD983072 RDX983072:RDZ983072 RNT983072:RNV983072 RXP983072:RXR983072 SHL983072:SHN983072 SRH983072:SRJ983072 TBD983072:TBF983072 TKZ983072:TLB983072 TUV983072:TUX983072 UER983072:UET983072 UON983072:UOP983072 UYJ983072:UYL983072 VIF983072:VIH983072 VSB983072:VSD983072 WBX983072:WBZ983072 WLT983072:WLV983072 WVP983072:WVR983072">
      <formula1>$U$33:$U$36</formula1>
    </dataValidation>
    <dataValidation type="list" allowBlank="1" sqref="K34:P34 JG34:JL34 TC34:TH34 ACY34:ADD34 AMU34:AMZ34 AWQ34:AWV34 BGM34:BGR34 BQI34:BQN34 CAE34:CAJ34 CKA34:CKF34 CTW34:CUB34 DDS34:DDX34 DNO34:DNT34 DXK34:DXP34 EHG34:EHL34 ERC34:ERH34 FAY34:FBD34 FKU34:FKZ34 FUQ34:FUV34 GEM34:GER34 GOI34:GON34 GYE34:GYJ34 HIA34:HIF34 HRW34:HSB34 IBS34:IBX34 ILO34:ILT34 IVK34:IVP34 JFG34:JFL34 JPC34:JPH34 JYY34:JZD34 KIU34:KIZ34 KSQ34:KSV34 LCM34:LCR34 LMI34:LMN34 LWE34:LWJ34 MGA34:MGF34 MPW34:MQB34 MZS34:MZX34 NJO34:NJT34 NTK34:NTP34 ODG34:ODL34 ONC34:ONH34 OWY34:OXD34 PGU34:PGZ34 PQQ34:PQV34 QAM34:QAR34 QKI34:QKN34 QUE34:QUJ34 REA34:REF34 RNW34:ROB34 RXS34:RXX34 SHO34:SHT34 SRK34:SRP34 TBG34:TBL34 TLC34:TLH34 TUY34:TVD34 UEU34:UEZ34 UOQ34:UOV34 UYM34:UYR34 VII34:VIN34 VSE34:VSJ34 WCA34:WCF34 WLW34:WMB34 WVS34:WVX34 K65570:P65570 JG65570:JL65570 TC65570:TH65570 ACY65570:ADD65570 AMU65570:AMZ65570 AWQ65570:AWV65570 BGM65570:BGR65570 BQI65570:BQN65570 CAE65570:CAJ65570 CKA65570:CKF65570 CTW65570:CUB65570 DDS65570:DDX65570 DNO65570:DNT65570 DXK65570:DXP65570 EHG65570:EHL65570 ERC65570:ERH65570 FAY65570:FBD65570 FKU65570:FKZ65570 FUQ65570:FUV65570 GEM65570:GER65570 GOI65570:GON65570 GYE65570:GYJ65570 HIA65570:HIF65570 HRW65570:HSB65570 IBS65570:IBX65570 ILO65570:ILT65570 IVK65570:IVP65570 JFG65570:JFL65570 JPC65570:JPH65570 JYY65570:JZD65570 KIU65570:KIZ65570 KSQ65570:KSV65570 LCM65570:LCR65570 LMI65570:LMN65570 LWE65570:LWJ65570 MGA65570:MGF65570 MPW65570:MQB65570 MZS65570:MZX65570 NJO65570:NJT65570 NTK65570:NTP65570 ODG65570:ODL65570 ONC65570:ONH65570 OWY65570:OXD65570 PGU65570:PGZ65570 PQQ65570:PQV65570 QAM65570:QAR65570 QKI65570:QKN65570 QUE65570:QUJ65570 REA65570:REF65570 RNW65570:ROB65570 RXS65570:RXX65570 SHO65570:SHT65570 SRK65570:SRP65570 TBG65570:TBL65570 TLC65570:TLH65570 TUY65570:TVD65570 UEU65570:UEZ65570 UOQ65570:UOV65570 UYM65570:UYR65570 VII65570:VIN65570 VSE65570:VSJ65570 WCA65570:WCF65570 WLW65570:WMB65570 WVS65570:WVX65570 K131106:P131106 JG131106:JL131106 TC131106:TH131106 ACY131106:ADD131106 AMU131106:AMZ131106 AWQ131106:AWV131106 BGM131106:BGR131106 BQI131106:BQN131106 CAE131106:CAJ131106 CKA131106:CKF131106 CTW131106:CUB131106 DDS131106:DDX131106 DNO131106:DNT131106 DXK131106:DXP131106 EHG131106:EHL131106 ERC131106:ERH131106 FAY131106:FBD131106 FKU131106:FKZ131106 FUQ131106:FUV131106 GEM131106:GER131106 GOI131106:GON131106 GYE131106:GYJ131106 HIA131106:HIF131106 HRW131106:HSB131106 IBS131106:IBX131106 ILO131106:ILT131106 IVK131106:IVP131106 JFG131106:JFL131106 JPC131106:JPH131106 JYY131106:JZD131106 KIU131106:KIZ131106 KSQ131106:KSV131106 LCM131106:LCR131106 LMI131106:LMN131106 LWE131106:LWJ131106 MGA131106:MGF131106 MPW131106:MQB131106 MZS131106:MZX131106 NJO131106:NJT131106 NTK131106:NTP131106 ODG131106:ODL131106 ONC131106:ONH131106 OWY131106:OXD131106 PGU131106:PGZ131106 PQQ131106:PQV131106 QAM131106:QAR131106 QKI131106:QKN131106 QUE131106:QUJ131106 REA131106:REF131106 RNW131106:ROB131106 RXS131106:RXX131106 SHO131106:SHT131106 SRK131106:SRP131106 TBG131106:TBL131106 TLC131106:TLH131106 TUY131106:TVD131106 UEU131106:UEZ131106 UOQ131106:UOV131106 UYM131106:UYR131106 VII131106:VIN131106 VSE131106:VSJ131106 WCA131106:WCF131106 WLW131106:WMB131106 WVS131106:WVX131106 K196642:P196642 JG196642:JL196642 TC196642:TH196642 ACY196642:ADD196642 AMU196642:AMZ196642 AWQ196642:AWV196642 BGM196642:BGR196642 BQI196642:BQN196642 CAE196642:CAJ196642 CKA196642:CKF196642 CTW196642:CUB196642 DDS196642:DDX196642 DNO196642:DNT196642 DXK196642:DXP196642 EHG196642:EHL196642 ERC196642:ERH196642 FAY196642:FBD196642 FKU196642:FKZ196642 FUQ196642:FUV196642 GEM196642:GER196642 GOI196642:GON196642 GYE196642:GYJ196642 HIA196642:HIF196642 HRW196642:HSB196642 IBS196642:IBX196642 ILO196642:ILT196642 IVK196642:IVP196642 JFG196642:JFL196642 JPC196642:JPH196642 JYY196642:JZD196642 KIU196642:KIZ196642 KSQ196642:KSV196642 LCM196642:LCR196642 LMI196642:LMN196642 LWE196642:LWJ196642 MGA196642:MGF196642 MPW196642:MQB196642 MZS196642:MZX196642 NJO196642:NJT196642 NTK196642:NTP196642 ODG196642:ODL196642 ONC196642:ONH196642 OWY196642:OXD196642 PGU196642:PGZ196642 PQQ196642:PQV196642 QAM196642:QAR196642 QKI196642:QKN196642 QUE196642:QUJ196642 REA196642:REF196642 RNW196642:ROB196642 RXS196642:RXX196642 SHO196642:SHT196642 SRK196642:SRP196642 TBG196642:TBL196642 TLC196642:TLH196642 TUY196642:TVD196642 UEU196642:UEZ196642 UOQ196642:UOV196642 UYM196642:UYR196642 VII196642:VIN196642 VSE196642:VSJ196642 WCA196642:WCF196642 WLW196642:WMB196642 WVS196642:WVX196642 K262178:P262178 JG262178:JL262178 TC262178:TH262178 ACY262178:ADD262178 AMU262178:AMZ262178 AWQ262178:AWV262178 BGM262178:BGR262178 BQI262178:BQN262178 CAE262178:CAJ262178 CKA262178:CKF262178 CTW262178:CUB262178 DDS262178:DDX262178 DNO262178:DNT262178 DXK262178:DXP262178 EHG262178:EHL262178 ERC262178:ERH262178 FAY262178:FBD262178 FKU262178:FKZ262178 FUQ262178:FUV262178 GEM262178:GER262178 GOI262178:GON262178 GYE262178:GYJ262178 HIA262178:HIF262178 HRW262178:HSB262178 IBS262178:IBX262178 ILO262178:ILT262178 IVK262178:IVP262178 JFG262178:JFL262178 JPC262178:JPH262178 JYY262178:JZD262178 KIU262178:KIZ262178 KSQ262178:KSV262178 LCM262178:LCR262178 LMI262178:LMN262178 LWE262178:LWJ262178 MGA262178:MGF262178 MPW262178:MQB262178 MZS262178:MZX262178 NJO262178:NJT262178 NTK262178:NTP262178 ODG262178:ODL262178 ONC262178:ONH262178 OWY262178:OXD262178 PGU262178:PGZ262178 PQQ262178:PQV262178 QAM262178:QAR262178 QKI262178:QKN262178 QUE262178:QUJ262178 REA262178:REF262178 RNW262178:ROB262178 RXS262178:RXX262178 SHO262178:SHT262178 SRK262178:SRP262178 TBG262178:TBL262178 TLC262178:TLH262178 TUY262178:TVD262178 UEU262178:UEZ262178 UOQ262178:UOV262178 UYM262178:UYR262178 VII262178:VIN262178 VSE262178:VSJ262178 WCA262178:WCF262178 WLW262178:WMB262178 WVS262178:WVX262178 K327714:P327714 JG327714:JL327714 TC327714:TH327714 ACY327714:ADD327714 AMU327714:AMZ327714 AWQ327714:AWV327714 BGM327714:BGR327714 BQI327714:BQN327714 CAE327714:CAJ327714 CKA327714:CKF327714 CTW327714:CUB327714 DDS327714:DDX327714 DNO327714:DNT327714 DXK327714:DXP327714 EHG327714:EHL327714 ERC327714:ERH327714 FAY327714:FBD327714 FKU327714:FKZ327714 FUQ327714:FUV327714 GEM327714:GER327714 GOI327714:GON327714 GYE327714:GYJ327714 HIA327714:HIF327714 HRW327714:HSB327714 IBS327714:IBX327714 ILO327714:ILT327714 IVK327714:IVP327714 JFG327714:JFL327714 JPC327714:JPH327714 JYY327714:JZD327714 KIU327714:KIZ327714 KSQ327714:KSV327714 LCM327714:LCR327714 LMI327714:LMN327714 LWE327714:LWJ327714 MGA327714:MGF327714 MPW327714:MQB327714 MZS327714:MZX327714 NJO327714:NJT327714 NTK327714:NTP327714 ODG327714:ODL327714 ONC327714:ONH327714 OWY327714:OXD327714 PGU327714:PGZ327714 PQQ327714:PQV327714 QAM327714:QAR327714 QKI327714:QKN327714 QUE327714:QUJ327714 REA327714:REF327714 RNW327714:ROB327714 RXS327714:RXX327714 SHO327714:SHT327714 SRK327714:SRP327714 TBG327714:TBL327714 TLC327714:TLH327714 TUY327714:TVD327714 UEU327714:UEZ327714 UOQ327714:UOV327714 UYM327714:UYR327714 VII327714:VIN327714 VSE327714:VSJ327714 WCA327714:WCF327714 WLW327714:WMB327714 WVS327714:WVX327714 K393250:P393250 JG393250:JL393250 TC393250:TH393250 ACY393250:ADD393250 AMU393250:AMZ393250 AWQ393250:AWV393250 BGM393250:BGR393250 BQI393250:BQN393250 CAE393250:CAJ393250 CKA393250:CKF393250 CTW393250:CUB393250 DDS393250:DDX393250 DNO393250:DNT393250 DXK393250:DXP393250 EHG393250:EHL393250 ERC393250:ERH393250 FAY393250:FBD393250 FKU393250:FKZ393250 FUQ393250:FUV393250 GEM393250:GER393250 GOI393250:GON393250 GYE393250:GYJ393250 HIA393250:HIF393250 HRW393250:HSB393250 IBS393250:IBX393250 ILO393250:ILT393250 IVK393250:IVP393250 JFG393250:JFL393250 JPC393250:JPH393250 JYY393250:JZD393250 KIU393250:KIZ393250 KSQ393250:KSV393250 LCM393250:LCR393250 LMI393250:LMN393250 LWE393250:LWJ393250 MGA393250:MGF393250 MPW393250:MQB393250 MZS393250:MZX393250 NJO393250:NJT393250 NTK393250:NTP393250 ODG393250:ODL393250 ONC393250:ONH393250 OWY393250:OXD393250 PGU393250:PGZ393250 PQQ393250:PQV393250 QAM393250:QAR393250 QKI393250:QKN393250 QUE393250:QUJ393250 REA393250:REF393250 RNW393250:ROB393250 RXS393250:RXX393250 SHO393250:SHT393250 SRK393250:SRP393250 TBG393250:TBL393250 TLC393250:TLH393250 TUY393250:TVD393250 UEU393250:UEZ393250 UOQ393250:UOV393250 UYM393250:UYR393250 VII393250:VIN393250 VSE393250:VSJ393250 WCA393250:WCF393250 WLW393250:WMB393250 WVS393250:WVX393250 K458786:P458786 JG458786:JL458786 TC458786:TH458786 ACY458786:ADD458786 AMU458786:AMZ458786 AWQ458786:AWV458786 BGM458786:BGR458786 BQI458786:BQN458786 CAE458786:CAJ458786 CKA458786:CKF458786 CTW458786:CUB458786 DDS458786:DDX458786 DNO458786:DNT458786 DXK458786:DXP458786 EHG458786:EHL458786 ERC458786:ERH458786 FAY458786:FBD458786 FKU458786:FKZ458786 FUQ458786:FUV458786 GEM458786:GER458786 GOI458786:GON458786 GYE458786:GYJ458786 HIA458786:HIF458786 HRW458786:HSB458786 IBS458786:IBX458786 ILO458786:ILT458786 IVK458786:IVP458786 JFG458786:JFL458786 JPC458786:JPH458786 JYY458786:JZD458786 KIU458786:KIZ458786 KSQ458786:KSV458786 LCM458786:LCR458786 LMI458786:LMN458786 LWE458786:LWJ458786 MGA458786:MGF458786 MPW458786:MQB458786 MZS458786:MZX458786 NJO458786:NJT458786 NTK458786:NTP458786 ODG458786:ODL458786 ONC458786:ONH458786 OWY458786:OXD458786 PGU458786:PGZ458786 PQQ458786:PQV458786 QAM458786:QAR458786 QKI458786:QKN458786 QUE458786:QUJ458786 REA458786:REF458786 RNW458786:ROB458786 RXS458786:RXX458786 SHO458786:SHT458786 SRK458786:SRP458786 TBG458786:TBL458786 TLC458786:TLH458786 TUY458786:TVD458786 UEU458786:UEZ458786 UOQ458786:UOV458786 UYM458786:UYR458786 VII458786:VIN458786 VSE458786:VSJ458786 WCA458786:WCF458786 WLW458786:WMB458786 WVS458786:WVX458786 K524322:P524322 JG524322:JL524322 TC524322:TH524322 ACY524322:ADD524322 AMU524322:AMZ524322 AWQ524322:AWV524322 BGM524322:BGR524322 BQI524322:BQN524322 CAE524322:CAJ524322 CKA524322:CKF524322 CTW524322:CUB524322 DDS524322:DDX524322 DNO524322:DNT524322 DXK524322:DXP524322 EHG524322:EHL524322 ERC524322:ERH524322 FAY524322:FBD524322 FKU524322:FKZ524322 FUQ524322:FUV524322 GEM524322:GER524322 GOI524322:GON524322 GYE524322:GYJ524322 HIA524322:HIF524322 HRW524322:HSB524322 IBS524322:IBX524322 ILO524322:ILT524322 IVK524322:IVP524322 JFG524322:JFL524322 JPC524322:JPH524322 JYY524322:JZD524322 KIU524322:KIZ524322 KSQ524322:KSV524322 LCM524322:LCR524322 LMI524322:LMN524322 LWE524322:LWJ524322 MGA524322:MGF524322 MPW524322:MQB524322 MZS524322:MZX524322 NJO524322:NJT524322 NTK524322:NTP524322 ODG524322:ODL524322 ONC524322:ONH524322 OWY524322:OXD524322 PGU524322:PGZ524322 PQQ524322:PQV524322 QAM524322:QAR524322 QKI524322:QKN524322 QUE524322:QUJ524322 REA524322:REF524322 RNW524322:ROB524322 RXS524322:RXX524322 SHO524322:SHT524322 SRK524322:SRP524322 TBG524322:TBL524322 TLC524322:TLH524322 TUY524322:TVD524322 UEU524322:UEZ524322 UOQ524322:UOV524322 UYM524322:UYR524322 VII524322:VIN524322 VSE524322:VSJ524322 WCA524322:WCF524322 WLW524322:WMB524322 WVS524322:WVX524322 K589858:P589858 JG589858:JL589858 TC589858:TH589858 ACY589858:ADD589858 AMU589858:AMZ589858 AWQ589858:AWV589858 BGM589858:BGR589858 BQI589858:BQN589858 CAE589858:CAJ589858 CKA589858:CKF589858 CTW589858:CUB589858 DDS589858:DDX589858 DNO589858:DNT589858 DXK589858:DXP589858 EHG589858:EHL589858 ERC589858:ERH589858 FAY589858:FBD589858 FKU589858:FKZ589858 FUQ589858:FUV589858 GEM589858:GER589858 GOI589858:GON589858 GYE589858:GYJ589858 HIA589858:HIF589858 HRW589858:HSB589858 IBS589858:IBX589858 ILO589858:ILT589858 IVK589858:IVP589858 JFG589858:JFL589858 JPC589858:JPH589858 JYY589858:JZD589858 KIU589858:KIZ589858 KSQ589858:KSV589858 LCM589858:LCR589858 LMI589858:LMN589858 LWE589858:LWJ589858 MGA589858:MGF589858 MPW589858:MQB589858 MZS589858:MZX589858 NJO589858:NJT589858 NTK589858:NTP589858 ODG589858:ODL589858 ONC589858:ONH589858 OWY589858:OXD589858 PGU589858:PGZ589858 PQQ589858:PQV589858 QAM589858:QAR589858 QKI589858:QKN589858 QUE589858:QUJ589858 REA589858:REF589858 RNW589858:ROB589858 RXS589858:RXX589858 SHO589858:SHT589858 SRK589858:SRP589858 TBG589858:TBL589858 TLC589858:TLH589858 TUY589858:TVD589858 UEU589858:UEZ589858 UOQ589858:UOV589858 UYM589858:UYR589858 VII589858:VIN589858 VSE589858:VSJ589858 WCA589858:WCF589858 WLW589858:WMB589858 WVS589858:WVX589858 K655394:P655394 JG655394:JL655394 TC655394:TH655394 ACY655394:ADD655394 AMU655394:AMZ655394 AWQ655394:AWV655394 BGM655394:BGR655394 BQI655394:BQN655394 CAE655394:CAJ655394 CKA655394:CKF655394 CTW655394:CUB655394 DDS655394:DDX655394 DNO655394:DNT655394 DXK655394:DXP655394 EHG655394:EHL655394 ERC655394:ERH655394 FAY655394:FBD655394 FKU655394:FKZ655394 FUQ655394:FUV655394 GEM655394:GER655394 GOI655394:GON655394 GYE655394:GYJ655394 HIA655394:HIF655394 HRW655394:HSB655394 IBS655394:IBX655394 ILO655394:ILT655394 IVK655394:IVP655394 JFG655394:JFL655394 JPC655394:JPH655394 JYY655394:JZD655394 KIU655394:KIZ655394 KSQ655394:KSV655394 LCM655394:LCR655394 LMI655394:LMN655394 LWE655394:LWJ655394 MGA655394:MGF655394 MPW655394:MQB655394 MZS655394:MZX655394 NJO655394:NJT655394 NTK655394:NTP655394 ODG655394:ODL655394 ONC655394:ONH655394 OWY655394:OXD655394 PGU655394:PGZ655394 PQQ655394:PQV655394 QAM655394:QAR655394 QKI655394:QKN655394 QUE655394:QUJ655394 REA655394:REF655394 RNW655394:ROB655394 RXS655394:RXX655394 SHO655394:SHT655394 SRK655394:SRP655394 TBG655394:TBL655394 TLC655394:TLH655394 TUY655394:TVD655394 UEU655394:UEZ655394 UOQ655394:UOV655394 UYM655394:UYR655394 VII655394:VIN655394 VSE655394:VSJ655394 WCA655394:WCF655394 WLW655394:WMB655394 WVS655394:WVX655394 K720930:P720930 JG720930:JL720930 TC720930:TH720930 ACY720930:ADD720930 AMU720930:AMZ720930 AWQ720930:AWV720930 BGM720930:BGR720930 BQI720930:BQN720930 CAE720930:CAJ720930 CKA720930:CKF720930 CTW720930:CUB720930 DDS720930:DDX720930 DNO720930:DNT720930 DXK720930:DXP720930 EHG720930:EHL720930 ERC720930:ERH720930 FAY720930:FBD720930 FKU720930:FKZ720930 FUQ720930:FUV720930 GEM720930:GER720930 GOI720930:GON720930 GYE720930:GYJ720930 HIA720930:HIF720930 HRW720930:HSB720930 IBS720930:IBX720930 ILO720930:ILT720930 IVK720930:IVP720930 JFG720930:JFL720930 JPC720930:JPH720930 JYY720930:JZD720930 KIU720930:KIZ720930 KSQ720930:KSV720930 LCM720930:LCR720930 LMI720930:LMN720930 LWE720930:LWJ720930 MGA720930:MGF720930 MPW720930:MQB720930 MZS720930:MZX720930 NJO720930:NJT720930 NTK720930:NTP720930 ODG720930:ODL720930 ONC720930:ONH720930 OWY720930:OXD720930 PGU720930:PGZ720930 PQQ720930:PQV720930 QAM720930:QAR720930 QKI720930:QKN720930 QUE720930:QUJ720930 REA720930:REF720930 RNW720930:ROB720930 RXS720930:RXX720930 SHO720930:SHT720930 SRK720930:SRP720930 TBG720930:TBL720930 TLC720930:TLH720930 TUY720930:TVD720930 UEU720930:UEZ720930 UOQ720930:UOV720930 UYM720930:UYR720930 VII720930:VIN720930 VSE720930:VSJ720930 WCA720930:WCF720930 WLW720930:WMB720930 WVS720930:WVX720930 K786466:P786466 JG786466:JL786466 TC786466:TH786466 ACY786466:ADD786466 AMU786466:AMZ786466 AWQ786466:AWV786466 BGM786466:BGR786466 BQI786466:BQN786466 CAE786466:CAJ786466 CKA786466:CKF786466 CTW786466:CUB786466 DDS786466:DDX786466 DNO786466:DNT786466 DXK786466:DXP786466 EHG786466:EHL786466 ERC786466:ERH786466 FAY786466:FBD786466 FKU786466:FKZ786466 FUQ786466:FUV786466 GEM786466:GER786466 GOI786466:GON786466 GYE786466:GYJ786466 HIA786466:HIF786466 HRW786466:HSB786466 IBS786466:IBX786466 ILO786466:ILT786466 IVK786466:IVP786466 JFG786466:JFL786466 JPC786466:JPH786466 JYY786466:JZD786466 KIU786466:KIZ786466 KSQ786466:KSV786466 LCM786466:LCR786466 LMI786466:LMN786466 LWE786466:LWJ786466 MGA786466:MGF786466 MPW786466:MQB786466 MZS786466:MZX786466 NJO786466:NJT786466 NTK786466:NTP786466 ODG786466:ODL786466 ONC786466:ONH786466 OWY786466:OXD786466 PGU786466:PGZ786466 PQQ786466:PQV786466 QAM786466:QAR786466 QKI786466:QKN786466 QUE786466:QUJ786466 REA786466:REF786466 RNW786466:ROB786466 RXS786466:RXX786466 SHO786466:SHT786466 SRK786466:SRP786466 TBG786466:TBL786466 TLC786466:TLH786466 TUY786466:TVD786466 UEU786466:UEZ786466 UOQ786466:UOV786466 UYM786466:UYR786466 VII786466:VIN786466 VSE786466:VSJ786466 WCA786466:WCF786466 WLW786466:WMB786466 WVS786466:WVX786466 K852002:P852002 JG852002:JL852002 TC852002:TH852002 ACY852002:ADD852002 AMU852002:AMZ852002 AWQ852002:AWV852002 BGM852002:BGR852002 BQI852002:BQN852002 CAE852002:CAJ852002 CKA852002:CKF852002 CTW852002:CUB852002 DDS852002:DDX852002 DNO852002:DNT852002 DXK852002:DXP852002 EHG852002:EHL852002 ERC852002:ERH852002 FAY852002:FBD852002 FKU852002:FKZ852002 FUQ852002:FUV852002 GEM852002:GER852002 GOI852002:GON852002 GYE852002:GYJ852002 HIA852002:HIF852002 HRW852002:HSB852002 IBS852002:IBX852002 ILO852002:ILT852002 IVK852002:IVP852002 JFG852002:JFL852002 JPC852002:JPH852002 JYY852002:JZD852002 KIU852002:KIZ852002 KSQ852002:KSV852002 LCM852002:LCR852002 LMI852002:LMN852002 LWE852002:LWJ852002 MGA852002:MGF852002 MPW852002:MQB852002 MZS852002:MZX852002 NJO852002:NJT852002 NTK852002:NTP852002 ODG852002:ODL852002 ONC852002:ONH852002 OWY852002:OXD852002 PGU852002:PGZ852002 PQQ852002:PQV852002 QAM852002:QAR852002 QKI852002:QKN852002 QUE852002:QUJ852002 REA852002:REF852002 RNW852002:ROB852002 RXS852002:RXX852002 SHO852002:SHT852002 SRK852002:SRP852002 TBG852002:TBL852002 TLC852002:TLH852002 TUY852002:TVD852002 UEU852002:UEZ852002 UOQ852002:UOV852002 UYM852002:UYR852002 VII852002:VIN852002 VSE852002:VSJ852002 WCA852002:WCF852002 WLW852002:WMB852002 WVS852002:WVX852002 K917538:P917538 JG917538:JL917538 TC917538:TH917538 ACY917538:ADD917538 AMU917538:AMZ917538 AWQ917538:AWV917538 BGM917538:BGR917538 BQI917538:BQN917538 CAE917538:CAJ917538 CKA917538:CKF917538 CTW917538:CUB917538 DDS917538:DDX917538 DNO917538:DNT917538 DXK917538:DXP917538 EHG917538:EHL917538 ERC917538:ERH917538 FAY917538:FBD917538 FKU917538:FKZ917538 FUQ917538:FUV917538 GEM917538:GER917538 GOI917538:GON917538 GYE917538:GYJ917538 HIA917538:HIF917538 HRW917538:HSB917538 IBS917538:IBX917538 ILO917538:ILT917538 IVK917538:IVP917538 JFG917538:JFL917538 JPC917538:JPH917538 JYY917538:JZD917538 KIU917538:KIZ917538 KSQ917538:KSV917538 LCM917538:LCR917538 LMI917538:LMN917538 LWE917538:LWJ917538 MGA917538:MGF917538 MPW917538:MQB917538 MZS917538:MZX917538 NJO917538:NJT917538 NTK917538:NTP917538 ODG917538:ODL917538 ONC917538:ONH917538 OWY917538:OXD917538 PGU917538:PGZ917538 PQQ917538:PQV917538 QAM917538:QAR917538 QKI917538:QKN917538 QUE917538:QUJ917538 REA917538:REF917538 RNW917538:ROB917538 RXS917538:RXX917538 SHO917538:SHT917538 SRK917538:SRP917538 TBG917538:TBL917538 TLC917538:TLH917538 TUY917538:TVD917538 UEU917538:UEZ917538 UOQ917538:UOV917538 UYM917538:UYR917538 VII917538:VIN917538 VSE917538:VSJ917538 WCA917538:WCF917538 WLW917538:WMB917538 WVS917538:WVX917538 K983074:P983074 JG983074:JL983074 TC983074:TH983074 ACY983074:ADD983074 AMU983074:AMZ983074 AWQ983074:AWV983074 BGM983074:BGR983074 BQI983074:BQN983074 CAE983074:CAJ983074 CKA983074:CKF983074 CTW983074:CUB983074 DDS983074:DDX983074 DNO983074:DNT983074 DXK983074:DXP983074 EHG983074:EHL983074 ERC983074:ERH983074 FAY983074:FBD983074 FKU983074:FKZ983074 FUQ983074:FUV983074 GEM983074:GER983074 GOI983074:GON983074 GYE983074:GYJ983074 HIA983074:HIF983074 HRW983074:HSB983074 IBS983074:IBX983074 ILO983074:ILT983074 IVK983074:IVP983074 JFG983074:JFL983074 JPC983074:JPH983074 JYY983074:JZD983074 KIU983074:KIZ983074 KSQ983074:KSV983074 LCM983074:LCR983074 LMI983074:LMN983074 LWE983074:LWJ983074 MGA983074:MGF983074 MPW983074:MQB983074 MZS983074:MZX983074 NJO983074:NJT983074 NTK983074:NTP983074 ODG983074:ODL983074 ONC983074:ONH983074 OWY983074:OXD983074 PGU983074:PGZ983074 PQQ983074:PQV983074 QAM983074:QAR983074 QKI983074:QKN983074 QUE983074:QUJ983074 REA983074:REF983074 RNW983074:ROB983074 RXS983074:RXX983074 SHO983074:SHT983074 SRK983074:SRP983074 TBG983074:TBL983074 TLC983074:TLH983074 TUY983074:TVD983074 UEU983074:UEZ983074 UOQ983074:UOV983074 UYM983074:UYR983074 VII983074:VIN983074 VSE983074:VSJ983074 WCA983074:WCF983074 WLW983074:WMB983074 WVS983074:WVX983074">
      <formula1>$U$39:$U$41</formula1>
    </dataValidation>
    <dataValidation type="list" allowBlank="1" sqref="H36:J36 JD36:JF36 SZ36:TB36 ACV36:ACX36 AMR36:AMT36 AWN36:AWP36 BGJ36:BGL36 BQF36:BQH36 CAB36:CAD36 CJX36:CJZ36 CTT36:CTV36 DDP36:DDR36 DNL36:DNN36 DXH36:DXJ36 EHD36:EHF36 EQZ36:ERB36 FAV36:FAX36 FKR36:FKT36 FUN36:FUP36 GEJ36:GEL36 GOF36:GOH36 GYB36:GYD36 HHX36:HHZ36 HRT36:HRV36 IBP36:IBR36 ILL36:ILN36 IVH36:IVJ36 JFD36:JFF36 JOZ36:JPB36 JYV36:JYX36 KIR36:KIT36 KSN36:KSP36 LCJ36:LCL36 LMF36:LMH36 LWB36:LWD36 MFX36:MFZ36 MPT36:MPV36 MZP36:MZR36 NJL36:NJN36 NTH36:NTJ36 ODD36:ODF36 OMZ36:ONB36 OWV36:OWX36 PGR36:PGT36 PQN36:PQP36 QAJ36:QAL36 QKF36:QKH36 QUB36:QUD36 RDX36:RDZ36 RNT36:RNV36 RXP36:RXR36 SHL36:SHN36 SRH36:SRJ36 TBD36:TBF36 TKZ36:TLB36 TUV36:TUX36 UER36:UET36 UON36:UOP36 UYJ36:UYL36 VIF36:VIH36 VSB36:VSD36 WBX36:WBZ36 WLT36:WLV36 WVP36:WVR36 H65572:J65572 JD65572:JF65572 SZ65572:TB65572 ACV65572:ACX65572 AMR65572:AMT65572 AWN65572:AWP65572 BGJ65572:BGL65572 BQF65572:BQH65572 CAB65572:CAD65572 CJX65572:CJZ65572 CTT65572:CTV65572 DDP65572:DDR65572 DNL65572:DNN65572 DXH65572:DXJ65572 EHD65572:EHF65572 EQZ65572:ERB65572 FAV65572:FAX65572 FKR65572:FKT65572 FUN65572:FUP65572 GEJ65572:GEL65572 GOF65572:GOH65572 GYB65572:GYD65572 HHX65572:HHZ65572 HRT65572:HRV65572 IBP65572:IBR65572 ILL65572:ILN65572 IVH65572:IVJ65572 JFD65572:JFF65572 JOZ65572:JPB65572 JYV65572:JYX65572 KIR65572:KIT65572 KSN65572:KSP65572 LCJ65572:LCL65572 LMF65572:LMH65572 LWB65572:LWD65572 MFX65572:MFZ65572 MPT65572:MPV65572 MZP65572:MZR65572 NJL65572:NJN65572 NTH65572:NTJ65572 ODD65572:ODF65572 OMZ65572:ONB65572 OWV65572:OWX65572 PGR65572:PGT65572 PQN65572:PQP65572 QAJ65572:QAL65572 QKF65572:QKH65572 QUB65572:QUD65572 RDX65572:RDZ65572 RNT65572:RNV65572 RXP65572:RXR65572 SHL65572:SHN65572 SRH65572:SRJ65572 TBD65572:TBF65572 TKZ65572:TLB65572 TUV65572:TUX65572 UER65572:UET65572 UON65572:UOP65572 UYJ65572:UYL65572 VIF65572:VIH65572 VSB65572:VSD65572 WBX65572:WBZ65572 WLT65572:WLV65572 WVP65572:WVR65572 H131108:J131108 JD131108:JF131108 SZ131108:TB131108 ACV131108:ACX131108 AMR131108:AMT131108 AWN131108:AWP131108 BGJ131108:BGL131108 BQF131108:BQH131108 CAB131108:CAD131108 CJX131108:CJZ131108 CTT131108:CTV131108 DDP131108:DDR131108 DNL131108:DNN131108 DXH131108:DXJ131108 EHD131108:EHF131108 EQZ131108:ERB131108 FAV131108:FAX131108 FKR131108:FKT131108 FUN131108:FUP131108 GEJ131108:GEL131108 GOF131108:GOH131108 GYB131108:GYD131108 HHX131108:HHZ131108 HRT131108:HRV131108 IBP131108:IBR131108 ILL131108:ILN131108 IVH131108:IVJ131108 JFD131108:JFF131108 JOZ131108:JPB131108 JYV131108:JYX131108 KIR131108:KIT131108 KSN131108:KSP131108 LCJ131108:LCL131108 LMF131108:LMH131108 LWB131108:LWD131108 MFX131108:MFZ131108 MPT131108:MPV131108 MZP131108:MZR131108 NJL131108:NJN131108 NTH131108:NTJ131108 ODD131108:ODF131108 OMZ131108:ONB131108 OWV131108:OWX131108 PGR131108:PGT131108 PQN131108:PQP131108 QAJ131108:QAL131108 QKF131108:QKH131108 QUB131108:QUD131108 RDX131108:RDZ131108 RNT131108:RNV131108 RXP131108:RXR131108 SHL131108:SHN131108 SRH131108:SRJ131108 TBD131108:TBF131108 TKZ131108:TLB131108 TUV131108:TUX131108 UER131108:UET131108 UON131108:UOP131108 UYJ131108:UYL131108 VIF131108:VIH131108 VSB131108:VSD131108 WBX131108:WBZ131108 WLT131108:WLV131108 WVP131108:WVR131108 H196644:J196644 JD196644:JF196644 SZ196644:TB196644 ACV196644:ACX196644 AMR196644:AMT196644 AWN196644:AWP196644 BGJ196644:BGL196644 BQF196644:BQH196644 CAB196644:CAD196644 CJX196644:CJZ196644 CTT196644:CTV196644 DDP196644:DDR196644 DNL196644:DNN196644 DXH196644:DXJ196644 EHD196644:EHF196644 EQZ196644:ERB196644 FAV196644:FAX196644 FKR196644:FKT196644 FUN196644:FUP196644 GEJ196644:GEL196644 GOF196644:GOH196644 GYB196644:GYD196644 HHX196644:HHZ196644 HRT196644:HRV196644 IBP196644:IBR196644 ILL196644:ILN196644 IVH196644:IVJ196644 JFD196644:JFF196644 JOZ196644:JPB196644 JYV196644:JYX196644 KIR196644:KIT196644 KSN196644:KSP196644 LCJ196644:LCL196644 LMF196644:LMH196644 LWB196644:LWD196644 MFX196644:MFZ196644 MPT196644:MPV196644 MZP196644:MZR196644 NJL196644:NJN196644 NTH196644:NTJ196644 ODD196644:ODF196644 OMZ196644:ONB196644 OWV196644:OWX196644 PGR196644:PGT196644 PQN196644:PQP196644 QAJ196644:QAL196644 QKF196644:QKH196644 QUB196644:QUD196644 RDX196644:RDZ196644 RNT196644:RNV196644 RXP196644:RXR196644 SHL196644:SHN196644 SRH196644:SRJ196644 TBD196644:TBF196644 TKZ196644:TLB196644 TUV196644:TUX196644 UER196644:UET196644 UON196644:UOP196644 UYJ196644:UYL196644 VIF196644:VIH196644 VSB196644:VSD196644 WBX196644:WBZ196644 WLT196644:WLV196644 WVP196644:WVR196644 H262180:J262180 JD262180:JF262180 SZ262180:TB262180 ACV262180:ACX262180 AMR262180:AMT262180 AWN262180:AWP262180 BGJ262180:BGL262180 BQF262180:BQH262180 CAB262180:CAD262180 CJX262180:CJZ262180 CTT262180:CTV262180 DDP262180:DDR262180 DNL262180:DNN262180 DXH262180:DXJ262180 EHD262180:EHF262180 EQZ262180:ERB262180 FAV262180:FAX262180 FKR262180:FKT262180 FUN262180:FUP262180 GEJ262180:GEL262180 GOF262180:GOH262180 GYB262180:GYD262180 HHX262180:HHZ262180 HRT262180:HRV262180 IBP262180:IBR262180 ILL262180:ILN262180 IVH262180:IVJ262180 JFD262180:JFF262180 JOZ262180:JPB262180 JYV262180:JYX262180 KIR262180:KIT262180 KSN262180:KSP262180 LCJ262180:LCL262180 LMF262180:LMH262180 LWB262180:LWD262180 MFX262180:MFZ262180 MPT262180:MPV262180 MZP262180:MZR262180 NJL262180:NJN262180 NTH262180:NTJ262180 ODD262180:ODF262180 OMZ262180:ONB262180 OWV262180:OWX262180 PGR262180:PGT262180 PQN262180:PQP262180 QAJ262180:QAL262180 QKF262180:QKH262180 QUB262180:QUD262180 RDX262180:RDZ262180 RNT262180:RNV262180 RXP262180:RXR262180 SHL262180:SHN262180 SRH262180:SRJ262180 TBD262180:TBF262180 TKZ262180:TLB262180 TUV262180:TUX262180 UER262180:UET262180 UON262180:UOP262180 UYJ262180:UYL262180 VIF262180:VIH262180 VSB262180:VSD262180 WBX262180:WBZ262180 WLT262180:WLV262180 WVP262180:WVR262180 H327716:J327716 JD327716:JF327716 SZ327716:TB327716 ACV327716:ACX327716 AMR327716:AMT327716 AWN327716:AWP327716 BGJ327716:BGL327716 BQF327716:BQH327716 CAB327716:CAD327716 CJX327716:CJZ327716 CTT327716:CTV327716 DDP327716:DDR327716 DNL327716:DNN327716 DXH327716:DXJ327716 EHD327716:EHF327716 EQZ327716:ERB327716 FAV327716:FAX327716 FKR327716:FKT327716 FUN327716:FUP327716 GEJ327716:GEL327716 GOF327716:GOH327716 GYB327716:GYD327716 HHX327716:HHZ327716 HRT327716:HRV327716 IBP327716:IBR327716 ILL327716:ILN327716 IVH327716:IVJ327716 JFD327716:JFF327716 JOZ327716:JPB327716 JYV327716:JYX327716 KIR327716:KIT327716 KSN327716:KSP327716 LCJ327716:LCL327716 LMF327716:LMH327716 LWB327716:LWD327716 MFX327716:MFZ327716 MPT327716:MPV327716 MZP327716:MZR327716 NJL327716:NJN327716 NTH327716:NTJ327716 ODD327716:ODF327716 OMZ327716:ONB327716 OWV327716:OWX327716 PGR327716:PGT327716 PQN327716:PQP327716 QAJ327716:QAL327716 QKF327716:QKH327716 QUB327716:QUD327716 RDX327716:RDZ327716 RNT327716:RNV327716 RXP327716:RXR327716 SHL327716:SHN327716 SRH327716:SRJ327716 TBD327716:TBF327716 TKZ327716:TLB327716 TUV327716:TUX327716 UER327716:UET327716 UON327716:UOP327716 UYJ327716:UYL327716 VIF327716:VIH327716 VSB327716:VSD327716 WBX327716:WBZ327716 WLT327716:WLV327716 WVP327716:WVR327716 H393252:J393252 JD393252:JF393252 SZ393252:TB393252 ACV393252:ACX393252 AMR393252:AMT393252 AWN393252:AWP393252 BGJ393252:BGL393252 BQF393252:BQH393252 CAB393252:CAD393252 CJX393252:CJZ393252 CTT393252:CTV393252 DDP393252:DDR393252 DNL393252:DNN393252 DXH393252:DXJ393252 EHD393252:EHF393252 EQZ393252:ERB393252 FAV393252:FAX393252 FKR393252:FKT393252 FUN393252:FUP393252 GEJ393252:GEL393252 GOF393252:GOH393252 GYB393252:GYD393252 HHX393252:HHZ393252 HRT393252:HRV393252 IBP393252:IBR393252 ILL393252:ILN393252 IVH393252:IVJ393252 JFD393252:JFF393252 JOZ393252:JPB393252 JYV393252:JYX393252 KIR393252:KIT393252 KSN393252:KSP393252 LCJ393252:LCL393252 LMF393252:LMH393252 LWB393252:LWD393252 MFX393252:MFZ393252 MPT393252:MPV393252 MZP393252:MZR393252 NJL393252:NJN393252 NTH393252:NTJ393252 ODD393252:ODF393252 OMZ393252:ONB393252 OWV393252:OWX393252 PGR393252:PGT393252 PQN393252:PQP393252 QAJ393252:QAL393252 QKF393252:QKH393252 QUB393252:QUD393252 RDX393252:RDZ393252 RNT393252:RNV393252 RXP393252:RXR393252 SHL393252:SHN393252 SRH393252:SRJ393252 TBD393252:TBF393252 TKZ393252:TLB393252 TUV393252:TUX393252 UER393252:UET393252 UON393252:UOP393252 UYJ393252:UYL393252 VIF393252:VIH393252 VSB393252:VSD393252 WBX393252:WBZ393252 WLT393252:WLV393252 WVP393252:WVR393252 H458788:J458788 JD458788:JF458788 SZ458788:TB458788 ACV458788:ACX458788 AMR458788:AMT458788 AWN458788:AWP458788 BGJ458788:BGL458788 BQF458788:BQH458788 CAB458788:CAD458788 CJX458788:CJZ458788 CTT458788:CTV458788 DDP458788:DDR458788 DNL458788:DNN458788 DXH458788:DXJ458788 EHD458788:EHF458788 EQZ458788:ERB458788 FAV458788:FAX458788 FKR458788:FKT458788 FUN458788:FUP458788 GEJ458788:GEL458788 GOF458788:GOH458788 GYB458788:GYD458788 HHX458788:HHZ458788 HRT458788:HRV458788 IBP458788:IBR458788 ILL458788:ILN458788 IVH458788:IVJ458788 JFD458788:JFF458788 JOZ458788:JPB458788 JYV458788:JYX458788 KIR458788:KIT458788 KSN458788:KSP458788 LCJ458788:LCL458788 LMF458788:LMH458788 LWB458788:LWD458788 MFX458788:MFZ458788 MPT458788:MPV458788 MZP458788:MZR458788 NJL458788:NJN458788 NTH458788:NTJ458788 ODD458788:ODF458788 OMZ458788:ONB458788 OWV458788:OWX458788 PGR458788:PGT458788 PQN458788:PQP458788 QAJ458788:QAL458788 QKF458788:QKH458788 QUB458788:QUD458788 RDX458788:RDZ458788 RNT458788:RNV458788 RXP458788:RXR458788 SHL458788:SHN458788 SRH458788:SRJ458788 TBD458788:TBF458788 TKZ458788:TLB458788 TUV458788:TUX458788 UER458788:UET458788 UON458788:UOP458788 UYJ458788:UYL458788 VIF458788:VIH458788 VSB458788:VSD458788 WBX458788:WBZ458788 WLT458788:WLV458788 WVP458788:WVR458788 H524324:J524324 JD524324:JF524324 SZ524324:TB524324 ACV524324:ACX524324 AMR524324:AMT524324 AWN524324:AWP524324 BGJ524324:BGL524324 BQF524324:BQH524324 CAB524324:CAD524324 CJX524324:CJZ524324 CTT524324:CTV524324 DDP524324:DDR524324 DNL524324:DNN524324 DXH524324:DXJ524324 EHD524324:EHF524324 EQZ524324:ERB524324 FAV524324:FAX524324 FKR524324:FKT524324 FUN524324:FUP524324 GEJ524324:GEL524324 GOF524324:GOH524324 GYB524324:GYD524324 HHX524324:HHZ524324 HRT524324:HRV524324 IBP524324:IBR524324 ILL524324:ILN524324 IVH524324:IVJ524324 JFD524324:JFF524324 JOZ524324:JPB524324 JYV524324:JYX524324 KIR524324:KIT524324 KSN524324:KSP524324 LCJ524324:LCL524324 LMF524324:LMH524324 LWB524324:LWD524324 MFX524324:MFZ524324 MPT524324:MPV524324 MZP524324:MZR524324 NJL524324:NJN524324 NTH524324:NTJ524324 ODD524324:ODF524324 OMZ524324:ONB524324 OWV524324:OWX524324 PGR524324:PGT524324 PQN524324:PQP524324 QAJ524324:QAL524324 QKF524324:QKH524324 QUB524324:QUD524324 RDX524324:RDZ524324 RNT524324:RNV524324 RXP524324:RXR524324 SHL524324:SHN524324 SRH524324:SRJ524324 TBD524324:TBF524324 TKZ524324:TLB524324 TUV524324:TUX524324 UER524324:UET524324 UON524324:UOP524324 UYJ524324:UYL524324 VIF524324:VIH524324 VSB524324:VSD524324 WBX524324:WBZ524324 WLT524324:WLV524324 WVP524324:WVR524324 H589860:J589860 JD589860:JF589860 SZ589860:TB589860 ACV589860:ACX589860 AMR589860:AMT589860 AWN589860:AWP589860 BGJ589860:BGL589860 BQF589860:BQH589860 CAB589860:CAD589860 CJX589860:CJZ589860 CTT589860:CTV589860 DDP589860:DDR589860 DNL589860:DNN589860 DXH589860:DXJ589860 EHD589860:EHF589860 EQZ589860:ERB589860 FAV589860:FAX589860 FKR589860:FKT589860 FUN589860:FUP589860 GEJ589860:GEL589860 GOF589860:GOH589860 GYB589860:GYD589860 HHX589860:HHZ589860 HRT589860:HRV589860 IBP589860:IBR589860 ILL589860:ILN589860 IVH589860:IVJ589860 JFD589860:JFF589860 JOZ589860:JPB589860 JYV589860:JYX589860 KIR589860:KIT589860 KSN589860:KSP589860 LCJ589860:LCL589860 LMF589860:LMH589860 LWB589860:LWD589860 MFX589860:MFZ589860 MPT589860:MPV589860 MZP589860:MZR589860 NJL589860:NJN589860 NTH589860:NTJ589860 ODD589860:ODF589860 OMZ589860:ONB589860 OWV589860:OWX589860 PGR589860:PGT589860 PQN589860:PQP589860 QAJ589860:QAL589860 QKF589860:QKH589860 QUB589860:QUD589860 RDX589860:RDZ589860 RNT589860:RNV589860 RXP589860:RXR589860 SHL589860:SHN589860 SRH589860:SRJ589860 TBD589860:TBF589860 TKZ589860:TLB589860 TUV589860:TUX589860 UER589860:UET589860 UON589860:UOP589860 UYJ589860:UYL589860 VIF589860:VIH589860 VSB589860:VSD589860 WBX589860:WBZ589860 WLT589860:WLV589860 WVP589860:WVR589860 H655396:J655396 JD655396:JF655396 SZ655396:TB655396 ACV655396:ACX655396 AMR655396:AMT655396 AWN655396:AWP655396 BGJ655396:BGL655396 BQF655396:BQH655396 CAB655396:CAD655396 CJX655396:CJZ655396 CTT655396:CTV655396 DDP655396:DDR655396 DNL655396:DNN655396 DXH655396:DXJ655396 EHD655396:EHF655396 EQZ655396:ERB655396 FAV655396:FAX655396 FKR655396:FKT655396 FUN655396:FUP655396 GEJ655396:GEL655396 GOF655396:GOH655396 GYB655396:GYD655396 HHX655396:HHZ655396 HRT655396:HRV655396 IBP655396:IBR655396 ILL655396:ILN655396 IVH655396:IVJ655396 JFD655396:JFF655396 JOZ655396:JPB655396 JYV655396:JYX655396 KIR655396:KIT655396 KSN655396:KSP655396 LCJ655396:LCL655396 LMF655396:LMH655396 LWB655396:LWD655396 MFX655396:MFZ655396 MPT655396:MPV655396 MZP655396:MZR655396 NJL655396:NJN655396 NTH655396:NTJ655396 ODD655396:ODF655396 OMZ655396:ONB655396 OWV655396:OWX655396 PGR655396:PGT655396 PQN655396:PQP655396 QAJ655396:QAL655396 QKF655396:QKH655396 QUB655396:QUD655396 RDX655396:RDZ655396 RNT655396:RNV655396 RXP655396:RXR655396 SHL655396:SHN655396 SRH655396:SRJ655396 TBD655396:TBF655396 TKZ655396:TLB655396 TUV655396:TUX655396 UER655396:UET655396 UON655396:UOP655396 UYJ655396:UYL655396 VIF655396:VIH655396 VSB655396:VSD655396 WBX655396:WBZ655396 WLT655396:WLV655396 WVP655396:WVR655396 H720932:J720932 JD720932:JF720932 SZ720932:TB720932 ACV720932:ACX720932 AMR720932:AMT720932 AWN720932:AWP720932 BGJ720932:BGL720932 BQF720932:BQH720932 CAB720932:CAD720932 CJX720932:CJZ720932 CTT720932:CTV720932 DDP720932:DDR720932 DNL720932:DNN720932 DXH720932:DXJ720932 EHD720932:EHF720932 EQZ720932:ERB720932 FAV720932:FAX720932 FKR720932:FKT720932 FUN720932:FUP720932 GEJ720932:GEL720932 GOF720932:GOH720932 GYB720932:GYD720932 HHX720932:HHZ720932 HRT720932:HRV720932 IBP720932:IBR720932 ILL720932:ILN720932 IVH720932:IVJ720932 JFD720932:JFF720932 JOZ720932:JPB720932 JYV720932:JYX720932 KIR720932:KIT720932 KSN720932:KSP720932 LCJ720932:LCL720932 LMF720932:LMH720932 LWB720932:LWD720932 MFX720932:MFZ720932 MPT720932:MPV720932 MZP720932:MZR720932 NJL720932:NJN720932 NTH720932:NTJ720932 ODD720932:ODF720932 OMZ720932:ONB720932 OWV720932:OWX720932 PGR720932:PGT720932 PQN720932:PQP720932 QAJ720932:QAL720932 QKF720932:QKH720932 QUB720932:QUD720932 RDX720932:RDZ720932 RNT720932:RNV720932 RXP720932:RXR720932 SHL720932:SHN720932 SRH720932:SRJ720932 TBD720932:TBF720932 TKZ720932:TLB720932 TUV720932:TUX720932 UER720932:UET720932 UON720932:UOP720932 UYJ720932:UYL720932 VIF720932:VIH720932 VSB720932:VSD720932 WBX720932:WBZ720932 WLT720932:WLV720932 WVP720932:WVR720932 H786468:J786468 JD786468:JF786468 SZ786468:TB786468 ACV786468:ACX786468 AMR786468:AMT786468 AWN786468:AWP786468 BGJ786468:BGL786468 BQF786468:BQH786468 CAB786468:CAD786468 CJX786468:CJZ786468 CTT786468:CTV786468 DDP786468:DDR786468 DNL786468:DNN786468 DXH786468:DXJ786468 EHD786468:EHF786468 EQZ786468:ERB786468 FAV786468:FAX786468 FKR786468:FKT786468 FUN786468:FUP786468 GEJ786468:GEL786468 GOF786468:GOH786468 GYB786468:GYD786468 HHX786468:HHZ786468 HRT786468:HRV786468 IBP786468:IBR786468 ILL786468:ILN786468 IVH786468:IVJ786468 JFD786468:JFF786468 JOZ786468:JPB786468 JYV786468:JYX786468 KIR786468:KIT786468 KSN786468:KSP786468 LCJ786468:LCL786468 LMF786468:LMH786468 LWB786468:LWD786468 MFX786468:MFZ786468 MPT786468:MPV786468 MZP786468:MZR786468 NJL786468:NJN786468 NTH786468:NTJ786468 ODD786468:ODF786468 OMZ786468:ONB786468 OWV786468:OWX786468 PGR786468:PGT786468 PQN786468:PQP786468 QAJ786468:QAL786468 QKF786468:QKH786468 QUB786468:QUD786468 RDX786468:RDZ786468 RNT786468:RNV786468 RXP786468:RXR786468 SHL786468:SHN786468 SRH786468:SRJ786468 TBD786468:TBF786468 TKZ786468:TLB786468 TUV786468:TUX786468 UER786468:UET786468 UON786468:UOP786468 UYJ786468:UYL786468 VIF786468:VIH786468 VSB786468:VSD786468 WBX786468:WBZ786468 WLT786468:WLV786468 WVP786468:WVR786468 H852004:J852004 JD852004:JF852004 SZ852004:TB852004 ACV852004:ACX852004 AMR852004:AMT852004 AWN852004:AWP852004 BGJ852004:BGL852004 BQF852004:BQH852004 CAB852004:CAD852004 CJX852004:CJZ852004 CTT852004:CTV852004 DDP852004:DDR852004 DNL852004:DNN852004 DXH852004:DXJ852004 EHD852004:EHF852004 EQZ852004:ERB852004 FAV852004:FAX852004 FKR852004:FKT852004 FUN852004:FUP852004 GEJ852004:GEL852004 GOF852004:GOH852004 GYB852004:GYD852004 HHX852004:HHZ852004 HRT852004:HRV852004 IBP852004:IBR852004 ILL852004:ILN852004 IVH852004:IVJ852004 JFD852004:JFF852004 JOZ852004:JPB852004 JYV852004:JYX852004 KIR852004:KIT852004 KSN852004:KSP852004 LCJ852004:LCL852004 LMF852004:LMH852004 LWB852004:LWD852004 MFX852004:MFZ852004 MPT852004:MPV852004 MZP852004:MZR852004 NJL852004:NJN852004 NTH852004:NTJ852004 ODD852004:ODF852004 OMZ852004:ONB852004 OWV852004:OWX852004 PGR852004:PGT852004 PQN852004:PQP852004 QAJ852004:QAL852004 QKF852004:QKH852004 QUB852004:QUD852004 RDX852004:RDZ852004 RNT852004:RNV852004 RXP852004:RXR852004 SHL852004:SHN852004 SRH852004:SRJ852004 TBD852004:TBF852004 TKZ852004:TLB852004 TUV852004:TUX852004 UER852004:UET852004 UON852004:UOP852004 UYJ852004:UYL852004 VIF852004:VIH852004 VSB852004:VSD852004 WBX852004:WBZ852004 WLT852004:WLV852004 WVP852004:WVR852004 H917540:J917540 JD917540:JF917540 SZ917540:TB917540 ACV917540:ACX917540 AMR917540:AMT917540 AWN917540:AWP917540 BGJ917540:BGL917540 BQF917540:BQH917540 CAB917540:CAD917540 CJX917540:CJZ917540 CTT917540:CTV917540 DDP917540:DDR917540 DNL917540:DNN917540 DXH917540:DXJ917540 EHD917540:EHF917540 EQZ917540:ERB917540 FAV917540:FAX917540 FKR917540:FKT917540 FUN917540:FUP917540 GEJ917540:GEL917540 GOF917540:GOH917540 GYB917540:GYD917540 HHX917540:HHZ917540 HRT917540:HRV917540 IBP917540:IBR917540 ILL917540:ILN917540 IVH917540:IVJ917540 JFD917540:JFF917540 JOZ917540:JPB917540 JYV917540:JYX917540 KIR917540:KIT917540 KSN917540:KSP917540 LCJ917540:LCL917540 LMF917540:LMH917540 LWB917540:LWD917540 MFX917540:MFZ917540 MPT917540:MPV917540 MZP917540:MZR917540 NJL917540:NJN917540 NTH917540:NTJ917540 ODD917540:ODF917540 OMZ917540:ONB917540 OWV917540:OWX917540 PGR917540:PGT917540 PQN917540:PQP917540 QAJ917540:QAL917540 QKF917540:QKH917540 QUB917540:QUD917540 RDX917540:RDZ917540 RNT917540:RNV917540 RXP917540:RXR917540 SHL917540:SHN917540 SRH917540:SRJ917540 TBD917540:TBF917540 TKZ917540:TLB917540 TUV917540:TUX917540 UER917540:UET917540 UON917540:UOP917540 UYJ917540:UYL917540 VIF917540:VIH917540 VSB917540:VSD917540 WBX917540:WBZ917540 WLT917540:WLV917540 WVP917540:WVR917540 H983076:J983076 JD983076:JF983076 SZ983076:TB983076 ACV983076:ACX983076 AMR983076:AMT983076 AWN983076:AWP983076 BGJ983076:BGL983076 BQF983076:BQH983076 CAB983076:CAD983076 CJX983076:CJZ983076 CTT983076:CTV983076 DDP983076:DDR983076 DNL983076:DNN983076 DXH983076:DXJ983076 EHD983076:EHF983076 EQZ983076:ERB983076 FAV983076:FAX983076 FKR983076:FKT983076 FUN983076:FUP983076 GEJ983076:GEL983076 GOF983076:GOH983076 GYB983076:GYD983076 HHX983076:HHZ983076 HRT983076:HRV983076 IBP983076:IBR983076 ILL983076:ILN983076 IVH983076:IVJ983076 JFD983076:JFF983076 JOZ983076:JPB983076 JYV983076:JYX983076 KIR983076:KIT983076 KSN983076:KSP983076 LCJ983076:LCL983076 LMF983076:LMH983076 LWB983076:LWD983076 MFX983076:MFZ983076 MPT983076:MPV983076 MZP983076:MZR983076 NJL983076:NJN983076 NTH983076:NTJ983076 ODD983076:ODF983076 OMZ983076:ONB983076 OWV983076:OWX983076 PGR983076:PGT983076 PQN983076:PQP983076 QAJ983076:QAL983076 QKF983076:QKH983076 QUB983076:QUD983076 RDX983076:RDZ983076 RNT983076:RNV983076 RXP983076:RXR983076 SHL983076:SHN983076 SRH983076:SRJ983076 TBD983076:TBF983076 TKZ983076:TLB983076 TUV983076:TUX983076 UER983076:UET983076 UON983076:UOP983076 UYJ983076:UYL983076 VIF983076:VIH983076 VSB983076:VSD983076 WBX983076:WBZ983076 WLT983076:WLV983076 WVP983076:WVR983076 H39:J39 JD39:JF39 SZ39:TB39 ACV39:ACX39 AMR39:AMT39 AWN39:AWP39 BGJ39:BGL39 BQF39:BQH39 CAB39:CAD39 CJX39:CJZ39 CTT39:CTV39 DDP39:DDR39 DNL39:DNN39 DXH39:DXJ39 EHD39:EHF39 EQZ39:ERB39 FAV39:FAX39 FKR39:FKT39 FUN39:FUP39 GEJ39:GEL39 GOF39:GOH39 GYB39:GYD39 HHX39:HHZ39 HRT39:HRV39 IBP39:IBR39 ILL39:ILN39 IVH39:IVJ39 JFD39:JFF39 JOZ39:JPB39 JYV39:JYX39 KIR39:KIT39 KSN39:KSP39 LCJ39:LCL39 LMF39:LMH39 LWB39:LWD39 MFX39:MFZ39 MPT39:MPV39 MZP39:MZR39 NJL39:NJN39 NTH39:NTJ39 ODD39:ODF39 OMZ39:ONB39 OWV39:OWX39 PGR39:PGT39 PQN39:PQP39 QAJ39:QAL39 QKF39:QKH39 QUB39:QUD39 RDX39:RDZ39 RNT39:RNV39 RXP39:RXR39 SHL39:SHN39 SRH39:SRJ39 TBD39:TBF39 TKZ39:TLB39 TUV39:TUX39 UER39:UET39 UON39:UOP39 UYJ39:UYL39 VIF39:VIH39 VSB39:VSD39 WBX39:WBZ39 WLT39:WLV39 WVP39:WVR39 H65575:J65575 JD65575:JF65575 SZ65575:TB65575 ACV65575:ACX65575 AMR65575:AMT65575 AWN65575:AWP65575 BGJ65575:BGL65575 BQF65575:BQH65575 CAB65575:CAD65575 CJX65575:CJZ65575 CTT65575:CTV65575 DDP65575:DDR65575 DNL65575:DNN65575 DXH65575:DXJ65575 EHD65575:EHF65575 EQZ65575:ERB65575 FAV65575:FAX65575 FKR65575:FKT65575 FUN65575:FUP65575 GEJ65575:GEL65575 GOF65575:GOH65575 GYB65575:GYD65575 HHX65575:HHZ65575 HRT65575:HRV65575 IBP65575:IBR65575 ILL65575:ILN65575 IVH65575:IVJ65575 JFD65575:JFF65575 JOZ65575:JPB65575 JYV65575:JYX65575 KIR65575:KIT65575 KSN65575:KSP65575 LCJ65575:LCL65575 LMF65575:LMH65575 LWB65575:LWD65575 MFX65575:MFZ65575 MPT65575:MPV65575 MZP65575:MZR65575 NJL65575:NJN65575 NTH65575:NTJ65575 ODD65575:ODF65575 OMZ65575:ONB65575 OWV65575:OWX65575 PGR65575:PGT65575 PQN65575:PQP65575 QAJ65575:QAL65575 QKF65575:QKH65575 QUB65575:QUD65575 RDX65575:RDZ65575 RNT65575:RNV65575 RXP65575:RXR65575 SHL65575:SHN65575 SRH65575:SRJ65575 TBD65575:TBF65575 TKZ65575:TLB65575 TUV65575:TUX65575 UER65575:UET65575 UON65575:UOP65575 UYJ65575:UYL65575 VIF65575:VIH65575 VSB65575:VSD65575 WBX65575:WBZ65575 WLT65575:WLV65575 WVP65575:WVR65575 H131111:J131111 JD131111:JF131111 SZ131111:TB131111 ACV131111:ACX131111 AMR131111:AMT131111 AWN131111:AWP131111 BGJ131111:BGL131111 BQF131111:BQH131111 CAB131111:CAD131111 CJX131111:CJZ131111 CTT131111:CTV131111 DDP131111:DDR131111 DNL131111:DNN131111 DXH131111:DXJ131111 EHD131111:EHF131111 EQZ131111:ERB131111 FAV131111:FAX131111 FKR131111:FKT131111 FUN131111:FUP131111 GEJ131111:GEL131111 GOF131111:GOH131111 GYB131111:GYD131111 HHX131111:HHZ131111 HRT131111:HRV131111 IBP131111:IBR131111 ILL131111:ILN131111 IVH131111:IVJ131111 JFD131111:JFF131111 JOZ131111:JPB131111 JYV131111:JYX131111 KIR131111:KIT131111 KSN131111:KSP131111 LCJ131111:LCL131111 LMF131111:LMH131111 LWB131111:LWD131111 MFX131111:MFZ131111 MPT131111:MPV131111 MZP131111:MZR131111 NJL131111:NJN131111 NTH131111:NTJ131111 ODD131111:ODF131111 OMZ131111:ONB131111 OWV131111:OWX131111 PGR131111:PGT131111 PQN131111:PQP131111 QAJ131111:QAL131111 QKF131111:QKH131111 QUB131111:QUD131111 RDX131111:RDZ131111 RNT131111:RNV131111 RXP131111:RXR131111 SHL131111:SHN131111 SRH131111:SRJ131111 TBD131111:TBF131111 TKZ131111:TLB131111 TUV131111:TUX131111 UER131111:UET131111 UON131111:UOP131111 UYJ131111:UYL131111 VIF131111:VIH131111 VSB131111:VSD131111 WBX131111:WBZ131111 WLT131111:WLV131111 WVP131111:WVR131111 H196647:J196647 JD196647:JF196647 SZ196647:TB196647 ACV196647:ACX196647 AMR196647:AMT196647 AWN196647:AWP196647 BGJ196647:BGL196647 BQF196647:BQH196647 CAB196647:CAD196647 CJX196647:CJZ196647 CTT196647:CTV196647 DDP196647:DDR196647 DNL196647:DNN196647 DXH196647:DXJ196647 EHD196647:EHF196647 EQZ196647:ERB196647 FAV196647:FAX196647 FKR196647:FKT196647 FUN196647:FUP196647 GEJ196647:GEL196647 GOF196647:GOH196647 GYB196647:GYD196647 HHX196647:HHZ196647 HRT196647:HRV196647 IBP196647:IBR196647 ILL196647:ILN196647 IVH196647:IVJ196647 JFD196647:JFF196647 JOZ196647:JPB196647 JYV196647:JYX196647 KIR196647:KIT196647 KSN196647:KSP196647 LCJ196647:LCL196647 LMF196647:LMH196647 LWB196647:LWD196647 MFX196647:MFZ196647 MPT196647:MPV196647 MZP196647:MZR196647 NJL196647:NJN196647 NTH196647:NTJ196647 ODD196647:ODF196647 OMZ196647:ONB196647 OWV196647:OWX196647 PGR196647:PGT196647 PQN196647:PQP196647 QAJ196647:QAL196647 QKF196647:QKH196647 QUB196647:QUD196647 RDX196647:RDZ196647 RNT196647:RNV196647 RXP196647:RXR196647 SHL196647:SHN196647 SRH196647:SRJ196647 TBD196647:TBF196647 TKZ196647:TLB196647 TUV196647:TUX196647 UER196647:UET196647 UON196647:UOP196647 UYJ196647:UYL196647 VIF196647:VIH196647 VSB196647:VSD196647 WBX196647:WBZ196647 WLT196647:WLV196647 WVP196647:WVR196647 H262183:J262183 JD262183:JF262183 SZ262183:TB262183 ACV262183:ACX262183 AMR262183:AMT262183 AWN262183:AWP262183 BGJ262183:BGL262183 BQF262183:BQH262183 CAB262183:CAD262183 CJX262183:CJZ262183 CTT262183:CTV262183 DDP262183:DDR262183 DNL262183:DNN262183 DXH262183:DXJ262183 EHD262183:EHF262183 EQZ262183:ERB262183 FAV262183:FAX262183 FKR262183:FKT262183 FUN262183:FUP262183 GEJ262183:GEL262183 GOF262183:GOH262183 GYB262183:GYD262183 HHX262183:HHZ262183 HRT262183:HRV262183 IBP262183:IBR262183 ILL262183:ILN262183 IVH262183:IVJ262183 JFD262183:JFF262183 JOZ262183:JPB262183 JYV262183:JYX262183 KIR262183:KIT262183 KSN262183:KSP262183 LCJ262183:LCL262183 LMF262183:LMH262183 LWB262183:LWD262183 MFX262183:MFZ262183 MPT262183:MPV262183 MZP262183:MZR262183 NJL262183:NJN262183 NTH262183:NTJ262183 ODD262183:ODF262183 OMZ262183:ONB262183 OWV262183:OWX262183 PGR262183:PGT262183 PQN262183:PQP262183 QAJ262183:QAL262183 QKF262183:QKH262183 QUB262183:QUD262183 RDX262183:RDZ262183 RNT262183:RNV262183 RXP262183:RXR262183 SHL262183:SHN262183 SRH262183:SRJ262183 TBD262183:TBF262183 TKZ262183:TLB262183 TUV262183:TUX262183 UER262183:UET262183 UON262183:UOP262183 UYJ262183:UYL262183 VIF262183:VIH262183 VSB262183:VSD262183 WBX262183:WBZ262183 WLT262183:WLV262183 WVP262183:WVR262183 H327719:J327719 JD327719:JF327719 SZ327719:TB327719 ACV327719:ACX327719 AMR327719:AMT327719 AWN327719:AWP327719 BGJ327719:BGL327719 BQF327719:BQH327719 CAB327719:CAD327719 CJX327719:CJZ327719 CTT327719:CTV327719 DDP327719:DDR327719 DNL327719:DNN327719 DXH327719:DXJ327719 EHD327719:EHF327719 EQZ327719:ERB327719 FAV327719:FAX327719 FKR327719:FKT327719 FUN327719:FUP327719 GEJ327719:GEL327719 GOF327719:GOH327719 GYB327719:GYD327719 HHX327719:HHZ327719 HRT327719:HRV327719 IBP327719:IBR327719 ILL327719:ILN327719 IVH327719:IVJ327719 JFD327719:JFF327719 JOZ327719:JPB327719 JYV327719:JYX327719 KIR327719:KIT327719 KSN327719:KSP327719 LCJ327719:LCL327719 LMF327719:LMH327719 LWB327719:LWD327719 MFX327719:MFZ327719 MPT327719:MPV327719 MZP327719:MZR327719 NJL327719:NJN327719 NTH327719:NTJ327719 ODD327719:ODF327719 OMZ327719:ONB327719 OWV327719:OWX327719 PGR327719:PGT327719 PQN327719:PQP327719 QAJ327719:QAL327719 QKF327719:QKH327719 QUB327719:QUD327719 RDX327719:RDZ327719 RNT327719:RNV327719 RXP327719:RXR327719 SHL327719:SHN327719 SRH327719:SRJ327719 TBD327719:TBF327719 TKZ327719:TLB327719 TUV327719:TUX327719 UER327719:UET327719 UON327719:UOP327719 UYJ327719:UYL327719 VIF327719:VIH327719 VSB327719:VSD327719 WBX327719:WBZ327719 WLT327719:WLV327719 WVP327719:WVR327719 H393255:J393255 JD393255:JF393255 SZ393255:TB393255 ACV393255:ACX393255 AMR393255:AMT393255 AWN393255:AWP393255 BGJ393255:BGL393255 BQF393255:BQH393255 CAB393255:CAD393255 CJX393255:CJZ393255 CTT393255:CTV393255 DDP393255:DDR393255 DNL393255:DNN393255 DXH393255:DXJ393255 EHD393255:EHF393255 EQZ393255:ERB393255 FAV393255:FAX393255 FKR393255:FKT393255 FUN393255:FUP393255 GEJ393255:GEL393255 GOF393255:GOH393255 GYB393255:GYD393255 HHX393255:HHZ393255 HRT393255:HRV393255 IBP393255:IBR393255 ILL393255:ILN393255 IVH393255:IVJ393255 JFD393255:JFF393255 JOZ393255:JPB393255 JYV393255:JYX393255 KIR393255:KIT393255 KSN393255:KSP393255 LCJ393255:LCL393255 LMF393255:LMH393255 LWB393255:LWD393255 MFX393255:MFZ393255 MPT393255:MPV393255 MZP393255:MZR393255 NJL393255:NJN393255 NTH393255:NTJ393255 ODD393255:ODF393255 OMZ393255:ONB393255 OWV393255:OWX393255 PGR393255:PGT393255 PQN393255:PQP393255 QAJ393255:QAL393255 QKF393255:QKH393255 QUB393255:QUD393255 RDX393255:RDZ393255 RNT393255:RNV393255 RXP393255:RXR393255 SHL393255:SHN393255 SRH393255:SRJ393255 TBD393255:TBF393255 TKZ393255:TLB393255 TUV393255:TUX393255 UER393255:UET393255 UON393255:UOP393255 UYJ393255:UYL393255 VIF393255:VIH393255 VSB393255:VSD393255 WBX393255:WBZ393255 WLT393255:WLV393255 WVP393255:WVR393255 H458791:J458791 JD458791:JF458791 SZ458791:TB458791 ACV458791:ACX458791 AMR458791:AMT458791 AWN458791:AWP458791 BGJ458791:BGL458791 BQF458791:BQH458791 CAB458791:CAD458791 CJX458791:CJZ458791 CTT458791:CTV458791 DDP458791:DDR458791 DNL458791:DNN458791 DXH458791:DXJ458791 EHD458791:EHF458791 EQZ458791:ERB458791 FAV458791:FAX458791 FKR458791:FKT458791 FUN458791:FUP458791 GEJ458791:GEL458791 GOF458791:GOH458791 GYB458791:GYD458791 HHX458791:HHZ458791 HRT458791:HRV458791 IBP458791:IBR458791 ILL458791:ILN458791 IVH458791:IVJ458791 JFD458791:JFF458791 JOZ458791:JPB458791 JYV458791:JYX458791 KIR458791:KIT458791 KSN458791:KSP458791 LCJ458791:LCL458791 LMF458791:LMH458791 LWB458791:LWD458791 MFX458791:MFZ458791 MPT458791:MPV458791 MZP458791:MZR458791 NJL458791:NJN458791 NTH458791:NTJ458791 ODD458791:ODF458791 OMZ458791:ONB458791 OWV458791:OWX458791 PGR458791:PGT458791 PQN458791:PQP458791 QAJ458791:QAL458791 QKF458791:QKH458791 QUB458791:QUD458791 RDX458791:RDZ458791 RNT458791:RNV458791 RXP458791:RXR458791 SHL458791:SHN458791 SRH458791:SRJ458791 TBD458791:TBF458791 TKZ458791:TLB458791 TUV458791:TUX458791 UER458791:UET458791 UON458791:UOP458791 UYJ458791:UYL458791 VIF458791:VIH458791 VSB458791:VSD458791 WBX458791:WBZ458791 WLT458791:WLV458791 WVP458791:WVR458791 H524327:J524327 JD524327:JF524327 SZ524327:TB524327 ACV524327:ACX524327 AMR524327:AMT524327 AWN524327:AWP524327 BGJ524327:BGL524327 BQF524327:BQH524327 CAB524327:CAD524327 CJX524327:CJZ524327 CTT524327:CTV524327 DDP524327:DDR524327 DNL524327:DNN524327 DXH524327:DXJ524327 EHD524327:EHF524327 EQZ524327:ERB524327 FAV524327:FAX524327 FKR524327:FKT524327 FUN524327:FUP524327 GEJ524327:GEL524327 GOF524327:GOH524327 GYB524327:GYD524327 HHX524327:HHZ524327 HRT524327:HRV524327 IBP524327:IBR524327 ILL524327:ILN524327 IVH524327:IVJ524327 JFD524327:JFF524327 JOZ524327:JPB524327 JYV524327:JYX524327 KIR524327:KIT524327 KSN524327:KSP524327 LCJ524327:LCL524327 LMF524327:LMH524327 LWB524327:LWD524327 MFX524327:MFZ524327 MPT524327:MPV524327 MZP524327:MZR524327 NJL524327:NJN524327 NTH524327:NTJ524327 ODD524327:ODF524327 OMZ524327:ONB524327 OWV524327:OWX524327 PGR524327:PGT524327 PQN524327:PQP524327 QAJ524327:QAL524327 QKF524327:QKH524327 QUB524327:QUD524327 RDX524327:RDZ524327 RNT524327:RNV524327 RXP524327:RXR524327 SHL524327:SHN524327 SRH524327:SRJ524327 TBD524327:TBF524327 TKZ524327:TLB524327 TUV524327:TUX524327 UER524327:UET524327 UON524327:UOP524327 UYJ524327:UYL524327 VIF524327:VIH524327 VSB524327:VSD524327 WBX524327:WBZ524327 WLT524327:WLV524327 WVP524327:WVR524327 H589863:J589863 JD589863:JF589863 SZ589863:TB589863 ACV589863:ACX589863 AMR589863:AMT589863 AWN589863:AWP589863 BGJ589863:BGL589863 BQF589863:BQH589863 CAB589863:CAD589863 CJX589863:CJZ589863 CTT589863:CTV589863 DDP589863:DDR589863 DNL589863:DNN589863 DXH589863:DXJ589863 EHD589863:EHF589863 EQZ589863:ERB589863 FAV589863:FAX589863 FKR589863:FKT589863 FUN589863:FUP589863 GEJ589863:GEL589863 GOF589863:GOH589863 GYB589863:GYD589863 HHX589863:HHZ589863 HRT589863:HRV589863 IBP589863:IBR589863 ILL589863:ILN589863 IVH589863:IVJ589863 JFD589863:JFF589863 JOZ589863:JPB589863 JYV589863:JYX589863 KIR589863:KIT589863 KSN589863:KSP589863 LCJ589863:LCL589863 LMF589863:LMH589863 LWB589863:LWD589863 MFX589863:MFZ589863 MPT589863:MPV589863 MZP589863:MZR589863 NJL589863:NJN589863 NTH589863:NTJ589863 ODD589863:ODF589863 OMZ589863:ONB589863 OWV589863:OWX589863 PGR589863:PGT589863 PQN589863:PQP589863 QAJ589863:QAL589863 QKF589863:QKH589863 QUB589863:QUD589863 RDX589863:RDZ589863 RNT589863:RNV589863 RXP589863:RXR589863 SHL589863:SHN589863 SRH589863:SRJ589863 TBD589863:TBF589863 TKZ589863:TLB589863 TUV589863:TUX589863 UER589863:UET589863 UON589863:UOP589863 UYJ589863:UYL589863 VIF589863:VIH589863 VSB589863:VSD589863 WBX589863:WBZ589863 WLT589863:WLV589863 WVP589863:WVR589863 H655399:J655399 JD655399:JF655399 SZ655399:TB655399 ACV655399:ACX655399 AMR655399:AMT655399 AWN655399:AWP655399 BGJ655399:BGL655399 BQF655399:BQH655399 CAB655399:CAD655399 CJX655399:CJZ655399 CTT655399:CTV655399 DDP655399:DDR655399 DNL655399:DNN655399 DXH655399:DXJ655399 EHD655399:EHF655399 EQZ655399:ERB655399 FAV655399:FAX655399 FKR655399:FKT655399 FUN655399:FUP655399 GEJ655399:GEL655399 GOF655399:GOH655399 GYB655399:GYD655399 HHX655399:HHZ655399 HRT655399:HRV655399 IBP655399:IBR655399 ILL655399:ILN655399 IVH655399:IVJ655399 JFD655399:JFF655399 JOZ655399:JPB655399 JYV655399:JYX655399 KIR655399:KIT655399 KSN655399:KSP655399 LCJ655399:LCL655399 LMF655399:LMH655399 LWB655399:LWD655399 MFX655399:MFZ655399 MPT655399:MPV655399 MZP655399:MZR655399 NJL655399:NJN655399 NTH655399:NTJ655399 ODD655399:ODF655399 OMZ655399:ONB655399 OWV655399:OWX655399 PGR655399:PGT655399 PQN655399:PQP655399 QAJ655399:QAL655399 QKF655399:QKH655399 QUB655399:QUD655399 RDX655399:RDZ655399 RNT655399:RNV655399 RXP655399:RXR655399 SHL655399:SHN655399 SRH655399:SRJ655399 TBD655399:TBF655399 TKZ655399:TLB655399 TUV655399:TUX655399 UER655399:UET655399 UON655399:UOP655399 UYJ655399:UYL655399 VIF655399:VIH655399 VSB655399:VSD655399 WBX655399:WBZ655399 WLT655399:WLV655399 WVP655399:WVR655399 H720935:J720935 JD720935:JF720935 SZ720935:TB720935 ACV720935:ACX720935 AMR720935:AMT720935 AWN720935:AWP720935 BGJ720935:BGL720935 BQF720935:BQH720935 CAB720935:CAD720935 CJX720935:CJZ720935 CTT720935:CTV720935 DDP720935:DDR720935 DNL720935:DNN720935 DXH720935:DXJ720935 EHD720935:EHF720935 EQZ720935:ERB720935 FAV720935:FAX720935 FKR720935:FKT720935 FUN720935:FUP720935 GEJ720935:GEL720935 GOF720935:GOH720935 GYB720935:GYD720935 HHX720935:HHZ720935 HRT720935:HRV720935 IBP720935:IBR720935 ILL720935:ILN720935 IVH720935:IVJ720935 JFD720935:JFF720935 JOZ720935:JPB720935 JYV720935:JYX720935 KIR720935:KIT720935 KSN720935:KSP720935 LCJ720935:LCL720935 LMF720935:LMH720935 LWB720935:LWD720935 MFX720935:MFZ720935 MPT720935:MPV720935 MZP720935:MZR720935 NJL720935:NJN720935 NTH720935:NTJ720935 ODD720935:ODF720935 OMZ720935:ONB720935 OWV720935:OWX720935 PGR720935:PGT720935 PQN720935:PQP720935 QAJ720935:QAL720935 QKF720935:QKH720935 QUB720935:QUD720935 RDX720935:RDZ720935 RNT720935:RNV720935 RXP720935:RXR720935 SHL720935:SHN720935 SRH720935:SRJ720935 TBD720935:TBF720935 TKZ720935:TLB720935 TUV720935:TUX720935 UER720935:UET720935 UON720935:UOP720935 UYJ720935:UYL720935 VIF720935:VIH720935 VSB720935:VSD720935 WBX720935:WBZ720935 WLT720935:WLV720935 WVP720935:WVR720935 H786471:J786471 JD786471:JF786471 SZ786471:TB786471 ACV786471:ACX786471 AMR786471:AMT786471 AWN786471:AWP786471 BGJ786471:BGL786471 BQF786471:BQH786471 CAB786471:CAD786471 CJX786471:CJZ786471 CTT786471:CTV786471 DDP786471:DDR786471 DNL786471:DNN786471 DXH786471:DXJ786471 EHD786471:EHF786471 EQZ786471:ERB786471 FAV786471:FAX786471 FKR786471:FKT786471 FUN786471:FUP786471 GEJ786471:GEL786471 GOF786471:GOH786471 GYB786471:GYD786471 HHX786471:HHZ786471 HRT786471:HRV786471 IBP786471:IBR786471 ILL786471:ILN786471 IVH786471:IVJ786471 JFD786471:JFF786471 JOZ786471:JPB786471 JYV786471:JYX786471 KIR786471:KIT786471 KSN786471:KSP786471 LCJ786471:LCL786471 LMF786471:LMH786471 LWB786471:LWD786471 MFX786471:MFZ786471 MPT786471:MPV786471 MZP786471:MZR786471 NJL786471:NJN786471 NTH786471:NTJ786471 ODD786471:ODF786471 OMZ786471:ONB786471 OWV786471:OWX786471 PGR786471:PGT786471 PQN786471:PQP786471 QAJ786471:QAL786471 QKF786471:QKH786471 QUB786471:QUD786471 RDX786471:RDZ786471 RNT786471:RNV786471 RXP786471:RXR786471 SHL786471:SHN786471 SRH786471:SRJ786471 TBD786471:TBF786471 TKZ786471:TLB786471 TUV786471:TUX786471 UER786471:UET786471 UON786471:UOP786471 UYJ786471:UYL786471 VIF786471:VIH786471 VSB786471:VSD786471 WBX786471:WBZ786471 WLT786471:WLV786471 WVP786471:WVR786471 H852007:J852007 JD852007:JF852007 SZ852007:TB852007 ACV852007:ACX852007 AMR852007:AMT852007 AWN852007:AWP852007 BGJ852007:BGL852007 BQF852007:BQH852007 CAB852007:CAD852007 CJX852007:CJZ852007 CTT852007:CTV852007 DDP852007:DDR852007 DNL852007:DNN852007 DXH852007:DXJ852007 EHD852007:EHF852007 EQZ852007:ERB852007 FAV852007:FAX852007 FKR852007:FKT852007 FUN852007:FUP852007 GEJ852007:GEL852007 GOF852007:GOH852007 GYB852007:GYD852007 HHX852007:HHZ852007 HRT852007:HRV852007 IBP852007:IBR852007 ILL852007:ILN852007 IVH852007:IVJ852007 JFD852007:JFF852007 JOZ852007:JPB852007 JYV852007:JYX852007 KIR852007:KIT852007 KSN852007:KSP852007 LCJ852007:LCL852007 LMF852007:LMH852007 LWB852007:LWD852007 MFX852007:MFZ852007 MPT852007:MPV852007 MZP852007:MZR852007 NJL852007:NJN852007 NTH852007:NTJ852007 ODD852007:ODF852007 OMZ852007:ONB852007 OWV852007:OWX852007 PGR852007:PGT852007 PQN852007:PQP852007 QAJ852007:QAL852007 QKF852007:QKH852007 QUB852007:QUD852007 RDX852007:RDZ852007 RNT852007:RNV852007 RXP852007:RXR852007 SHL852007:SHN852007 SRH852007:SRJ852007 TBD852007:TBF852007 TKZ852007:TLB852007 TUV852007:TUX852007 UER852007:UET852007 UON852007:UOP852007 UYJ852007:UYL852007 VIF852007:VIH852007 VSB852007:VSD852007 WBX852007:WBZ852007 WLT852007:WLV852007 WVP852007:WVR852007 H917543:J917543 JD917543:JF917543 SZ917543:TB917543 ACV917543:ACX917543 AMR917543:AMT917543 AWN917543:AWP917543 BGJ917543:BGL917543 BQF917543:BQH917543 CAB917543:CAD917543 CJX917543:CJZ917543 CTT917543:CTV917543 DDP917543:DDR917543 DNL917543:DNN917543 DXH917543:DXJ917543 EHD917543:EHF917543 EQZ917543:ERB917543 FAV917543:FAX917543 FKR917543:FKT917543 FUN917543:FUP917543 GEJ917543:GEL917543 GOF917543:GOH917543 GYB917543:GYD917543 HHX917543:HHZ917543 HRT917543:HRV917543 IBP917543:IBR917543 ILL917543:ILN917543 IVH917543:IVJ917543 JFD917543:JFF917543 JOZ917543:JPB917543 JYV917543:JYX917543 KIR917543:KIT917543 KSN917543:KSP917543 LCJ917543:LCL917543 LMF917543:LMH917543 LWB917543:LWD917543 MFX917543:MFZ917543 MPT917543:MPV917543 MZP917543:MZR917543 NJL917543:NJN917543 NTH917543:NTJ917543 ODD917543:ODF917543 OMZ917543:ONB917543 OWV917543:OWX917543 PGR917543:PGT917543 PQN917543:PQP917543 QAJ917543:QAL917543 QKF917543:QKH917543 QUB917543:QUD917543 RDX917543:RDZ917543 RNT917543:RNV917543 RXP917543:RXR917543 SHL917543:SHN917543 SRH917543:SRJ917543 TBD917543:TBF917543 TKZ917543:TLB917543 TUV917543:TUX917543 UER917543:UET917543 UON917543:UOP917543 UYJ917543:UYL917543 VIF917543:VIH917543 VSB917543:VSD917543 WBX917543:WBZ917543 WLT917543:WLV917543 WVP917543:WVR917543 H983079:J983079 JD983079:JF983079 SZ983079:TB983079 ACV983079:ACX983079 AMR983079:AMT983079 AWN983079:AWP983079 BGJ983079:BGL983079 BQF983079:BQH983079 CAB983079:CAD983079 CJX983079:CJZ983079 CTT983079:CTV983079 DDP983079:DDR983079 DNL983079:DNN983079 DXH983079:DXJ983079 EHD983079:EHF983079 EQZ983079:ERB983079 FAV983079:FAX983079 FKR983079:FKT983079 FUN983079:FUP983079 GEJ983079:GEL983079 GOF983079:GOH983079 GYB983079:GYD983079 HHX983079:HHZ983079 HRT983079:HRV983079 IBP983079:IBR983079 ILL983079:ILN983079 IVH983079:IVJ983079 JFD983079:JFF983079 JOZ983079:JPB983079 JYV983079:JYX983079 KIR983079:KIT983079 KSN983079:KSP983079 LCJ983079:LCL983079 LMF983079:LMH983079 LWB983079:LWD983079 MFX983079:MFZ983079 MPT983079:MPV983079 MZP983079:MZR983079 NJL983079:NJN983079 NTH983079:NTJ983079 ODD983079:ODF983079 OMZ983079:ONB983079 OWV983079:OWX983079 PGR983079:PGT983079 PQN983079:PQP983079 QAJ983079:QAL983079 QKF983079:QKH983079 QUB983079:QUD983079 RDX983079:RDZ983079 RNT983079:RNV983079 RXP983079:RXR983079 SHL983079:SHN983079 SRH983079:SRJ983079 TBD983079:TBF983079 TKZ983079:TLB983079 TUV983079:TUX983079 UER983079:UET983079 UON983079:UOP983079 UYJ983079:UYL983079 VIF983079:VIH983079 VSB983079:VSD983079 WBX983079:WBZ983079 WLT983079:WLV983079 WVP983079:WVR983079">
      <formula1>$U$44:$U$48</formula1>
    </dataValidation>
    <dataValidation type="list" allowBlank="1" sqref="H40:J40 JD40:JF40 SZ40:TB40 ACV40:ACX40 AMR40:AMT40 AWN40:AWP40 BGJ40:BGL40 BQF40:BQH40 CAB40:CAD40 CJX40:CJZ40 CTT40:CTV40 DDP40:DDR40 DNL40:DNN40 DXH40:DXJ40 EHD40:EHF40 EQZ40:ERB40 FAV40:FAX40 FKR40:FKT40 FUN40:FUP40 GEJ40:GEL40 GOF40:GOH40 GYB40:GYD40 HHX40:HHZ40 HRT40:HRV40 IBP40:IBR40 ILL40:ILN40 IVH40:IVJ40 JFD40:JFF40 JOZ40:JPB40 JYV40:JYX40 KIR40:KIT40 KSN40:KSP40 LCJ40:LCL40 LMF40:LMH40 LWB40:LWD40 MFX40:MFZ40 MPT40:MPV40 MZP40:MZR40 NJL40:NJN40 NTH40:NTJ40 ODD40:ODF40 OMZ40:ONB40 OWV40:OWX40 PGR40:PGT40 PQN40:PQP40 QAJ40:QAL40 QKF40:QKH40 QUB40:QUD40 RDX40:RDZ40 RNT40:RNV40 RXP40:RXR40 SHL40:SHN40 SRH40:SRJ40 TBD40:TBF40 TKZ40:TLB40 TUV40:TUX40 UER40:UET40 UON40:UOP40 UYJ40:UYL40 VIF40:VIH40 VSB40:VSD40 WBX40:WBZ40 WLT40:WLV40 WVP40:WVR40 H65576:J65576 JD65576:JF65576 SZ65576:TB65576 ACV65576:ACX65576 AMR65576:AMT65576 AWN65576:AWP65576 BGJ65576:BGL65576 BQF65576:BQH65576 CAB65576:CAD65576 CJX65576:CJZ65576 CTT65576:CTV65576 DDP65576:DDR65576 DNL65576:DNN65576 DXH65576:DXJ65576 EHD65576:EHF65576 EQZ65576:ERB65576 FAV65576:FAX65576 FKR65576:FKT65576 FUN65576:FUP65576 GEJ65576:GEL65576 GOF65576:GOH65576 GYB65576:GYD65576 HHX65576:HHZ65576 HRT65576:HRV65576 IBP65576:IBR65576 ILL65576:ILN65576 IVH65576:IVJ65576 JFD65576:JFF65576 JOZ65576:JPB65576 JYV65576:JYX65576 KIR65576:KIT65576 KSN65576:KSP65576 LCJ65576:LCL65576 LMF65576:LMH65576 LWB65576:LWD65576 MFX65576:MFZ65576 MPT65576:MPV65576 MZP65576:MZR65576 NJL65576:NJN65576 NTH65576:NTJ65576 ODD65576:ODF65576 OMZ65576:ONB65576 OWV65576:OWX65576 PGR65576:PGT65576 PQN65576:PQP65576 QAJ65576:QAL65576 QKF65576:QKH65576 QUB65576:QUD65576 RDX65576:RDZ65576 RNT65576:RNV65576 RXP65576:RXR65576 SHL65576:SHN65576 SRH65576:SRJ65576 TBD65576:TBF65576 TKZ65576:TLB65576 TUV65576:TUX65576 UER65576:UET65576 UON65576:UOP65576 UYJ65576:UYL65576 VIF65576:VIH65576 VSB65576:VSD65576 WBX65576:WBZ65576 WLT65576:WLV65576 WVP65576:WVR65576 H131112:J131112 JD131112:JF131112 SZ131112:TB131112 ACV131112:ACX131112 AMR131112:AMT131112 AWN131112:AWP131112 BGJ131112:BGL131112 BQF131112:BQH131112 CAB131112:CAD131112 CJX131112:CJZ131112 CTT131112:CTV131112 DDP131112:DDR131112 DNL131112:DNN131112 DXH131112:DXJ131112 EHD131112:EHF131112 EQZ131112:ERB131112 FAV131112:FAX131112 FKR131112:FKT131112 FUN131112:FUP131112 GEJ131112:GEL131112 GOF131112:GOH131112 GYB131112:GYD131112 HHX131112:HHZ131112 HRT131112:HRV131112 IBP131112:IBR131112 ILL131112:ILN131112 IVH131112:IVJ131112 JFD131112:JFF131112 JOZ131112:JPB131112 JYV131112:JYX131112 KIR131112:KIT131112 KSN131112:KSP131112 LCJ131112:LCL131112 LMF131112:LMH131112 LWB131112:LWD131112 MFX131112:MFZ131112 MPT131112:MPV131112 MZP131112:MZR131112 NJL131112:NJN131112 NTH131112:NTJ131112 ODD131112:ODF131112 OMZ131112:ONB131112 OWV131112:OWX131112 PGR131112:PGT131112 PQN131112:PQP131112 QAJ131112:QAL131112 QKF131112:QKH131112 QUB131112:QUD131112 RDX131112:RDZ131112 RNT131112:RNV131112 RXP131112:RXR131112 SHL131112:SHN131112 SRH131112:SRJ131112 TBD131112:TBF131112 TKZ131112:TLB131112 TUV131112:TUX131112 UER131112:UET131112 UON131112:UOP131112 UYJ131112:UYL131112 VIF131112:VIH131112 VSB131112:VSD131112 WBX131112:WBZ131112 WLT131112:WLV131112 WVP131112:WVR131112 H196648:J196648 JD196648:JF196648 SZ196648:TB196648 ACV196648:ACX196648 AMR196648:AMT196648 AWN196648:AWP196648 BGJ196648:BGL196648 BQF196648:BQH196648 CAB196648:CAD196648 CJX196648:CJZ196648 CTT196648:CTV196648 DDP196648:DDR196648 DNL196648:DNN196648 DXH196648:DXJ196648 EHD196648:EHF196648 EQZ196648:ERB196648 FAV196648:FAX196648 FKR196648:FKT196648 FUN196648:FUP196648 GEJ196648:GEL196648 GOF196648:GOH196648 GYB196648:GYD196648 HHX196648:HHZ196648 HRT196648:HRV196648 IBP196648:IBR196648 ILL196648:ILN196648 IVH196648:IVJ196648 JFD196648:JFF196648 JOZ196648:JPB196648 JYV196648:JYX196648 KIR196648:KIT196648 KSN196648:KSP196648 LCJ196648:LCL196648 LMF196648:LMH196648 LWB196648:LWD196648 MFX196648:MFZ196648 MPT196648:MPV196648 MZP196648:MZR196648 NJL196648:NJN196648 NTH196648:NTJ196648 ODD196648:ODF196648 OMZ196648:ONB196648 OWV196648:OWX196648 PGR196648:PGT196648 PQN196648:PQP196648 QAJ196648:QAL196648 QKF196648:QKH196648 QUB196648:QUD196648 RDX196648:RDZ196648 RNT196648:RNV196648 RXP196648:RXR196648 SHL196648:SHN196648 SRH196648:SRJ196648 TBD196648:TBF196648 TKZ196648:TLB196648 TUV196648:TUX196648 UER196648:UET196648 UON196648:UOP196648 UYJ196648:UYL196648 VIF196648:VIH196648 VSB196648:VSD196648 WBX196648:WBZ196648 WLT196648:WLV196648 WVP196648:WVR196648 H262184:J262184 JD262184:JF262184 SZ262184:TB262184 ACV262184:ACX262184 AMR262184:AMT262184 AWN262184:AWP262184 BGJ262184:BGL262184 BQF262184:BQH262184 CAB262184:CAD262184 CJX262184:CJZ262184 CTT262184:CTV262184 DDP262184:DDR262184 DNL262184:DNN262184 DXH262184:DXJ262184 EHD262184:EHF262184 EQZ262184:ERB262184 FAV262184:FAX262184 FKR262184:FKT262184 FUN262184:FUP262184 GEJ262184:GEL262184 GOF262184:GOH262184 GYB262184:GYD262184 HHX262184:HHZ262184 HRT262184:HRV262184 IBP262184:IBR262184 ILL262184:ILN262184 IVH262184:IVJ262184 JFD262184:JFF262184 JOZ262184:JPB262184 JYV262184:JYX262184 KIR262184:KIT262184 KSN262184:KSP262184 LCJ262184:LCL262184 LMF262184:LMH262184 LWB262184:LWD262184 MFX262184:MFZ262184 MPT262184:MPV262184 MZP262184:MZR262184 NJL262184:NJN262184 NTH262184:NTJ262184 ODD262184:ODF262184 OMZ262184:ONB262184 OWV262184:OWX262184 PGR262184:PGT262184 PQN262184:PQP262184 QAJ262184:QAL262184 QKF262184:QKH262184 QUB262184:QUD262184 RDX262184:RDZ262184 RNT262184:RNV262184 RXP262184:RXR262184 SHL262184:SHN262184 SRH262184:SRJ262184 TBD262184:TBF262184 TKZ262184:TLB262184 TUV262184:TUX262184 UER262184:UET262184 UON262184:UOP262184 UYJ262184:UYL262184 VIF262184:VIH262184 VSB262184:VSD262184 WBX262184:WBZ262184 WLT262184:WLV262184 WVP262184:WVR262184 H327720:J327720 JD327720:JF327720 SZ327720:TB327720 ACV327720:ACX327720 AMR327720:AMT327720 AWN327720:AWP327720 BGJ327720:BGL327720 BQF327720:BQH327720 CAB327720:CAD327720 CJX327720:CJZ327720 CTT327720:CTV327720 DDP327720:DDR327720 DNL327720:DNN327720 DXH327720:DXJ327720 EHD327720:EHF327720 EQZ327720:ERB327720 FAV327720:FAX327720 FKR327720:FKT327720 FUN327720:FUP327720 GEJ327720:GEL327720 GOF327720:GOH327720 GYB327720:GYD327720 HHX327720:HHZ327720 HRT327720:HRV327720 IBP327720:IBR327720 ILL327720:ILN327720 IVH327720:IVJ327720 JFD327720:JFF327720 JOZ327720:JPB327720 JYV327720:JYX327720 KIR327720:KIT327720 KSN327720:KSP327720 LCJ327720:LCL327720 LMF327720:LMH327720 LWB327720:LWD327720 MFX327720:MFZ327720 MPT327720:MPV327720 MZP327720:MZR327720 NJL327720:NJN327720 NTH327720:NTJ327720 ODD327720:ODF327720 OMZ327720:ONB327720 OWV327720:OWX327720 PGR327720:PGT327720 PQN327720:PQP327720 QAJ327720:QAL327720 QKF327720:QKH327720 QUB327720:QUD327720 RDX327720:RDZ327720 RNT327720:RNV327720 RXP327720:RXR327720 SHL327720:SHN327720 SRH327720:SRJ327720 TBD327720:TBF327720 TKZ327720:TLB327720 TUV327720:TUX327720 UER327720:UET327720 UON327720:UOP327720 UYJ327720:UYL327720 VIF327720:VIH327720 VSB327720:VSD327720 WBX327720:WBZ327720 WLT327720:WLV327720 WVP327720:WVR327720 H393256:J393256 JD393256:JF393256 SZ393256:TB393256 ACV393256:ACX393256 AMR393256:AMT393256 AWN393256:AWP393256 BGJ393256:BGL393256 BQF393256:BQH393256 CAB393256:CAD393256 CJX393256:CJZ393256 CTT393256:CTV393256 DDP393256:DDR393256 DNL393256:DNN393256 DXH393256:DXJ393256 EHD393256:EHF393256 EQZ393256:ERB393256 FAV393256:FAX393256 FKR393256:FKT393256 FUN393256:FUP393256 GEJ393256:GEL393256 GOF393256:GOH393256 GYB393256:GYD393256 HHX393256:HHZ393256 HRT393256:HRV393256 IBP393256:IBR393256 ILL393256:ILN393256 IVH393256:IVJ393256 JFD393256:JFF393256 JOZ393256:JPB393256 JYV393256:JYX393256 KIR393256:KIT393256 KSN393256:KSP393256 LCJ393256:LCL393256 LMF393256:LMH393256 LWB393256:LWD393256 MFX393256:MFZ393256 MPT393256:MPV393256 MZP393256:MZR393256 NJL393256:NJN393256 NTH393256:NTJ393256 ODD393256:ODF393256 OMZ393256:ONB393256 OWV393256:OWX393256 PGR393256:PGT393256 PQN393256:PQP393256 QAJ393256:QAL393256 QKF393256:QKH393256 QUB393256:QUD393256 RDX393256:RDZ393256 RNT393256:RNV393256 RXP393256:RXR393256 SHL393256:SHN393256 SRH393256:SRJ393256 TBD393256:TBF393256 TKZ393256:TLB393256 TUV393256:TUX393256 UER393256:UET393256 UON393256:UOP393256 UYJ393256:UYL393256 VIF393256:VIH393256 VSB393256:VSD393256 WBX393256:WBZ393256 WLT393256:WLV393256 WVP393256:WVR393256 H458792:J458792 JD458792:JF458792 SZ458792:TB458792 ACV458792:ACX458792 AMR458792:AMT458792 AWN458792:AWP458792 BGJ458792:BGL458792 BQF458792:BQH458792 CAB458792:CAD458792 CJX458792:CJZ458792 CTT458792:CTV458792 DDP458792:DDR458792 DNL458792:DNN458792 DXH458792:DXJ458792 EHD458792:EHF458792 EQZ458792:ERB458792 FAV458792:FAX458792 FKR458792:FKT458792 FUN458792:FUP458792 GEJ458792:GEL458792 GOF458792:GOH458792 GYB458792:GYD458792 HHX458792:HHZ458792 HRT458792:HRV458792 IBP458792:IBR458792 ILL458792:ILN458792 IVH458792:IVJ458792 JFD458792:JFF458792 JOZ458792:JPB458792 JYV458792:JYX458792 KIR458792:KIT458792 KSN458792:KSP458792 LCJ458792:LCL458792 LMF458792:LMH458792 LWB458792:LWD458792 MFX458792:MFZ458792 MPT458792:MPV458792 MZP458792:MZR458792 NJL458792:NJN458792 NTH458792:NTJ458792 ODD458792:ODF458792 OMZ458792:ONB458792 OWV458792:OWX458792 PGR458792:PGT458792 PQN458792:PQP458792 QAJ458792:QAL458792 QKF458792:QKH458792 QUB458792:QUD458792 RDX458792:RDZ458792 RNT458792:RNV458792 RXP458792:RXR458792 SHL458792:SHN458792 SRH458792:SRJ458792 TBD458792:TBF458792 TKZ458792:TLB458792 TUV458792:TUX458792 UER458792:UET458792 UON458792:UOP458792 UYJ458792:UYL458792 VIF458792:VIH458792 VSB458792:VSD458792 WBX458792:WBZ458792 WLT458792:WLV458792 WVP458792:WVR458792 H524328:J524328 JD524328:JF524328 SZ524328:TB524328 ACV524328:ACX524328 AMR524328:AMT524328 AWN524328:AWP524328 BGJ524328:BGL524328 BQF524328:BQH524328 CAB524328:CAD524328 CJX524328:CJZ524328 CTT524328:CTV524328 DDP524328:DDR524328 DNL524328:DNN524328 DXH524328:DXJ524328 EHD524328:EHF524328 EQZ524328:ERB524328 FAV524328:FAX524328 FKR524328:FKT524328 FUN524328:FUP524328 GEJ524328:GEL524328 GOF524328:GOH524328 GYB524328:GYD524328 HHX524328:HHZ524328 HRT524328:HRV524328 IBP524328:IBR524328 ILL524328:ILN524328 IVH524328:IVJ524328 JFD524328:JFF524328 JOZ524328:JPB524328 JYV524328:JYX524328 KIR524328:KIT524328 KSN524328:KSP524328 LCJ524328:LCL524328 LMF524328:LMH524328 LWB524328:LWD524328 MFX524328:MFZ524328 MPT524328:MPV524328 MZP524328:MZR524328 NJL524328:NJN524328 NTH524328:NTJ524328 ODD524328:ODF524328 OMZ524328:ONB524328 OWV524328:OWX524328 PGR524328:PGT524328 PQN524328:PQP524328 QAJ524328:QAL524328 QKF524328:QKH524328 QUB524328:QUD524328 RDX524328:RDZ524328 RNT524328:RNV524328 RXP524328:RXR524328 SHL524328:SHN524328 SRH524328:SRJ524328 TBD524328:TBF524328 TKZ524328:TLB524328 TUV524328:TUX524328 UER524328:UET524328 UON524328:UOP524328 UYJ524328:UYL524328 VIF524328:VIH524328 VSB524328:VSD524328 WBX524328:WBZ524328 WLT524328:WLV524328 WVP524328:WVR524328 H589864:J589864 JD589864:JF589864 SZ589864:TB589864 ACV589864:ACX589864 AMR589864:AMT589864 AWN589864:AWP589864 BGJ589864:BGL589864 BQF589864:BQH589864 CAB589864:CAD589864 CJX589864:CJZ589864 CTT589864:CTV589864 DDP589864:DDR589864 DNL589864:DNN589864 DXH589864:DXJ589864 EHD589864:EHF589864 EQZ589864:ERB589864 FAV589864:FAX589864 FKR589864:FKT589864 FUN589864:FUP589864 GEJ589864:GEL589864 GOF589864:GOH589864 GYB589864:GYD589864 HHX589864:HHZ589864 HRT589864:HRV589864 IBP589864:IBR589864 ILL589864:ILN589864 IVH589864:IVJ589864 JFD589864:JFF589864 JOZ589864:JPB589864 JYV589864:JYX589864 KIR589864:KIT589864 KSN589864:KSP589864 LCJ589864:LCL589864 LMF589864:LMH589864 LWB589864:LWD589864 MFX589864:MFZ589864 MPT589864:MPV589864 MZP589864:MZR589864 NJL589864:NJN589864 NTH589864:NTJ589864 ODD589864:ODF589864 OMZ589864:ONB589864 OWV589864:OWX589864 PGR589864:PGT589864 PQN589864:PQP589864 QAJ589864:QAL589864 QKF589864:QKH589864 QUB589864:QUD589864 RDX589864:RDZ589864 RNT589864:RNV589864 RXP589864:RXR589864 SHL589864:SHN589864 SRH589864:SRJ589864 TBD589864:TBF589864 TKZ589864:TLB589864 TUV589864:TUX589864 UER589864:UET589864 UON589864:UOP589864 UYJ589864:UYL589864 VIF589864:VIH589864 VSB589864:VSD589864 WBX589864:WBZ589864 WLT589864:WLV589864 WVP589864:WVR589864 H655400:J655400 JD655400:JF655400 SZ655400:TB655400 ACV655400:ACX655400 AMR655400:AMT655400 AWN655400:AWP655400 BGJ655400:BGL655400 BQF655400:BQH655400 CAB655400:CAD655400 CJX655400:CJZ655400 CTT655400:CTV655400 DDP655400:DDR655400 DNL655400:DNN655400 DXH655400:DXJ655400 EHD655400:EHF655400 EQZ655400:ERB655400 FAV655400:FAX655400 FKR655400:FKT655400 FUN655400:FUP655400 GEJ655400:GEL655400 GOF655400:GOH655400 GYB655400:GYD655400 HHX655400:HHZ655400 HRT655400:HRV655400 IBP655400:IBR655400 ILL655400:ILN655400 IVH655400:IVJ655400 JFD655400:JFF655400 JOZ655400:JPB655400 JYV655400:JYX655400 KIR655400:KIT655400 KSN655400:KSP655400 LCJ655400:LCL655400 LMF655400:LMH655400 LWB655400:LWD655400 MFX655400:MFZ655400 MPT655400:MPV655400 MZP655400:MZR655400 NJL655400:NJN655400 NTH655400:NTJ655400 ODD655400:ODF655400 OMZ655400:ONB655400 OWV655400:OWX655400 PGR655400:PGT655400 PQN655400:PQP655400 QAJ655400:QAL655400 QKF655400:QKH655400 QUB655400:QUD655400 RDX655400:RDZ655400 RNT655400:RNV655400 RXP655400:RXR655400 SHL655400:SHN655400 SRH655400:SRJ655400 TBD655400:TBF655400 TKZ655400:TLB655400 TUV655400:TUX655400 UER655400:UET655400 UON655400:UOP655400 UYJ655400:UYL655400 VIF655400:VIH655400 VSB655400:VSD655400 WBX655400:WBZ655400 WLT655400:WLV655400 WVP655400:WVR655400 H720936:J720936 JD720936:JF720936 SZ720936:TB720936 ACV720936:ACX720936 AMR720936:AMT720936 AWN720936:AWP720936 BGJ720936:BGL720936 BQF720936:BQH720936 CAB720936:CAD720936 CJX720936:CJZ720936 CTT720936:CTV720936 DDP720936:DDR720936 DNL720936:DNN720936 DXH720936:DXJ720936 EHD720936:EHF720936 EQZ720936:ERB720936 FAV720936:FAX720936 FKR720936:FKT720936 FUN720936:FUP720936 GEJ720936:GEL720936 GOF720936:GOH720936 GYB720936:GYD720936 HHX720936:HHZ720936 HRT720936:HRV720936 IBP720936:IBR720936 ILL720936:ILN720936 IVH720936:IVJ720936 JFD720936:JFF720936 JOZ720936:JPB720936 JYV720936:JYX720936 KIR720936:KIT720936 KSN720936:KSP720936 LCJ720936:LCL720936 LMF720936:LMH720936 LWB720936:LWD720936 MFX720936:MFZ720936 MPT720936:MPV720936 MZP720936:MZR720936 NJL720936:NJN720936 NTH720936:NTJ720936 ODD720936:ODF720936 OMZ720936:ONB720936 OWV720936:OWX720936 PGR720936:PGT720936 PQN720936:PQP720936 QAJ720936:QAL720936 QKF720936:QKH720936 QUB720936:QUD720936 RDX720936:RDZ720936 RNT720936:RNV720936 RXP720936:RXR720936 SHL720936:SHN720936 SRH720936:SRJ720936 TBD720936:TBF720936 TKZ720936:TLB720936 TUV720936:TUX720936 UER720936:UET720936 UON720936:UOP720936 UYJ720936:UYL720936 VIF720936:VIH720936 VSB720936:VSD720936 WBX720936:WBZ720936 WLT720936:WLV720936 WVP720936:WVR720936 H786472:J786472 JD786472:JF786472 SZ786472:TB786472 ACV786472:ACX786472 AMR786472:AMT786472 AWN786472:AWP786472 BGJ786472:BGL786472 BQF786472:BQH786472 CAB786472:CAD786472 CJX786472:CJZ786472 CTT786472:CTV786472 DDP786472:DDR786472 DNL786472:DNN786472 DXH786472:DXJ786472 EHD786472:EHF786472 EQZ786472:ERB786472 FAV786472:FAX786472 FKR786472:FKT786472 FUN786472:FUP786472 GEJ786472:GEL786472 GOF786472:GOH786472 GYB786472:GYD786472 HHX786472:HHZ786472 HRT786472:HRV786472 IBP786472:IBR786472 ILL786472:ILN786472 IVH786472:IVJ786472 JFD786472:JFF786472 JOZ786472:JPB786472 JYV786472:JYX786472 KIR786472:KIT786472 KSN786472:KSP786472 LCJ786472:LCL786472 LMF786472:LMH786472 LWB786472:LWD786472 MFX786472:MFZ786472 MPT786472:MPV786472 MZP786472:MZR786472 NJL786472:NJN786472 NTH786472:NTJ786472 ODD786472:ODF786472 OMZ786472:ONB786472 OWV786472:OWX786472 PGR786472:PGT786472 PQN786472:PQP786472 QAJ786472:QAL786472 QKF786472:QKH786472 QUB786472:QUD786472 RDX786472:RDZ786472 RNT786472:RNV786472 RXP786472:RXR786472 SHL786472:SHN786472 SRH786472:SRJ786472 TBD786472:TBF786472 TKZ786472:TLB786472 TUV786472:TUX786472 UER786472:UET786472 UON786472:UOP786472 UYJ786472:UYL786472 VIF786472:VIH786472 VSB786472:VSD786472 WBX786472:WBZ786472 WLT786472:WLV786472 WVP786472:WVR786472 H852008:J852008 JD852008:JF852008 SZ852008:TB852008 ACV852008:ACX852008 AMR852008:AMT852008 AWN852008:AWP852008 BGJ852008:BGL852008 BQF852008:BQH852008 CAB852008:CAD852008 CJX852008:CJZ852008 CTT852008:CTV852008 DDP852008:DDR852008 DNL852008:DNN852008 DXH852008:DXJ852008 EHD852008:EHF852008 EQZ852008:ERB852008 FAV852008:FAX852008 FKR852008:FKT852008 FUN852008:FUP852008 GEJ852008:GEL852008 GOF852008:GOH852008 GYB852008:GYD852008 HHX852008:HHZ852008 HRT852008:HRV852008 IBP852008:IBR852008 ILL852008:ILN852008 IVH852008:IVJ852008 JFD852008:JFF852008 JOZ852008:JPB852008 JYV852008:JYX852008 KIR852008:KIT852008 KSN852008:KSP852008 LCJ852008:LCL852008 LMF852008:LMH852008 LWB852008:LWD852008 MFX852008:MFZ852008 MPT852008:MPV852008 MZP852008:MZR852008 NJL852008:NJN852008 NTH852008:NTJ852008 ODD852008:ODF852008 OMZ852008:ONB852008 OWV852008:OWX852008 PGR852008:PGT852008 PQN852008:PQP852008 QAJ852008:QAL852008 QKF852008:QKH852008 QUB852008:QUD852008 RDX852008:RDZ852008 RNT852008:RNV852008 RXP852008:RXR852008 SHL852008:SHN852008 SRH852008:SRJ852008 TBD852008:TBF852008 TKZ852008:TLB852008 TUV852008:TUX852008 UER852008:UET852008 UON852008:UOP852008 UYJ852008:UYL852008 VIF852008:VIH852008 VSB852008:VSD852008 WBX852008:WBZ852008 WLT852008:WLV852008 WVP852008:WVR852008 H917544:J917544 JD917544:JF917544 SZ917544:TB917544 ACV917544:ACX917544 AMR917544:AMT917544 AWN917544:AWP917544 BGJ917544:BGL917544 BQF917544:BQH917544 CAB917544:CAD917544 CJX917544:CJZ917544 CTT917544:CTV917544 DDP917544:DDR917544 DNL917544:DNN917544 DXH917544:DXJ917544 EHD917544:EHF917544 EQZ917544:ERB917544 FAV917544:FAX917544 FKR917544:FKT917544 FUN917544:FUP917544 GEJ917544:GEL917544 GOF917544:GOH917544 GYB917544:GYD917544 HHX917544:HHZ917544 HRT917544:HRV917544 IBP917544:IBR917544 ILL917544:ILN917544 IVH917544:IVJ917544 JFD917544:JFF917544 JOZ917544:JPB917544 JYV917544:JYX917544 KIR917544:KIT917544 KSN917544:KSP917544 LCJ917544:LCL917544 LMF917544:LMH917544 LWB917544:LWD917544 MFX917544:MFZ917544 MPT917544:MPV917544 MZP917544:MZR917544 NJL917544:NJN917544 NTH917544:NTJ917544 ODD917544:ODF917544 OMZ917544:ONB917544 OWV917544:OWX917544 PGR917544:PGT917544 PQN917544:PQP917544 QAJ917544:QAL917544 QKF917544:QKH917544 QUB917544:QUD917544 RDX917544:RDZ917544 RNT917544:RNV917544 RXP917544:RXR917544 SHL917544:SHN917544 SRH917544:SRJ917544 TBD917544:TBF917544 TKZ917544:TLB917544 TUV917544:TUX917544 UER917544:UET917544 UON917544:UOP917544 UYJ917544:UYL917544 VIF917544:VIH917544 VSB917544:VSD917544 WBX917544:WBZ917544 WLT917544:WLV917544 WVP917544:WVR917544 H983080:J983080 JD983080:JF983080 SZ983080:TB983080 ACV983080:ACX983080 AMR983080:AMT983080 AWN983080:AWP983080 BGJ983080:BGL983080 BQF983080:BQH983080 CAB983080:CAD983080 CJX983080:CJZ983080 CTT983080:CTV983080 DDP983080:DDR983080 DNL983080:DNN983080 DXH983080:DXJ983080 EHD983080:EHF983080 EQZ983080:ERB983080 FAV983080:FAX983080 FKR983080:FKT983080 FUN983080:FUP983080 GEJ983080:GEL983080 GOF983080:GOH983080 GYB983080:GYD983080 HHX983080:HHZ983080 HRT983080:HRV983080 IBP983080:IBR983080 ILL983080:ILN983080 IVH983080:IVJ983080 JFD983080:JFF983080 JOZ983080:JPB983080 JYV983080:JYX983080 KIR983080:KIT983080 KSN983080:KSP983080 LCJ983080:LCL983080 LMF983080:LMH983080 LWB983080:LWD983080 MFX983080:MFZ983080 MPT983080:MPV983080 MZP983080:MZR983080 NJL983080:NJN983080 NTH983080:NTJ983080 ODD983080:ODF983080 OMZ983080:ONB983080 OWV983080:OWX983080 PGR983080:PGT983080 PQN983080:PQP983080 QAJ983080:QAL983080 QKF983080:QKH983080 QUB983080:QUD983080 RDX983080:RDZ983080 RNT983080:RNV983080 RXP983080:RXR983080 SHL983080:SHN983080 SRH983080:SRJ983080 TBD983080:TBF983080 TKZ983080:TLB983080 TUV983080:TUX983080 UER983080:UET983080 UON983080:UOP983080 UYJ983080:UYL983080 VIF983080:VIH983080 VSB983080:VSD983080 WBX983080:WBZ983080 WLT983080:WLV983080 WVP983080:WVR983080">
      <formula1>$U$51:$U$54</formula1>
    </dataValidation>
    <dataValidation type="list" allowBlank="1" sqref="H46:J46 JD46:JF46 SZ46:TB46 ACV46:ACX46 AMR46:AMT46 AWN46:AWP46 BGJ46:BGL46 BQF46:BQH46 CAB46:CAD46 CJX46:CJZ46 CTT46:CTV46 DDP46:DDR46 DNL46:DNN46 DXH46:DXJ46 EHD46:EHF46 EQZ46:ERB46 FAV46:FAX46 FKR46:FKT46 FUN46:FUP46 GEJ46:GEL46 GOF46:GOH46 GYB46:GYD46 HHX46:HHZ46 HRT46:HRV46 IBP46:IBR46 ILL46:ILN46 IVH46:IVJ46 JFD46:JFF46 JOZ46:JPB46 JYV46:JYX46 KIR46:KIT46 KSN46:KSP46 LCJ46:LCL46 LMF46:LMH46 LWB46:LWD46 MFX46:MFZ46 MPT46:MPV46 MZP46:MZR46 NJL46:NJN46 NTH46:NTJ46 ODD46:ODF46 OMZ46:ONB46 OWV46:OWX46 PGR46:PGT46 PQN46:PQP46 QAJ46:QAL46 QKF46:QKH46 QUB46:QUD46 RDX46:RDZ46 RNT46:RNV46 RXP46:RXR46 SHL46:SHN46 SRH46:SRJ46 TBD46:TBF46 TKZ46:TLB46 TUV46:TUX46 UER46:UET46 UON46:UOP46 UYJ46:UYL46 VIF46:VIH46 VSB46:VSD46 WBX46:WBZ46 WLT46:WLV46 WVP46:WVR46 H65582:J65582 JD65582:JF65582 SZ65582:TB65582 ACV65582:ACX65582 AMR65582:AMT65582 AWN65582:AWP65582 BGJ65582:BGL65582 BQF65582:BQH65582 CAB65582:CAD65582 CJX65582:CJZ65582 CTT65582:CTV65582 DDP65582:DDR65582 DNL65582:DNN65582 DXH65582:DXJ65582 EHD65582:EHF65582 EQZ65582:ERB65582 FAV65582:FAX65582 FKR65582:FKT65582 FUN65582:FUP65582 GEJ65582:GEL65582 GOF65582:GOH65582 GYB65582:GYD65582 HHX65582:HHZ65582 HRT65582:HRV65582 IBP65582:IBR65582 ILL65582:ILN65582 IVH65582:IVJ65582 JFD65582:JFF65582 JOZ65582:JPB65582 JYV65582:JYX65582 KIR65582:KIT65582 KSN65582:KSP65582 LCJ65582:LCL65582 LMF65582:LMH65582 LWB65582:LWD65582 MFX65582:MFZ65582 MPT65582:MPV65582 MZP65582:MZR65582 NJL65582:NJN65582 NTH65582:NTJ65582 ODD65582:ODF65582 OMZ65582:ONB65582 OWV65582:OWX65582 PGR65582:PGT65582 PQN65582:PQP65582 QAJ65582:QAL65582 QKF65582:QKH65582 QUB65582:QUD65582 RDX65582:RDZ65582 RNT65582:RNV65582 RXP65582:RXR65582 SHL65582:SHN65582 SRH65582:SRJ65582 TBD65582:TBF65582 TKZ65582:TLB65582 TUV65582:TUX65582 UER65582:UET65582 UON65582:UOP65582 UYJ65582:UYL65582 VIF65582:VIH65582 VSB65582:VSD65582 WBX65582:WBZ65582 WLT65582:WLV65582 WVP65582:WVR65582 H131118:J131118 JD131118:JF131118 SZ131118:TB131118 ACV131118:ACX131118 AMR131118:AMT131118 AWN131118:AWP131118 BGJ131118:BGL131118 BQF131118:BQH131118 CAB131118:CAD131118 CJX131118:CJZ131118 CTT131118:CTV131118 DDP131118:DDR131118 DNL131118:DNN131118 DXH131118:DXJ131118 EHD131118:EHF131118 EQZ131118:ERB131118 FAV131118:FAX131118 FKR131118:FKT131118 FUN131118:FUP131118 GEJ131118:GEL131118 GOF131118:GOH131118 GYB131118:GYD131118 HHX131118:HHZ131118 HRT131118:HRV131118 IBP131118:IBR131118 ILL131118:ILN131118 IVH131118:IVJ131118 JFD131118:JFF131118 JOZ131118:JPB131118 JYV131118:JYX131118 KIR131118:KIT131118 KSN131118:KSP131118 LCJ131118:LCL131118 LMF131118:LMH131118 LWB131118:LWD131118 MFX131118:MFZ131118 MPT131118:MPV131118 MZP131118:MZR131118 NJL131118:NJN131118 NTH131118:NTJ131118 ODD131118:ODF131118 OMZ131118:ONB131118 OWV131118:OWX131118 PGR131118:PGT131118 PQN131118:PQP131118 QAJ131118:QAL131118 QKF131118:QKH131118 QUB131118:QUD131118 RDX131118:RDZ131118 RNT131118:RNV131118 RXP131118:RXR131118 SHL131118:SHN131118 SRH131118:SRJ131118 TBD131118:TBF131118 TKZ131118:TLB131118 TUV131118:TUX131118 UER131118:UET131118 UON131118:UOP131118 UYJ131118:UYL131118 VIF131118:VIH131118 VSB131118:VSD131118 WBX131118:WBZ131118 WLT131118:WLV131118 WVP131118:WVR131118 H196654:J196654 JD196654:JF196654 SZ196654:TB196654 ACV196654:ACX196654 AMR196654:AMT196654 AWN196654:AWP196654 BGJ196654:BGL196654 BQF196654:BQH196654 CAB196654:CAD196654 CJX196654:CJZ196654 CTT196654:CTV196654 DDP196654:DDR196654 DNL196654:DNN196654 DXH196654:DXJ196654 EHD196654:EHF196654 EQZ196654:ERB196654 FAV196654:FAX196654 FKR196654:FKT196654 FUN196654:FUP196654 GEJ196654:GEL196654 GOF196654:GOH196654 GYB196654:GYD196654 HHX196654:HHZ196654 HRT196654:HRV196654 IBP196654:IBR196654 ILL196654:ILN196654 IVH196654:IVJ196654 JFD196654:JFF196654 JOZ196654:JPB196654 JYV196654:JYX196654 KIR196654:KIT196654 KSN196654:KSP196654 LCJ196654:LCL196654 LMF196654:LMH196654 LWB196654:LWD196654 MFX196654:MFZ196654 MPT196654:MPV196654 MZP196654:MZR196654 NJL196654:NJN196654 NTH196654:NTJ196654 ODD196654:ODF196654 OMZ196654:ONB196654 OWV196654:OWX196654 PGR196654:PGT196654 PQN196654:PQP196654 QAJ196654:QAL196654 QKF196654:QKH196654 QUB196654:QUD196654 RDX196654:RDZ196654 RNT196654:RNV196654 RXP196654:RXR196654 SHL196654:SHN196654 SRH196654:SRJ196654 TBD196654:TBF196654 TKZ196654:TLB196654 TUV196654:TUX196654 UER196654:UET196654 UON196654:UOP196654 UYJ196654:UYL196654 VIF196654:VIH196654 VSB196654:VSD196654 WBX196654:WBZ196654 WLT196654:WLV196654 WVP196654:WVR196654 H262190:J262190 JD262190:JF262190 SZ262190:TB262190 ACV262190:ACX262190 AMR262190:AMT262190 AWN262190:AWP262190 BGJ262190:BGL262190 BQF262190:BQH262190 CAB262190:CAD262190 CJX262190:CJZ262190 CTT262190:CTV262190 DDP262190:DDR262190 DNL262190:DNN262190 DXH262190:DXJ262190 EHD262190:EHF262190 EQZ262190:ERB262190 FAV262190:FAX262190 FKR262190:FKT262190 FUN262190:FUP262190 GEJ262190:GEL262190 GOF262190:GOH262190 GYB262190:GYD262190 HHX262190:HHZ262190 HRT262190:HRV262190 IBP262190:IBR262190 ILL262190:ILN262190 IVH262190:IVJ262190 JFD262190:JFF262190 JOZ262190:JPB262190 JYV262190:JYX262190 KIR262190:KIT262190 KSN262190:KSP262190 LCJ262190:LCL262190 LMF262190:LMH262190 LWB262190:LWD262190 MFX262190:MFZ262190 MPT262190:MPV262190 MZP262190:MZR262190 NJL262190:NJN262190 NTH262190:NTJ262190 ODD262190:ODF262190 OMZ262190:ONB262190 OWV262190:OWX262190 PGR262190:PGT262190 PQN262190:PQP262190 QAJ262190:QAL262190 QKF262190:QKH262190 QUB262190:QUD262190 RDX262190:RDZ262190 RNT262190:RNV262190 RXP262190:RXR262190 SHL262190:SHN262190 SRH262190:SRJ262190 TBD262190:TBF262190 TKZ262190:TLB262190 TUV262190:TUX262190 UER262190:UET262190 UON262190:UOP262190 UYJ262190:UYL262190 VIF262190:VIH262190 VSB262190:VSD262190 WBX262190:WBZ262190 WLT262190:WLV262190 WVP262190:WVR262190 H327726:J327726 JD327726:JF327726 SZ327726:TB327726 ACV327726:ACX327726 AMR327726:AMT327726 AWN327726:AWP327726 BGJ327726:BGL327726 BQF327726:BQH327726 CAB327726:CAD327726 CJX327726:CJZ327726 CTT327726:CTV327726 DDP327726:DDR327726 DNL327726:DNN327726 DXH327726:DXJ327726 EHD327726:EHF327726 EQZ327726:ERB327726 FAV327726:FAX327726 FKR327726:FKT327726 FUN327726:FUP327726 GEJ327726:GEL327726 GOF327726:GOH327726 GYB327726:GYD327726 HHX327726:HHZ327726 HRT327726:HRV327726 IBP327726:IBR327726 ILL327726:ILN327726 IVH327726:IVJ327726 JFD327726:JFF327726 JOZ327726:JPB327726 JYV327726:JYX327726 KIR327726:KIT327726 KSN327726:KSP327726 LCJ327726:LCL327726 LMF327726:LMH327726 LWB327726:LWD327726 MFX327726:MFZ327726 MPT327726:MPV327726 MZP327726:MZR327726 NJL327726:NJN327726 NTH327726:NTJ327726 ODD327726:ODF327726 OMZ327726:ONB327726 OWV327726:OWX327726 PGR327726:PGT327726 PQN327726:PQP327726 QAJ327726:QAL327726 QKF327726:QKH327726 QUB327726:QUD327726 RDX327726:RDZ327726 RNT327726:RNV327726 RXP327726:RXR327726 SHL327726:SHN327726 SRH327726:SRJ327726 TBD327726:TBF327726 TKZ327726:TLB327726 TUV327726:TUX327726 UER327726:UET327726 UON327726:UOP327726 UYJ327726:UYL327726 VIF327726:VIH327726 VSB327726:VSD327726 WBX327726:WBZ327726 WLT327726:WLV327726 WVP327726:WVR327726 H393262:J393262 JD393262:JF393262 SZ393262:TB393262 ACV393262:ACX393262 AMR393262:AMT393262 AWN393262:AWP393262 BGJ393262:BGL393262 BQF393262:BQH393262 CAB393262:CAD393262 CJX393262:CJZ393262 CTT393262:CTV393262 DDP393262:DDR393262 DNL393262:DNN393262 DXH393262:DXJ393262 EHD393262:EHF393262 EQZ393262:ERB393262 FAV393262:FAX393262 FKR393262:FKT393262 FUN393262:FUP393262 GEJ393262:GEL393262 GOF393262:GOH393262 GYB393262:GYD393262 HHX393262:HHZ393262 HRT393262:HRV393262 IBP393262:IBR393262 ILL393262:ILN393262 IVH393262:IVJ393262 JFD393262:JFF393262 JOZ393262:JPB393262 JYV393262:JYX393262 KIR393262:KIT393262 KSN393262:KSP393262 LCJ393262:LCL393262 LMF393262:LMH393262 LWB393262:LWD393262 MFX393262:MFZ393262 MPT393262:MPV393262 MZP393262:MZR393262 NJL393262:NJN393262 NTH393262:NTJ393262 ODD393262:ODF393262 OMZ393262:ONB393262 OWV393262:OWX393262 PGR393262:PGT393262 PQN393262:PQP393262 QAJ393262:QAL393262 QKF393262:QKH393262 QUB393262:QUD393262 RDX393262:RDZ393262 RNT393262:RNV393262 RXP393262:RXR393262 SHL393262:SHN393262 SRH393262:SRJ393262 TBD393262:TBF393262 TKZ393262:TLB393262 TUV393262:TUX393262 UER393262:UET393262 UON393262:UOP393262 UYJ393262:UYL393262 VIF393262:VIH393262 VSB393262:VSD393262 WBX393262:WBZ393262 WLT393262:WLV393262 WVP393262:WVR393262 H458798:J458798 JD458798:JF458798 SZ458798:TB458798 ACV458798:ACX458798 AMR458798:AMT458798 AWN458798:AWP458798 BGJ458798:BGL458798 BQF458798:BQH458798 CAB458798:CAD458798 CJX458798:CJZ458798 CTT458798:CTV458798 DDP458798:DDR458798 DNL458798:DNN458798 DXH458798:DXJ458798 EHD458798:EHF458798 EQZ458798:ERB458798 FAV458798:FAX458798 FKR458798:FKT458798 FUN458798:FUP458798 GEJ458798:GEL458798 GOF458798:GOH458798 GYB458798:GYD458798 HHX458798:HHZ458798 HRT458798:HRV458798 IBP458798:IBR458798 ILL458798:ILN458798 IVH458798:IVJ458798 JFD458798:JFF458798 JOZ458798:JPB458798 JYV458798:JYX458798 KIR458798:KIT458798 KSN458798:KSP458798 LCJ458798:LCL458798 LMF458798:LMH458798 LWB458798:LWD458798 MFX458798:MFZ458798 MPT458798:MPV458798 MZP458798:MZR458798 NJL458798:NJN458798 NTH458798:NTJ458798 ODD458798:ODF458798 OMZ458798:ONB458798 OWV458798:OWX458798 PGR458798:PGT458798 PQN458798:PQP458798 QAJ458798:QAL458798 QKF458798:QKH458798 QUB458798:QUD458798 RDX458798:RDZ458798 RNT458798:RNV458798 RXP458798:RXR458798 SHL458798:SHN458798 SRH458798:SRJ458798 TBD458798:TBF458798 TKZ458798:TLB458798 TUV458798:TUX458798 UER458798:UET458798 UON458798:UOP458798 UYJ458798:UYL458798 VIF458798:VIH458798 VSB458798:VSD458798 WBX458798:WBZ458798 WLT458798:WLV458798 WVP458798:WVR458798 H524334:J524334 JD524334:JF524334 SZ524334:TB524334 ACV524334:ACX524334 AMR524334:AMT524334 AWN524334:AWP524334 BGJ524334:BGL524334 BQF524334:BQH524334 CAB524334:CAD524334 CJX524334:CJZ524334 CTT524334:CTV524334 DDP524334:DDR524334 DNL524334:DNN524334 DXH524334:DXJ524334 EHD524334:EHF524334 EQZ524334:ERB524334 FAV524334:FAX524334 FKR524334:FKT524334 FUN524334:FUP524334 GEJ524334:GEL524334 GOF524334:GOH524334 GYB524334:GYD524334 HHX524334:HHZ524334 HRT524334:HRV524334 IBP524334:IBR524334 ILL524334:ILN524334 IVH524334:IVJ524334 JFD524334:JFF524334 JOZ524334:JPB524334 JYV524334:JYX524334 KIR524334:KIT524334 KSN524334:KSP524334 LCJ524334:LCL524334 LMF524334:LMH524334 LWB524334:LWD524334 MFX524334:MFZ524334 MPT524334:MPV524334 MZP524334:MZR524334 NJL524334:NJN524334 NTH524334:NTJ524334 ODD524334:ODF524334 OMZ524334:ONB524334 OWV524334:OWX524334 PGR524334:PGT524334 PQN524334:PQP524334 QAJ524334:QAL524334 QKF524334:QKH524334 QUB524334:QUD524334 RDX524334:RDZ524334 RNT524334:RNV524334 RXP524334:RXR524334 SHL524334:SHN524334 SRH524334:SRJ524334 TBD524334:TBF524334 TKZ524334:TLB524334 TUV524334:TUX524334 UER524334:UET524334 UON524334:UOP524334 UYJ524334:UYL524334 VIF524334:VIH524334 VSB524334:VSD524334 WBX524334:WBZ524334 WLT524334:WLV524334 WVP524334:WVR524334 H589870:J589870 JD589870:JF589870 SZ589870:TB589870 ACV589870:ACX589870 AMR589870:AMT589870 AWN589870:AWP589870 BGJ589870:BGL589870 BQF589870:BQH589870 CAB589870:CAD589870 CJX589870:CJZ589870 CTT589870:CTV589870 DDP589870:DDR589870 DNL589870:DNN589870 DXH589870:DXJ589870 EHD589870:EHF589870 EQZ589870:ERB589870 FAV589870:FAX589870 FKR589870:FKT589870 FUN589870:FUP589870 GEJ589870:GEL589870 GOF589870:GOH589870 GYB589870:GYD589870 HHX589870:HHZ589870 HRT589870:HRV589870 IBP589870:IBR589870 ILL589870:ILN589870 IVH589870:IVJ589870 JFD589870:JFF589870 JOZ589870:JPB589870 JYV589870:JYX589870 KIR589870:KIT589870 KSN589870:KSP589870 LCJ589870:LCL589870 LMF589870:LMH589870 LWB589870:LWD589870 MFX589870:MFZ589870 MPT589870:MPV589870 MZP589870:MZR589870 NJL589870:NJN589870 NTH589870:NTJ589870 ODD589870:ODF589870 OMZ589870:ONB589870 OWV589870:OWX589870 PGR589870:PGT589870 PQN589870:PQP589870 QAJ589870:QAL589870 QKF589870:QKH589870 QUB589870:QUD589870 RDX589870:RDZ589870 RNT589870:RNV589870 RXP589870:RXR589870 SHL589870:SHN589870 SRH589870:SRJ589870 TBD589870:TBF589870 TKZ589870:TLB589870 TUV589870:TUX589870 UER589870:UET589870 UON589870:UOP589870 UYJ589870:UYL589870 VIF589870:VIH589870 VSB589870:VSD589870 WBX589870:WBZ589870 WLT589870:WLV589870 WVP589870:WVR589870 H655406:J655406 JD655406:JF655406 SZ655406:TB655406 ACV655406:ACX655406 AMR655406:AMT655406 AWN655406:AWP655406 BGJ655406:BGL655406 BQF655406:BQH655406 CAB655406:CAD655406 CJX655406:CJZ655406 CTT655406:CTV655406 DDP655406:DDR655406 DNL655406:DNN655406 DXH655406:DXJ655406 EHD655406:EHF655406 EQZ655406:ERB655406 FAV655406:FAX655406 FKR655406:FKT655406 FUN655406:FUP655406 GEJ655406:GEL655406 GOF655406:GOH655406 GYB655406:GYD655406 HHX655406:HHZ655406 HRT655406:HRV655406 IBP655406:IBR655406 ILL655406:ILN655406 IVH655406:IVJ655406 JFD655406:JFF655406 JOZ655406:JPB655406 JYV655406:JYX655406 KIR655406:KIT655406 KSN655406:KSP655406 LCJ655406:LCL655406 LMF655406:LMH655406 LWB655406:LWD655406 MFX655406:MFZ655406 MPT655406:MPV655406 MZP655406:MZR655406 NJL655406:NJN655406 NTH655406:NTJ655406 ODD655406:ODF655406 OMZ655406:ONB655406 OWV655406:OWX655406 PGR655406:PGT655406 PQN655406:PQP655406 QAJ655406:QAL655406 QKF655406:QKH655406 QUB655406:QUD655406 RDX655406:RDZ655406 RNT655406:RNV655406 RXP655406:RXR655406 SHL655406:SHN655406 SRH655406:SRJ655406 TBD655406:TBF655406 TKZ655406:TLB655406 TUV655406:TUX655406 UER655406:UET655406 UON655406:UOP655406 UYJ655406:UYL655406 VIF655406:VIH655406 VSB655406:VSD655406 WBX655406:WBZ655406 WLT655406:WLV655406 WVP655406:WVR655406 H720942:J720942 JD720942:JF720942 SZ720942:TB720942 ACV720942:ACX720942 AMR720942:AMT720942 AWN720942:AWP720942 BGJ720942:BGL720942 BQF720942:BQH720942 CAB720942:CAD720942 CJX720942:CJZ720942 CTT720942:CTV720942 DDP720942:DDR720942 DNL720942:DNN720942 DXH720942:DXJ720942 EHD720942:EHF720942 EQZ720942:ERB720942 FAV720942:FAX720942 FKR720942:FKT720942 FUN720942:FUP720942 GEJ720942:GEL720942 GOF720942:GOH720942 GYB720942:GYD720942 HHX720942:HHZ720942 HRT720942:HRV720942 IBP720942:IBR720942 ILL720942:ILN720942 IVH720942:IVJ720942 JFD720942:JFF720942 JOZ720942:JPB720942 JYV720942:JYX720942 KIR720942:KIT720942 KSN720942:KSP720942 LCJ720942:LCL720942 LMF720942:LMH720942 LWB720942:LWD720942 MFX720942:MFZ720942 MPT720942:MPV720942 MZP720942:MZR720942 NJL720942:NJN720942 NTH720942:NTJ720942 ODD720942:ODF720942 OMZ720942:ONB720942 OWV720942:OWX720942 PGR720942:PGT720942 PQN720942:PQP720942 QAJ720942:QAL720942 QKF720942:QKH720942 QUB720942:QUD720942 RDX720942:RDZ720942 RNT720942:RNV720942 RXP720942:RXR720942 SHL720942:SHN720942 SRH720942:SRJ720942 TBD720942:TBF720942 TKZ720942:TLB720942 TUV720942:TUX720942 UER720942:UET720942 UON720942:UOP720942 UYJ720942:UYL720942 VIF720942:VIH720942 VSB720942:VSD720942 WBX720942:WBZ720942 WLT720942:WLV720942 WVP720942:WVR720942 H786478:J786478 JD786478:JF786478 SZ786478:TB786478 ACV786478:ACX786478 AMR786478:AMT786478 AWN786478:AWP786478 BGJ786478:BGL786478 BQF786478:BQH786478 CAB786478:CAD786478 CJX786478:CJZ786478 CTT786478:CTV786478 DDP786478:DDR786478 DNL786478:DNN786478 DXH786478:DXJ786478 EHD786478:EHF786478 EQZ786478:ERB786478 FAV786478:FAX786478 FKR786478:FKT786478 FUN786478:FUP786478 GEJ786478:GEL786478 GOF786478:GOH786478 GYB786478:GYD786478 HHX786478:HHZ786478 HRT786478:HRV786478 IBP786478:IBR786478 ILL786478:ILN786478 IVH786478:IVJ786478 JFD786478:JFF786478 JOZ786478:JPB786478 JYV786478:JYX786478 KIR786478:KIT786478 KSN786478:KSP786478 LCJ786478:LCL786478 LMF786478:LMH786478 LWB786478:LWD786478 MFX786478:MFZ786478 MPT786478:MPV786478 MZP786478:MZR786478 NJL786478:NJN786478 NTH786478:NTJ786478 ODD786478:ODF786478 OMZ786478:ONB786478 OWV786478:OWX786478 PGR786478:PGT786478 PQN786478:PQP786478 QAJ786478:QAL786478 QKF786478:QKH786478 QUB786478:QUD786478 RDX786478:RDZ786478 RNT786478:RNV786478 RXP786478:RXR786478 SHL786478:SHN786478 SRH786478:SRJ786478 TBD786478:TBF786478 TKZ786478:TLB786478 TUV786478:TUX786478 UER786478:UET786478 UON786478:UOP786478 UYJ786478:UYL786478 VIF786478:VIH786478 VSB786478:VSD786478 WBX786478:WBZ786478 WLT786478:WLV786478 WVP786478:WVR786478 H852014:J852014 JD852014:JF852014 SZ852014:TB852014 ACV852014:ACX852014 AMR852014:AMT852014 AWN852014:AWP852014 BGJ852014:BGL852014 BQF852014:BQH852014 CAB852014:CAD852014 CJX852014:CJZ852014 CTT852014:CTV852014 DDP852014:DDR852014 DNL852014:DNN852014 DXH852014:DXJ852014 EHD852014:EHF852014 EQZ852014:ERB852014 FAV852014:FAX852014 FKR852014:FKT852014 FUN852014:FUP852014 GEJ852014:GEL852014 GOF852014:GOH852014 GYB852014:GYD852014 HHX852014:HHZ852014 HRT852014:HRV852014 IBP852014:IBR852014 ILL852014:ILN852014 IVH852014:IVJ852014 JFD852014:JFF852014 JOZ852014:JPB852014 JYV852014:JYX852014 KIR852014:KIT852014 KSN852014:KSP852014 LCJ852014:LCL852014 LMF852014:LMH852014 LWB852014:LWD852014 MFX852014:MFZ852014 MPT852014:MPV852014 MZP852014:MZR852014 NJL852014:NJN852014 NTH852014:NTJ852014 ODD852014:ODF852014 OMZ852014:ONB852014 OWV852014:OWX852014 PGR852014:PGT852014 PQN852014:PQP852014 QAJ852014:QAL852014 QKF852014:QKH852014 QUB852014:QUD852014 RDX852014:RDZ852014 RNT852014:RNV852014 RXP852014:RXR852014 SHL852014:SHN852014 SRH852014:SRJ852014 TBD852014:TBF852014 TKZ852014:TLB852014 TUV852014:TUX852014 UER852014:UET852014 UON852014:UOP852014 UYJ852014:UYL852014 VIF852014:VIH852014 VSB852014:VSD852014 WBX852014:WBZ852014 WLT852014:WLV852014 WVP852014:WVR852014 H917550:J917550 JD917550:JF917550 SZ917550:TB917550 ACV917550:ACX917550 AMR917550:AMT917550 AWN917550:AWP917550 BGJ917550:BGL917550 BQF917550:BQH917550 CAB917550:CAD917550 CJX917550:CJZ917550 CTT917550:CTV917550 DDP917550:DDR917550 DNL917550:DNN917550 DXH917550:DXJ917550 EHD917550:EHF917550 EQZ917550:ERB917550 FAV917550:FAX917550 FKR917550:FKT917550 FUN917550:FUP917550 GEJ917550:GEL917550 GOF917550:GOH917550 GYB917550:GYD917550 HHX917550:HHZ917550 HRT917550:HRV917550 IBP917550:IBR917550 ILL917550:ILN917550 IVH917550:IVJ917550 JFD917550:JFF917550 JOZ917550:JPB917550 JYV917550:JYX917550 KIR917550:KIT917550 KSN917550:KSP917550 LCJ917550:LCL917550 LMF917550:LMH917550 LWB917550:LWD917550 MFX917550:MFZ917550 MPT917550:MPV917550 MZP917550:MZR917550 NJL917550:NJN917550 NTH917550:NTJ917550 ODD917550:ODF917550 OMZ917550:ONB917550 OWV917550:OWX917550 PGR917550:PGT917550 PQN917550:PQP917550 QAJ917550:QAL917550 QKF917550:QKH917550 QUB917550:QUD917550 RDX917550:RDZ917550 RNT917550:RNV917550 RXP917550:RXR917550 SHL917550:SHN917550 SRH917550:SRJ917550 TBD917550:TBF917550 TKZ917550:TLB917550 TUV917550:TUX917550 UER917550:UET917550 UON917550:UOP917550 UYJ917550:UYL917550 VIF917550:VIH917550 VSB917550:VSD917550 WBX917550:WBZ917550 WLT917550:WLV917550 WVP917550:WVR917550 H983086:J983086 JD983086:JF983086 SZ983086:TB983086 ACV983086:ACX983086 AMR983086:AMT983086 AWN983086:AWP983086 BGJ983086:BGL983086 BQF983086:BQH983086 CAB983086:CAD983086 CJX983086:CJZ983086 CTT983086:CTV983086 DDP983086:DDR983086 DNL983086:DNN983086 DXH983086:DXJ983086 EHD983086:EHF983086 EQZ983086:ERB983086 FAV983086:FAX983086 FKR983086:FKT983086 FUN983086:FUP983086 GEJ983086:GEL983086 GOF983086:GOH983086 GYB983086:GYD983086 HHX983086:HHZ983086 HRT983086:HRV983086 IBP983086:IBR983086 ILL983086:ILN983086 IVH983086:IVJ983086 JFD983086:JFF983086 JOZ983086:JPB983086 JYV983086:JYX983086 KIR983086:KIT983086 KSN983086:KSP983086 LCJ983086:LCL983086 LMF983086:LMH983086 LWB983086:LWD983086 MFX983086:MFZ983086 MPT983086:MPV983086 MZP983086:MZR983086 NJL983086:NJN983086 NTH983086:NTJ983086 ODD983086:ODF983086 OMZ983086:ONB983086 OWV983086:OWX983086 PGR983086:PGT983086 PQN983086:PQP983086 QAJ983086:QAL983086 QKF983086:QKH983086 QUB983086:QUD983086 RDX983086:RDZ983086 RNT983086:RNV983086 RXP983086:RXR983086 SHL983086:SHN983086 SRH983086:SRJ983086 TBD983086:TBF983086 TKZ983086:TLB983086 TUV983086:TUX983086 UER983086:UET983086 UON983086:UOP983086 UYJ983086:UYL983086 VIF983086:VIH983086 VSB983086:VSD983086 WBX983086:WBZ983086 WLT983086:WLV983086 WVP983086:WVR983086">
      <formula1>$S$52:$S$54</formula1>
    </dataValidation>
    <dataValidation type="list" allowBlank="1" sqref="H35:J35 JD35:JF35 SZ35:TB35 ACV35:ACX35 AMR35:AMT35 AWN35:AWP35 BGJ35:BGL35 BQF35:BQH35 CAB35:CAD35 CJX35:CJZ35 CTT35:CTV35 DDP35:DDR35 DNL35:DNN35 DXH35:DXJ35 EHD35:EHF35 EQZ35:ERB35 FAV35:FAX35 FKR35:FKT35 FUN35:FUP35 GEJ35:GEL35 GOF35:GOH35 GYB35:GYD35 HHX35:HHZ35 HRT35:HRV35 IBP35:IBR35 ILL35:ILN35 IVH35:IVJ35 JFD35:JFF35 JOZ35:JPB35 JYV35:JYX35 KIR35:KIT35 KSN35:KSP35 LCJ35:LCL35 LMF35:LMH35 LWB35:LWD35 MFX35:MFZ35 MPT35:MPV35 MZP35:MZR35 NJL35:NJN35 NTH35:NTJ35 ODD35:ODF35 OMZ35:ONB35 OWV35:OWX35 PGR35:PGT35 PQN35:PQP35 QAJ35:QAL35 QKF35:QKH35 QUB35:QUD35 RDX35:RDZ35 RNT35:RNV35 RXP35:RXR35 SHL35:SHN35 SRH35:SRJ35 TBD35:TBF35 TKZ35:TLB35 TUV35:TUX35 UER35:UET35 UON35:UOP35 UYJ35:UYL35 VIF35:VIH35 VSB35:VSD35 WBX35:WBZ35 WLT35:WLV35 WVP35:WVR35 H65571:J65571 JD65571:JF65571 SZ65571:TB65571 ACV65571:ACX65571 AMR65571:AMT65571 AWN65571:AWP65571 BGJ65571:BGL65571 BQF65571:BQH65571 CAB65571:CAD65571 CJX65571:CJZ65571 CTT65571:CTV65571 DDP65571:DDR65571 DNL65571:DNN65571 DXH65571:DXJ65571 EHD65571:EHF65571 EQZ65571:ERB65571 FAV65571:FAX65571 FKR65571:FKT65571 FUN65571:FUP65571 GEJ65571:GEL65571 GOF65571:GOH65571 GYB65571:GYD65571 HHX65571:HHZ65571 HRT65571:HRV65571 IBP65571:IBR65571 ILL65571:ILN65571 IVH65571:IVJ65571 JFD65571:JFF65571 JOZ65571:JPB65571 JYV65571:JYX65571 KIR65571:KIT65571 KSN65571:KSP65571 LCJ65571:LCL65571 LMF65571:LMH65571 LWB65571:LWD65571 MFX65571:MFZ65571 MPT65571:MPV65571 MZP65571:MZR65571 NJL65571:NJN65571 NTH65571:NTJ65571 ODD65571:ODF65571 OMZ65571:ONB65571 OWV65571:OWX65571 PGR65571:PGT65571 PQN65571:PQP65571 QAJ65571:QAL65571 QKF65571:QKH65571 QUB65571:QUD65571 RDX65571:RDZ65571 RNT65571:RNV65571 RXP65571:RXR65571 SHL65571:SHN65571 SRH65571:SRJ65571 TBD65571:TBF65571 TKZ65571:TLB65571 TUV65571:TUX65571 UER65571:UET65571 UON65571:UOP65571 UYJ65571:UYL65571 VIF65571:VIH65571 VSB65571:VSD65571 WBX65571:WBZ65571 WLT65571:WLV65571 WVP65571:WVR65571 H131107:J131107 JD131107:JF131107 SZ131107:TB131107 ACV131107:ACX131107 AMR131107:AMT131107 AWN131107:AWP131107 BGJ131107:BGL131107 BQF131107:BQH131107 CAB131107:CAD131107 CJX131107:CJZ131107 CTT131107:CTV131107 DDP131107:DDR131107 DNL131107:DNN131107 DXH131107:DXJ131107 EHD131107:EHF131107 EQZ131107:ERB131107 FAV131107:FAX131107 FKR131107:FKT131107 FUN131107:FUP131107 GEJ131107:GEL131107 GOF131107:GOH131107 GYB131107:GYD131107 HHX131107:HHZ131107 HRT131107:HRV131107 IBP131107:IBR131107 ILL131107:ILN131107 IVH131107:IVJ131107 JFD131107:JFF131107 JOZ131107:JPB131107 JYV131107:JYX131107 KIR131107:KIT131107 KSN131107:KSP131107 LCJ131107:LCL131107 LMF131107:LMH131107 LWB131107:LWD131107 MFX131107:MFZ131107 MPT131107:MPV131107 MZP131107:MZR131107 NJL131107:NJN131107 NTH131107:NTJ131107 ODD131107:ODF131107 OMZ131107:ONB131107 OWV131107:OWX131107 PGR131107:PGT131107 PQN131107:PQP131107 QAJ131107:QAL131107 QKF131107:QKH131107 QUB131107:QUD131107 RDX131107:RDZ131107 RNT131107:RNV131107 RXP131107:RXR131107 SHL131107:SHN131107 SRH131107:SRJ131107 TBD131107:TBF131107 TKZ131107:TLB131107 TUV131107:TUX131107 UER131107:UET131107 UON131107:UOP131107 UYJ131107:UYL131107 VIF131107:VIH131107 VSB131107:VSD131107 WBX131107:WBZ131107 WLT131107:WLV131107 WVP131107:WVR131107 H196643:J196643 JD196643:JF196643 SZ196643:TB196643 ACV196643:ACX196643 AMR196643:AMT196643 AWN196643:AWP196643 BGJ196643:BGL196643 BQF196643:BQH196643 CAB196643:CAD196643 CJX196643:CJZ196643 CTT196643:CTV196643 DDP196643:DDR196643 DNL196643:DNN196643 DXH196643:DXJ196643 EHD196643:EHF196643 EQZ196643:ERB196643 FAV196643:FAX196643 FKR196643:FKT196643 FUN196643:FUP196643 GEJ196643:GEL196643 GOF196643:GOH196643 GYB196643:GYD196643 HHX196643:HHZ196643 HRT196643:HRV196643 IBP196643:IBR196643 ILL196643:ILN196643 IVH196643:IVJ196643 JFD196643:JFF196643 JOZ196643:JPB196643 JYV196643:JYX196643 KIR196643:KIT196643 KSN196643:KSP196643 LCJ196643:LCL196643 LMF196643:LMH196643 LWB196643:LWD196643 MFX196643:MFZ196643 MPT196643:MPV196643 MZP196643:MZR196643 NJL196643:NJN196643 NTH196643:NTJ196643 ODD196643:ODF196643 OMZ196643:ONB196643 OWV196643:OWX196643 PGR196643:PGT196643 PQN196643:PQP196643 QAJ196643:QAL196643 QKF196643:QKH196643 QUB196643:QUD196643 RDX196643:RDZ196643 RNT196643:RNV196643 RXP196643:RXR196643 SHL196643:SHN196643 SRH196643:SRJ196643 TBD196643:TBF196643 TKZ196643:TLB196643 TUV196643:TUX196643 UER196643:UET196643 UON196643:UOP196643 UYJ196643:UYL196643 VIF196643:VIH196643 VSB196643:VSD196643 WBX196643:WBZ196643 WLT196643:WLV196643 WVP196643:WVR196643 H262179:J262179 JD262179:JF262179 SZ262179:TB262179 ACV262179:ACX262179 AMR262179:AMT262179 AWN262179:AWP262179 BGJ262179:BGL262179 BQF262179:BQH262179 CAB262179:CAD262179 CJX262179:CJZ262179 CTT262179:CTV262179 DDP262179:DDR262179 DNL262179:DNN262179 DXH262179:DXJ262179 EHD262179:EHF262179 EQZ262179:ERB262179 FAV262179:FAX262179 FKR262179:FKT262179 FUN262179:FUP262179 GEJ262179:GEL262179 GOF262179:GOH262179 GYB262179:GYD262179 HHX262179:HHZ262179 HRT262179:HRV262179 IBP262179:IBR262179 ILL262179:ILN262179 IVH262179:IVJ262179 JFD262179:JFF262179 JOZ262179:JPB262179 JYV262179:JYX262179 KIR262179:KIT262179 KSN262179:KSP262179 LCJ262179:LCL262179 LMF262179:LMH262179 LWB262179:LWD262179 MFX262179:MFZ262179 MPT262179:MPV262179 MZP262179:MZR262179 NJL262179:NJN262179 NTH262179:NTJ262179 ODD262179:ODF262179 OMZ262179:ONB262179 OWV262179:OWX262179 PGR262179:PGT262179 PQN262179:PQP262179 QAJ262179:QAL262179 QKF262179:QKH262179 QUB262179:QUD262179 RDX262179:RDZ262179 RNT262179:RNV262179 RXP262179:RXR262179 SHL262179:SHN262179 SRH262179:SRJ262179 TBD262179:TBF262179 TKZ262179:TLB262179 TUV262179:TUX262179 UER262179:UET262179 UON262179:UOP262179 UYJ262179:UYL262179 VIF262179:VIH262179 VSB262179:VSD262179 WBX262179:WBZ262179 WLT262179:WLV262179 WVP262179:WVR262179 H327715:J327715 JD327715:JF327715 SZ327715:TB327715 ACV327715:ACX327715 AMR327715:AMT327715 AWN327715:AWP327715 BGJ327715:BGL327715 BQF327715:BQH327715 CAB327715:CAD327715 CJX327715:CJZ327715 CTT327715:CTV327715 DDP327715:DDR327715 DNL327715:DNN327715 DXH327715:DXJ327715 EHD327715:EHF327715 EQZ327715:ERB327715 FAV327715:FAX327715 FKR327715:FKT327715 FUN327715:FUP327715 GEJ327715:GEL327715 GOF327715:GOH327715 GYB327715:GYD327715 HHX327715:HHZ327715 HRT327715:HRV327715 IBP327715:IBR327715 ILL327715:ILN327715 IVH327715:IVJ327715 JFD327715:JFF327715 JOZ327715:JPB327715 JYV327715:JYX327715 KIR327715:KIT327715 KSN327715:KSP327715 LCJ327715:LCL327715 LMF327715:LMH327715 LWB327715:LWD327715 MFX327715:MFZ327715 MPT327715:MPV327715 MZP327715:MZR327715 NJL327715:NJN327715 NTH327715:NTJ327715 ODD327715:ODF327715 OMZ327715:ONB327715 OWV327715:OWX327715 PGR327715:PGT327715 PQN327715:PQP327715 QAJ327715:QAL327715 QKF327715:QKH327715 QUB327715:QUD327715 RDX327715:RDZ327715 RNT327715:RNV327715 RXP327715:RXR327715 SHL327715:SHN327715 SRH327715:SRJ327715 TBD327715:TBF327715 TKZ327715:TLB327715 TUV327715:TUX327715 UER327715:UET327715 UON327715:UOP327715 UYJ327715:UYL327715 VIF327715:VIH327715 VSB327715:VSD327715 WBX327715:WBZ327715 WLT327715:WLV327715 WVP327715:WVR327715 H393251:J393251 JD393251:JF393251 SZ393251:TB393251 ACV393251:ACX393251 AMR393251:AMT393251 AWN393251:AWP393251 BGJ393251:BGL393251 BQF393251:BQH393251 CAB393251:CAD393251 CJX393251:CJZ393251 CTT393251:CTV393251 DDP393251:DDR393251 DNL393251:DNN393251 DXH393251:DXJ393251 EHD393251:EHF393251 EQZ393251:ERB393251 FAV393251:FAX393251 FKR393251:FKT393251 FUN393251:FUP393251 GEJ393251:GEL393251 GOF393251:GOH393251 GYB393251:GYD393251 HHX393251:HHZ393251 HRT393251:HRV393251 IBP393251:IBR393251 ILL393251:ILN393251 IVH393251:IVJ393251 JFD393251:JFF393251 JOZ393251:JPB393251 JYV393251:JYX393251 KIR393251:KIT393251 KSN393251:KSP393251 LCJ393251:LCL393251 LMF393251:LMH393251 LWB393251:LWD393251 MFX393251:MFZ393251 MPT393251:MPV393251 MZP393251:MZR393251 NJL393251:NJN393251 NTH393251:NTJ393251 ODD393251:ODF393251 OMZ393251:ONB393251 OWV393251:OWX393251 PGR393251:PGT393251 PQN393251:PQP393251 QAJ393251:QAL393251 QKF393251:QKH393251 QUB393251:QUD393251 RDX393251:RDZ393251 RNT393251:RNV393251 RXP393251:RXR393251 SHL393251:SHN393251 SRH393251:SRJ393251 TBD393251:TBF393251 TKZ393251:TLB393251 TUV393251:TUX393251 UER393251:UET393251 UON393251:UOP393251 UYJ393251:UYL393251 VIF393251:VIH393251 VSB393251:VSD393251 WBX393251:WBZ393251 WLT393251:WLV393251 WVP393251:WVR393251 H458787:J458787 JD458787:JF458787 SZ458787:TB458787 ACV458787:ACX458787 AMR458787:AMT458787 AWN458787:AWP458787 BGJ458787:BGL458787 BQF458787:BQH458787 CAB458787:CAD458787 CJX458787:CJZ458787 CTT458787:CTV458787 DDP458787:DDR458787 DNL458787:DNN458787 DXH458787:DXJ458787 EHD458787:EHF458787 EQZ458787:ERB458787 FAV458787:FAX458787 FKR458787:FKT458787 FUN458787:FUP458787 GEJ458787:GEL458787 GOF458787:GOH458787 GYB458787:GYD458787 HHX458787:HHZ458787 HRT458787:HRV458787 IBP458787:IBR458787 ILL458787:ILN458787 IVH458787:IVJ458787 JFD458787:JFF458787 JOZ458787:JPB458787 JYV458787:JYX458787 KIR458787:KIT458787 KSN458787:KSP458787 LCJ458787:LCL458787 LMF458787:LMH458787 LWB458787:LWD458787 MFX458787:MFZ458787 MPT458787:MPV458787 MZP458787:MZR458787 NJL458787:NJN458787 NTH458787:NTJ458787 ODD458787:ODF458787 OMZ458787:ONB458787 OWV458787:OWX458787 PGR458787:PGT458787 PQN458787:PQP458787 QAJ458787:QAL458787 QKF458787:QKH458787 QUB458787:QUD458787 RDX458787:RDZ458787 RNT458787:RNV458787 RXP458787:RXR458787 SHL458787:SHN458787 SRH458787:SRJ458787 TBD458787:TBF458787 TKZ458787:TLB458787 TUV458787:TUX458787 UER458787:UET458787 UON458787:UOP458787 UYJ458787:UYL458787 VIF458787:VIH458787 VSB458787:VSD458787 WBX458787:WBZ458787 WLT458787:WLV458787 WVP458787:WVR458787 H524323:J524323 JD524323:JF524323 SZ524323:TB524323 ACV524323:ACX524323 AMR524323:AMT524323 AWN524323:AWP524323 BGJ524323:BGL524323 BQF524323:BQH524323 CAB524323:CAD524323 CJX524323:CJZ524323 CTT524323:CTV524323 DDP524323:DDR524323 DNL524323:DNN524323 DXH524323:DXJ524323 EHD524323:EHF524323 EQZ524323:ERB524323 FAV524323:FAX524323 FKR524323:FKT524323 FUN524323:FUP524323 GEJ524323:GEL524323 GOF524323:GOH524323 GYB524323:GYD524323 HHX524323:HHZ524323 HRT524323:HRV524323 IBP524323:IBR524323 ILL524323:ILN524323 IVH524323:IVJ524323 JFD524323:JFF524323 JOZ524323:JPB524323 JYV524323:JYX524323 KIR524323:KIT524323 KSN524323:KSP524323 LCJ524323:LCL524323 LMF524323:LMH524323 LWB524323:LWD524323 MFX524323:MFZ524323 MPT524323:MPV524323 MZP524323:MZR524323 NJL524323:NJN524323 NTH524323:NTJ524323 ODD524323:ODF524323 OMZ524323:ONB524323 OWV524323:OWX524323 PGR524323:PGT524323 PQN524323:PQP524323 QAJ524323:QAL524323 QKF524323:QKH524323 QUB524323:QUD524323 RDX524323:RDZ524323 RNT524323:RNV524323 RXP524323:RXR524323 SHL524323:SHN524323 SRH524323:SRJ524323 TBD524323:TBF524323 TKZ524323:TLB524323 TUV524323:TUX524323 UER524323:UET524323 UON524323:UOP524323 UYJ524323:UYL524323 VIF524323:VIH524323 VSB524323:VSD524323 WBX524323:WBZ524323 WLT524323:WLV524323 WVP524323:WVR524323 H589859:J589859 JD589859:JF589859 SZ589859:TB589859 ACV589859:ACX589859 AMR589859:AMT589859 AWN589859:AWP589859 BGJ589859:BGL589859 BQF589859:BQH589859 CAB589859:CAD589859 CJX589859:CJZ589859 CTT589859:CTV589859 DDP589859:DDR589859 DNL589859:DNN589859 DXH589859:DXJ589859 EHD589859:EHF589859 EQZ589859:ERB589859 FAV589859:FAX589859 FKR589859:FKT589859 FUN589859:FUP589859 GEJ589859:GEL589859 GOF589859:GOH589859 GYB589859:GYD589859 HHX589859:HHZ589859 HRT589859:HRV589859 IBP589859:IBR589859 ILL589859:ILN589859 IVH589859:IVJ589859 JFD589859:JFF589859 JOZ589859:JPB589859 JYV589859:JYX589859 KIR589859:KIT589859 KSN589859:KSP589859 LCJ589859:LCL589859 LMF589859:LMH589859 LWB589859:LWD589859 MFX589859:MFZ589859 MPT589859:MPV589859 MZP589859:MZR589859 NJL589859:NJN589859 NTH589859:NTJ589859 ODD589859:ODF589859 OMZ589859:ONB589859 OWV589859:OWX589859 PGR589859:PGT589859 PQN589859:PQP589859 QAJ589859:QAL589859 QKF589859:QKH589859 QUB589859:QUD589859 RDX589859:RDZ589859 RNT589859:RNV589859 RXP589859:RXR589859 SHL589859:SHN589859 SRH589859:SRJ589859 TBD589859:TBF589859 TKZ589859:TLB589859 TUV589859:TUX589859 UER589859:UET589859 UON589859:UOP589859 UYJ589859:UYL589859 VIF589859:VIH589859 VSB589859:VSD589859 WBX589859:WBZ589859 WLT589859:WLV589859 WVP589859:WVR589859 H655395:J655395 JD655395:JF655395 SZ655395:TB655395 ACV655395:ACX655395 AMR655395:AMT655395 AWN655395:AWP655395 BGJ655395:BGL655395 BQF655395:BQH655395 CAB655395:CAD655395 CJX655395:CJZ655395 CTT655395:CTV655395 DDP655395:DDR655395 DNL655395:DNN655395 DXH655395:DXJ655395 EHD655395:EHF655395 EQZ655395:ERB655395 FAV655395:FAX655395 FKR655395:FKT655395 FUN655395:FUP655395 GEJ655395:GEL655395 GOF655395:GOH655395 GYB655395:GYD655395 HHX655395:HHZ655395 HRT655395:HRV655395 IBP655395:IBR655395 ILL655395:ILN655395 IVH655395:IVJ655395 JFD655395:JFF655395 JOZ655395:JPB655395 JYV655395:JYX655395 KIR655395:KIT655395 KSN655395:KSP655395 LCJ655395:LCL655395 LMF655395:LMH655395 LWB655395:LWD655395 MFX655395:MFZ655395 MPT655395:MPV655395 MZP655395:MZR655395 NJL655395:NJN655395 NTH655395:NTJ655395 ODD655395:ODF655395 OMZ655395:ONB655395 OWV655395:OWX655395 PGR655395:PGT655395 PQN655395:PQP655395 QAJ655395:QAL655395 QKF655395:QKH655395 QUB655395:QUD655395 RDX655395:RDZ655395 RNT655395:RNV655395 RXP655395:RXR655395 SHL655395:SHN655395 SRH655395:SRJ655395 TBD655395:TBF655395 TKZ655395:TLB655395 TUV655395:TUX655395 UER655395:UET655395 UON655395:UOP655395 UYJ655395:UYL655395 VIF655395:VIH655395 VSB655395:VSD655395 WBX655395:WBZ655395 WLT655395:WLV655395 WVP655395:WVR655395 H720931:J720931 JD720931:JF720931 SZ720931:TB720931 ACV720931:ACX720931 AMR720931:AMT720931 AWN720931:AWP720931 BGJ720931:BGL720931 BQF720931:BQH720931 CAB720931:CAD720931 CJX720931:CJZ720931 CTT720931:CTV720931 DDP720931:DDR720931 DNL720931:DNN720931 DXH720931:DXJ720931 EHD720931:EHF720931 EQZ720931:ERB720931 FAV720931:FAX720931 FKR720931:FKT720931 FUN720931:FUP720931 GEJ720931:GEL720931 GOF720931:GOH720931 GYB720931:GYD720931 HHX720931:HHZ720931 HRT720931:HRV720931 IBP720931:IBR720931 ILL720931:ILN720931 IVH720931:IVJ720931 JFD720931:JFF720931 JOZ720931:JPB720931 JYV720931:JYX720931 KIR720931:KIT720931 KSN720931:KSP720931 LCJ720931:LCL720931 LMF720931:LMH720931 LWB720931:LWD720931 MFX720931:MFZ720931 MPT720931:MPV720931 MZP720931:MZR720931 NJL720931:NJN720931 NTH720931:NTJ720931 ODD720931:ODF720931 OMZ720931:ONB720931 OWV720931:OWX720931 PGR720931:PGT720931 PQN720931:PQP720931 QAJ720931:QAL720931 QKF720931:QKH720931 QUB720931:QUD720931 RDX720931:RDZ720931 RNT720931:RNV720931 RXP720931:RXR720931 SHL720931:SHN720931 SRH720931:SRJ720931 TBD720931:TBF720931 TKZ720931:TLB720931 TUV720931:TUX720931 UER720931:UET720931 UON720931:UOP720931 UYJ720931:UYL720931 VIF720931:VIH720931 VSB720931:VSD720931 WBX720931:WBZ720931 WLT720931:WLV720931 WVP720931:WVR720931 H786467:J786467 JD786467:JF786467 SZ786467:TB786467 ACV786467:ACX786467 AMR786467:AMT786467 AWN786467:AWP786467 BGJ786467:BGL786467 BQF786467:BQH786467 CAB786467:CAD786467 CJX786467:CJZ786467 CTT786467:CTV786467 DDP786467:DDR786467 DNL786467:DNN786467 DXH786467:DXJ786467 EHD786467:EHF786467 EQZ786467:ERB786467 FAV786467:FAX786467 FKR786467:FKT786467 FUN786467:FUP786467 GEJ786467:GEL786467 GOF786467:GOH786467 GYB786467:GYD786467 HHX786467:HHZ786467 HRT786467:HRV786467 IBP786467:IBR786467 ILL786467:ILN786467 IVH786467:IVJ786467 JFD786467:JFF786467 JOZ786467:JPB786467 JYV786467:JYX786467 KIR786467:KIT786467 KSN786467:KSP786467 LCJ786467:LCL786467 LMF786467:LMH786467 LWB786467:LWD786467 MFX786467:MFZ786467 MPT786467:MPV786467 MZP786467:MZR786467 NJL786467:NJN786467 NTH786467:NTJ786467 ODD786467:ODF786467 OMZ786467:ONB786467 OWV786467:OWX786467 PGR786467:PGT786467 PQN786467:PQP786467 QAJ786467:QAL786467 QKF786467:QKH786467 QUB786467:QUD786467 RDX786467:RDZ786467 RNT786467:RNV786467 RXP786467:RXR786467 SHL786467:SHN786467 SRH786467:SRJ786467 TBD786467:TBF786467 TKZ786467:TLB786467 TUV786467:TUX786467 UER786467:UET786467 UON786467:UOP786467 UYJ786467:UYL786467 VIF786467:VIH786467 VSB786467:VSD786467 WBX786467:WBZ786467 WLT786467:WLV786467 WVP786467:WVR786467 H852003:J852003 JD852003:JF852003 SZ852003:TB852003 ACV852003:ACX852003 AMR852003:AMT852003 AWN852003:AWP852003 BGJ852003:BGL852003 BQF852003:BQH852003 CAB852003:CAD852003 CJX852003:CJZ852003 CTT852003:CTV852003 DDP852003:DDR852003 DNL852003:DNN852003 DXH852003:DXJ852003 EHD852003:EHF852003 EQZ852003:ERB852003 FAV852003:FAX852003 FKR852003:FKT852003 FUN852003:FUP852003 GEJ852003:GEL852003 GOF852003:GOH852003 GYB852003:GYD852003 HHX852003:HHZ852003 HRT852003:HRV852003 IBP852003:IBR852003 ILL852003:ILN852003 IVH852003:IVJ852003 JFD852003:JFF852003 JOZ852003:JPB852003 JYV852003:JYX852003 KIR852003:KIT852003 KSN852003:KSP852003 LCJ852003:LCL852003 LMF852003:LMH852003 LWB852003:LWD852003 MFX852003:MFZ852003 MPT852003:MPV852003 MZP852003:MZR852003 NJL852003:NJN852003 NTH852003:NTJ852003 ODD852003:ODF852003 OMZ852003:ONB852003 OWV852003:OWX852003 PGR852003:PGT852003 PQN852003:PQP852003 QAJ852003:QAL852003 QKF852003:QKH852003 QUB852003:QUD852003 RDX852003:RDZ852003 RNT852003:RNV852003 RXP852003:RXR852003 SHL852003:SHN852003 SRH852003:SRJ852003 TBD852003:TBF852003 TKZ852003:TLB852003 TUV852003:TUX852003 UER852003:UET852003 UON852003:UOP852003 UYJ852003:UYL852003 VIF852003:VIH852003 VSB852003:VSD852003 WBX852003:WBZ852003 WLT852003:WLV852003 WVP852003:WVR852003 H917539:J917539 JD917539:JF917539 SZ917539:TB917539 ACV917539:ACX917539 AMR917539:AMT917539 AWN917539:AWP917539 BGJ917539:BGL917539 BQF917539:BQH917539 CAB917539:CAD917539 CJX917539:CJZ917539 CTT917539:CTV917539 DDP917539:DDR917539 DNL917539:DNN917539 DXH917539:DXJ917539 EHD917539:EHF917539 EQZ917539:ERB917539 FAV917539:FAX917539 FKR917539:FKT917539 FUN917539:FUP917539 GEJ917539:GEL917539 GOF917539:GOH917539 GYB917539:GYD917539 HHX917539:HHZ917539 HRT917539:HRV917539 IBP917539:IBR917539 ILL917539:ILN917539 IVH917539:IVJ917539 JFD917539:JFF917539 JOZ917539:JPB917539 JYV917539:JYX917539 KIR917539:KIT917539 KSN917539:KSP917539 LCJ917539:LCL917539 LMF917539:LMH917539 LWB917539:LWD917539 MFX917539:MFZ917539 MPT917539:MPV917539 MZP917539:MZR917539 NJL917539:NJN917539 NTH917539:NTJ917539 ODD917539:ODF917539 OMZ917539:ONB917539 OWV917539:OWX917539 PGR917539:PGT917539 PQN917539:PQP917539 QAJ917539:QAL917539 QKF917539:QKH917539 QUB917539:QUD917539 RDX917539:RDZ917539 RNT917539:RNV917539 RXP917539:RXR917539 SHL917539:SHN917539 SRH917539:SRJ917539 TBD917539:TBF917539 TKZ917539:TLB917539 TUV917539:TUX917539 UER917539:UET917539 UON917539:UOP917539 UYJ917539:UYL917539 VIF917539:VIH917539 VSB917539:VSD917539 WBX917539:WBZ917539 WLT917539:WLV917539 WVP917539:WVR917539 H983075:J983075 JD983075:JF983075 SZ983075:TB983075 ACV983075:ACX983075 AMR983075:AMT983075 AWN983075:AWP983075 BGJ983075:BGL983075 BQF983075:BQH983075 CAB983075:CAD983075 CJX983075:CJZ983075 CTT983075:CTV983075 DDP983075:DDR983075 DNL983075:DNN983075 DXH983075:DXJ983075 EHD983075:EHF983075 EQZ983075:ERB983075 FAV983075:FAX983075 FKR983075:FKT983075 FUN983075:FUP983075 GEJ983075:GEL983075 GOF983075:GOH983075 GYB983075:GYD983075 HHX983075:HHZ983075 HRT983075:HRV983075 IBP983075:IBR983075 ILL983075:ILN983075 IVH983075:IVJ983075 JFD983075:JFF983075 JOZ983075:JPB983075 JYV983075:JYX983075 KIR983075:KIT983075 KSN983075:KSP983075 LCJ983075:LCL983075 LMF983075:LMH983075 LWB983075:LWD983075 MFX983075:MFZ983075 MPT983075:MPV983075 MZP983075:MZR983075 NJL983075:NJN983075 NTH983075:NTJ983075 ODD983075:ODF983075 OMZ983075:ONB983075 OWV983075:OWX983075 PGR983075:PGT983075 PQN983075:PQP983075 QAJ983075:QAL983075 QKF983075:QKH983075 QUB983075:QUD983075 RDX983075:RDZ983075 RNT983075:RNV983075 RXP983075:RXR983075 SHL983075:SHN983075 SRH983075:SRJ983075 TBD983075:TBF983075 TKZ983075:TLB983075 TUV983075:TUX983075 UER983075:UET983075 UON983075:UOP983075 UYJ983075:UYL983075 VIF983075:VIH983075 VSB983075:VSD983075 WBX983075:WBZ983075 WLT983075:WLV983075 WVP983075:WVR983075 H37:J38 JD37:JF38 SZ37:TB38 ACV37:ACX38 AMR37:AMT38 AWN37:AWP38 BGJ37:BGL38 BQF37:BQH38 CAB37:CAD38 CJX37:CJZ38 CTT37:CTV38 DDP37:DDR38 DNL37:DNN38 DXH37:DXJ38 EHD37:EHF38 EQZ37:ERB38 FAV37:FAX38 FKR37:FKT38 FUN37:FUP38 GEJ37:GEL38 GOF37:GOH38 GYB37:GYD38 HHX37:HHZ38 HRT37:HRV38 IBP37:IBR38 ILL37:ILN38 IVH37:IVJ38 JFD37:JFF38 JOZ37:JPB38 JYV37:JYX38 KIR37:KIT38 KSN37:KSP38 LCJ37:LCL38 LMF37:LMH38 LWB37:LWD38 MFX37:MFZ38 MPT37:MPV38 MZP37:MZR38 NJL37:NJN38 NTH37:NTJ38 ODD37:ODF38 OMZ37:ONB38 OWV37:OWX38 PGR37:PGT38 PQN37:PQP38 QAJ37:QAL38 QKF37:QKH38 QUB37:QUD38 RDX37:RDZ38 RNT37:RNV38 RXP37:RXR38 SHL37:SHN38 SRH37:SRJ38 TBD37:TBF38 TKZ37:TLB38 TUV37:TUX38 UER37:UET38 UON37:UOP38 UYJ37:UYL38 VIF37:VIH38 VSB37:VSD38 WBX37:WBZ38 WLT37:WLV38 WVP37:WVR38 H65573:J65574 JD65573:JF65574 SZ65573:TB65574 ACV65573:ACX65574 AMR65573:AMT65574 AWN65573:AWP65574 BGJ65573:BGL65574 BQF65573:BQH65574 CAB65573:CAD65574 CJX65573:CJZ65574 CTT65573:CTV65574 DDP65573:DDR65574 DNL65573:DNN65574 DXH65573:DXJ65574 EHD65573:EHF65574 EQZ65573:ERB65574 FAV65573:FAX65574 FKR65573:FKT65574 FUN65573:FUP65574 GEJ65573:GEL65574 GOF65573:GOH65574 GYB65573:GYD65574 HHX65573:HHZ65574 HRT65573:HRV65574 IBP65573:IBR65574 ILL65573:ILN65574 IVH65573:IVJ65574 JFD65573:JFF65574 JOZ65573:JPB65574 JYV65573:JYX65574 KIR65573:KIT65574 KSN65573:KSP65574 LCJ65573:LCL65574 LMF65573:LMH65574 LWB65573:LWD65574 MFX65573:MFZ65574 MPT65573:MPV65574 MZP65573:MZR65574 NJL65573:NJN65574 NTH65573:NTJ65574 ODD65573:ODF65574 OMZ65573:ONB65574 OWV65573:OWX65574 PGR65573:PGT65574 PQN65573:PQP65574 QAJ65573:QAL65574 QKF65573:QKH65574 QUB65573:QUD65574 RDX65573:RDZ65574 RNT65573:RNV65574 RXP65573:RXR65574 SHL65573:SHN65574 SRH65573:SRJ65574 TBD65573:TBF65574 TKZ65573:TLB65574 TUV65573:TUX65574 UER65573:UET65574 UON65573:UOP65574 UYJ65573:UYL65574 VIF65573:VIH65574 VSB65573:VSD65574 WBX65573:WBZ65574 WLT65573:WLV65574 WVP65573:WVR65574 H131109:J131110 JD131109:JF131110 SZ131109:TB131110 ACV131109:ACX131110 AMR131109:AMT131110 AWN131109:AWP131110 BGJ131109:BGL131110 BQF131109:BQH131110 CAB131109:CAD131110 CJX131109:CJZ131110 CTT131109:CTV131110 DDP131109:DDR131110 DNL131109:DNN131110 DXH131109:DXJ131110 EHD131109:EHF131110 EQZ131109:ERB131110 FAV131109:FAX131110 FKR131109:FKT131110 FUN131109:FUP131110 GEJ131109:GEL131110 GOF131109:GOH131110 GYB131109:GYD131110 HHX131109:HHZ131110 HRT131109:HRV131110 IBP131109:IBR131110 ILL131109:ILN131110 IVH131109:IVJ131110 JFD131109:JFF131110 JOZ131109:JPB131110 JYV131109:JYX131110 KIR131109:KIT131110 KSN131109:KSP131110 LCJ131109:LCL131110 LMF131109:LMH131110 LWB131109:LWD131110 MFX131109:MFZ131110 MPT131109:MPV131110 MZP131109:MZR131110 NJL131109:NJN131110 NTH131109:NTJ131110 ODD131109:ODF131110 OMZ131109:ONB131110 OWV131109:OWX131110 PGR131109:PGT131110 PQN131109:PQP131110 QAJ131109:QAL131110 QKF131109:QKH131110 QUB131109:QUD131110 RDX131109:RDZ131110 RNT131109:RNV131110 RXP131109:RXR131110 SHL131109:SHN131110 SRH131109:SRJ131110 TBD131109:TBF131110 TKZ131109:TLB131110 TUV131109:TUX131110 UER131109:UET131110 UON131109:UOP131110 UYJ131109:UYL131110 VIF131109:VIH131110 VSB131109:VSD131110 WBX131109:WBZ131110 WLT131109:WLV131110 WVP131109:WVR131110 H196645:J196646 JD196645:JF196646 SZ196645:TB196646 ACV196645:ACX196646 AMR196645:AMT196646 AWN196645:AWP196646 BGJ196645:BGL196646 BQF196645:BQH196646 CAB196645:CAD196646 CJX196645:CJZ196646 CTT196645:CTV196646 DDP196645:DDR196646 DNL196645:DNN196646 DXH196645:DXJ196646 EHD196645:EHF196646 EQZ196645:ERB196646 FAV196645:FAX196646 FKR196645:FKT196646 FUN196645:FUP196646 GEJ196645:GEL196646 GOF196645:GOH196646 GYB196645:GYD196646 HHX196645:HHZ196646 HRT196645:HRV196646 IBP196645:IBR196646 ILL196645:ILN196646 IVH196645:IVJ196646 JFD196645:JFF196646 JOZ196645:JPB196646 JYV196645:JYX196646 KIR196645:KIT196646 KSN196645:KSP196646 LCJ196645:LCL196646 LMF196645:LMH196646 LWB196645:LWD196646 MFX196645:MFZ196646 MPT196645:MPV196646 MZP196645:MZR196646 NJL196645:NJN196646 NTH196645:NTJ196646 ODD196645:ODF196646 OMZ196645:ONB196646 OWV196645:OWX196646 PGR196645:PGT196646 PQN196645:PQP196646 QAJ196645:QAL196646 QKF196645:QKH196646 QUB196645:QUD196646 RDX196645:RDZ196646 RNT196645:RNV196646 RXP196645:RXR196646 SHL196645:SHN196646 SRH196645:SRJ196646 TBD196645:TBF196646 TKZ196645:TLB196646 TUV196645:TUX196646 UER196645:UET196646 UON196645:UOP196646 UYJ196645:UYL196646 VIF196645:VIH196646 VSB196645:VSD196646 WBX196645:WBZ196646 WLT196645:WLV196646 WVP196645:WVR196646 H262181:J262182 JD262181:JF262182 SZ262181:TB262182 ACV262181:ACX262182 AMR262181:AMT262182 AWN262181:AWP262182 BGJ262181:BGL262182 BQF262181:BQH262182 CAB262181:CAD262182 CJX262181:CJZ262182 CTT262181:CTV262182 DDP262181:DDR262182 DNL262181:DNN262182 DXH262181:DXJ262182 EHD262181:EHF262182 EQZ262181:ERB262182 FAV262181:FAX262182 FKR262181:FKT262182 FUN262181:FUP262182 GEJ262181:GEL262182 GOF262181:GOH262182 GYB262181:GYD262182 HHX262181:HHZ262182 HRT262181:HRV262182 IBP262181:IBR262182 ILL262181:ILN262182 IVH262181:IVJ262182 JFD262181:JFF262182 JOZ262181:JPB262182 JYV262181:JYX262182 KIR262181:KIT262182 KSN262181:KSP262182 LCJ262181:LCL262182 LMF262181:LMH262182 LWB262181:LWD262182 MFX262181:MFZ262182 MPT262181:MPV262182 MZP262181:MZR262182 NJL262181:NJN262182 NTH262181:NTJ262182 ODD262181:ODF262182 OMZ262181:ONB262182 OWV262181:OWX262182 PGR262181:PGT262182 PQN262181:PQP262182 QAJ262181:QAL262182 QKF262181:QKH262182 QUB262181:QUD262182 RDX262181:RDZ262182 RNT262181:RNV262182 RXP262181:RXR262182 SHL262181:SHN262182 SRH262181:SRJ262182 TBD262181:TBF262182 TKZ262181:TLB262182 TUV262181:TUX262182 UER262181:UET262182 UON262181:UOP262182 UYJ262181:UYL262182 VIF262181:VIH262182 VSB262181:VSD262182 WBX262181:WBZ262182 WLT262181:WLV262182 WVP262181:WVR262182 H327717:J327718 JD327717:JF327718 SZ327717:TB327718 ACV327717:ACX327718 AMR327717:AMT327718 AWN327717:AWP327718 BGJ327717:BGL327718 BQF327717:BQH327718 CAB327717:CAD327718 CJX327717:CJZ327718 CTT327717:CTV327718 DDP327717:DDR327718 DNL327717:DNN327718 DXH327717:DXJ327718 EHD327717:EHF327718 EQZ327717:ERB327718 FAV327717:FAX327718 FKR327717:FKT327718 FUN327717:FUP327718 GEJ327717:GEL327718 GOF327717:GOH327718 GYB327717:GYD327718 HHX327717:HHZ327718 HRT327717:HRV327718 IBP327717:IBR327718 ILL327717:ILN327718 IVH327717:IVJ327718 JFD327717:JFF327718 JOZ327717:JPB327718 JYV327717:JYX327718 KIR327717:KIT327718 KSN327717:KSP327718 LCJ327717:LCL327718 LMF327717:LMH327718 LWB327717:LWD327718 MFX327717:MFZ327718 MPT327717:MPV327718 MZP327717:MZR327718 NJL327717:NJN327718 NTH327717:NTJ327718 ODD327717:ODF327718 OMZ327717:ONB327718 OWV327717:OWX327718 PGR327717:PGT327718 PQN327717:PQP327718 QAJ327717:QAL327718 QKF327717:QKH327718 QUB327717:QUD327718 RDX327717:RDZ327718 RNT327717:RNV327718 RXP327717:RXR327718 SHL327717:SHN327718 SRH327717:SRJ327718 TBD327717:TBF327718 TKZ327717:TLB327718 TUV327717:TUX327718 UER327717:UET327718 UON327717:UOP327718 UYJ327717:UYL327718 VIF327717:VIH327718 VSB327717:VSD327718 WBX327717:WBZ327718 WLT327717:WLV327718 WVP327717:WVR327718 H393253:J393254 JD393253:JF393254 SZ393253:TB393254 ACV393253:ACX393254 AMR393253:AMT393254 AWN393253:AWP393254 BGJ393253:BGL393254 BQF393253:BQH393254 CAB393253:CAD393254 CJX393253:CJZ393254 CTT393253:CTV393254 DDP393253:DDR393254 DNL393253:DNN393254 DXH393253:DXJ393254 EHD393253:EHF393254 EQZ393253:ERB393254 FAV393253:FAX393254 FKR393253:FKT393254 FUN393253:FUP393254 GEJ393253:GEL393254 GOF393253:GOH393254 GYB393253:GYD393254 HHX393253:HHZ393254 HRT393253:HRV393254 IBP393253:IBR393254 ILL393253:ILN393254 IVH393253:IVJ393254 JFD393253:JFF393254 JOZ393253:JPB393254 JYV393253:JYX393254 KIR393253:KIT393254 KSN393253:KSP393254 LCJ393253:LCL393254 LMF393253:LMH393254 LWB393253:LWD393254 MFX393253:MFZ393254 MPT393253:MPV393254 MZP393253:MZR393254 NJL393253:NJN393254 NTH393253:NTJ393254 ODD393253:ODF393254 OMZ393253:ONB393254 OWV393253:OWX393254 PGR393253:PGT393254 PQN393253:PQP393254 QAJ393253:QAL393254 QKF393253:QKH393254 QUB393253:QUD393254 RDX393253:RDZ393254 RNT393253:RNV393254 RXP393253:RXR393254 SHL393253:SHN393254 SRH393253:SRJ393254 TBD393253:TBF393254 TKZ393253:TLB393254 TUV393253:TUX393254 UER393253:UET393254 UON393253:UOP393254 UYJ393253:UYL393254 VIF393253:VIH393254 VSB393253:VSD393254 WBX393253:WBZ393254 WLT393253:WLV393254 WVP393253:WVR393254 H458789:J458790 JD458789:JF458790 SZ458789:TB458790 ACV458789:ACX458790 AMR458789:AMT458790 AWN458789:AWP458790 BGJ458789:BGL458790 BQF458789:BQH458790 CAB458789:CAD458790 CJX458789:CJZ458790 CTT458789:CTV458790 DDP458789:DDR458790 DNL458789:DNN458790 DXH458789:DXJ458790 EHD458789:EHF458790 EQZ458789:ERB458790 FAV458789:FAX458790 FKR458789:FKT458790 FUN458789:FUP458790 GEJ458789:GEL458790 GOF458789:GOH458790 GYB458789:GYD458790 HHX458789:HHZ458790 HRT458789:HRV458790 IBP458789:IBR458790 ILL458789:ILN458790 IVH458789:IVJ458790 JFD458789:JFF458790 JOZ458789:JPB458790 JYV458789:JYX458790 KIR458789:KIT458790 KSN458789:KSP458790 LCJ458789:LCL458790 LMF458789:LMH458790 LWB458789:LWD458790 MFX458789:MFZ458790 MPT458789:MPV458790 MZP458789:MZR458790 NJL458789:NJN458790 NTH458789:NTJ458790 ODD458789:ODF458790 OMZ458789:ONB458790 OWV458789:OWX458790 PGR458789:PGT458790 PQN458789:PQP458790 QAJ458789:QAL458790 QKF458789:QKH458790 QUB458789:QUD458790 RDX458789:RDZ458790 RNT458789:RNV458790 RXP458789:RXR458790 SHL458789:SHN458790 SRH458789:SRJ458790 TBD458789:TBF458790 TKZ458789:TLB458790 TUV458789:TUX458790 UER458789:UET458790 UON458789:UOP458790 UYJ458789:UYL458790 VIF458789:VIH458790 VSB458789:VSD458790 WBX458789:WBZ458790 WLT458789:WLV458790 WVP458789:WVR458790 H524325:J524326 JD524325:JF524326 SZ524325:TB524326 ACV524325:ACX524326 AMR524325:AMT524326 AWN524325:AWP524326 BGJ524325:BGL524326 BQF524325:BQH524326 CAB524325:CAD524326 CJX524325:CJZ524326 CTT524325:CTV524326 DDP524325:DDR524326 DNL524325:DNN524326 DXH524325:DXJ524326 EHD524325:EHF524326 EQZ524325:ERB524326 FAV524325:FAX524326 FKR524325:FKT524326 FUN524325:FUP524326 GEJ524325:GEL524326 GOF524325:GOH524326 GYB524325:GYD524326 HHX524325:HHZ524326 HRT524325:HRV524326 IBP524325:IBR524326 ILL524325:ILN524326 IVH524325:IVJ524326 JFD524325:JFF524326 JOZ524325:JPB524326 JYV524325:JYX524326 KIR524325:KIT524326 KSN524325:KSP524326 LCJ524325:LCL524326 LMF524325:LMH524326 LWB524325:LWD524326 MFX524325:MFZ524326 MPT524325:MPV524326 MZP524325:MZR524326 NJL524325:NJN524326 NTH524325:NTJ524326 ODD524325:ODF524326 OMZ524325:ONB524326 OWV524325:OWX524326 PGR524325:PGT524326 PQN524325:PQP524326 QAJ524325:QAL524326 QKF524325:QKH524326 QUB524325:QUD524326 RDX524325:RDZ524326 RNT524325:RNV524326 RXP524325:RXR524326 SHL524325:SHN524326 SRH524325:SRJ524326 TBD524325:TBF524326 TKZ524325:TLB524326 TUV524325:TUX524326 UER524325:UET524326 UON524325:UOP524326 UYJ524325:UYL524326 VIF524325:VIH524326 VSB524325:VSD524326 WBX524325:WBZ524326 WLT524325:WLV524326 WVP524325:WVR524326 H589861:J589862 JD589861:JF589862 SZ589861:TB589862 ACV589861:ACX589862 AMR589861:AMT589862 AWN589861:AWP589862 BGJ589861:BGL589862 BQF589861:BQH589862 CAB589861:CAD589862 CJX589861:CJZ589862 CTT589861:CTV589862 DDP589861:DDR589862 DNL589861:DNN589862 DXH589861:DXJ589862 EHD589861:EHF589862 EQZ589861:ERB589862 FAV589861:FAX589862 FKR589861:FKT589862 FUN589861:FUP589862 GEJ589861:GEL589862 GOF589861:GOH589862 GYB589861:GYD589862 HHX589861:HHZ589862 HRT589861:HRV589862 IBP589861:IBR589862 ILL589861:ILN589862 IVH589861:IVJ589862 JFD589861:JFF589862 JOZ589861:JPB589862 JYV589861:JYX589862 KIR589861:KIT589862 KSN589861:KSP589862 LCJ589861:LCL589862 LMF589861:LMH589862 LWB589861:LWD589862 MFX589861:MFZ589862 MPT589861:MPV589862 MZP589861:MZR589862 NJL589861:NJN589862 NTH589861:NTJ589862 ODD589861:ODF589862 OMZ589861:ONB589862 OWV589861:OWX589862 PGR589861:PGT589862 PQN589861:PQP589862 QAJ589861:QAL589862 QKF589861:QKH589862 QUB589861:QUD589862 RDX589861:RDZ589862 RNT589861:RNV589862 RXP589861:RXR589862 SHL589861:SHN589862 SRH589861:SRJ589862 TBD589861:TBF589862 TKZ589861:TLB589862 TUV589861:TUX589862 UER589861:UET589862 UON589861:UOP589862 UYJ589861:UYL589862 VIF589861:VIH589862 VSB589861:VSD589862 WBX589861:WBZ589862 WLT589861:WLV589862 WVP589861:WVR589862 H655397:J655398 JD655397:JF655398 SZ655397:TB655398 ACV655397:ACX655398 AMR655397:AMT655398 AWN655397:AWP655398 BGJ655397:BGL655398 BQF655397:BQH655398 CAB655397:CAD655398 CJX655397:CJZ655398 CTT655397:CTV655398 DDP655397:DDR655398 DNL655397:DNN655398 DXH655397:DXJ655398 EHD655397:EHF655398 EQZ655397:ERB655398 FAV655397:FAX655398 FKR655397:FKT655398 FUN655397:FUP655398 GEJ655397:GEL655398 GOF655397:GOH655398 GYB655397:GYD655398 HHX655397:HHZ655398 HRT655397:HRV655398 IBP655397:IBR655398 ILL655397:ILN655398 IVH655397:IVJ655398 JFD655397:JFF655398 JOZ655397:JPB655398 JYV655397:JYX655398 KIR655397:KIT655398 KSN655397:KSP655398 LCJ655397:LCL655398 LMF655397:LMH655398 LWB655397:LWD655398 MFX655397:MFZ655398 MPT655397:MPV655398 MZP655397:MZR655398 NJL655397:NJN655398 NTH655397:NTJ655398 ODD655397:ODF655398 OMZ655397:ONB655398 OWV655397:OWX655398 PGR655397:PGT655398 PQN655397:PQP655398 QAJ655397:QAL655398 QKF655397:QKH655398 QUB655397:QUD655398 RDX655397:RDZ655398 RNT655397:RNV655398 RXP655397:RXR655398 SHL655397:SHN655398 SRH655397:SRJ655398 TBD655397:TBF655398 TKZ655397:TLB655398 TUV655397:TUX655398 UER655397:UET655398 UON655397:UOP655398 UYJ655397:UYL655398 VIF655397:VIH655398 VSB655397:VSD655398 WBX655397:WBZ655398 WLT655397:WLV655398 WVP655397:WVR655398 H720933:J720934 JD720933:JF720934 SZ720933:TB720934 ACV720933:ACX720934 AMR720933:AMT720934 AWN720933:AWP720934 BGJ720933:BGL720934 BQF720933:BQH720934 CAB720933:CAD720934 CJX720933:CJZ720934 CTT720933:CTV720934 DDP720933:DDR720934 DNL720933:DNN720934 DXH720933:DXJ720934 EHD720933:EHF720934 EQZ720933:ERB720934 FAV720933:FAX720934 FKR720933:FKT720934 FUN720933:FUP720934 GEJ720933:GEL720934 GOF720933:GOH720934 GYB720933:GYD720934 HHX720933:HHZ720934 HRT720933:HRV720934 IBP720933:IBR720934 ILL720933:ILN720934 IVH720933:IVJ720934 JFD720933:JFF720934 JOZ720933:JPB720934 JYV720933:JYX720934 KIR720933:KIT720934 KSN720933:KSP720934 LCJ720933:LCL720934 LMF720933:LMH720934 LWB720933:LWD720934 MFX720933:MFZ720934 MPT720933:MPV720934 MZP720933:MZR720934 NJL720933:NJN720934 NTH720933:NTJ720934 ODD720933:ODF720934 OMZ720933:ONB720934 OWV720933:OWX720934 PGR720933:PGT720934 PQN720933:PQP720934 QAJ720933:QAL720934 QKF720933:QKH720934 QUB720933:QUD720934 RDX720933:RDZ720934 RNT720933:RNV720934 RXP720933:RXR720934 SHL720933:SHN720934 SRH720933:SRJ720934 TBD720933:TBF720934 TKZ720933:TLB720934 TUV720933:TUX720934 UER720933:UET720934 UON720933:UOP720934 UYJ720933:UYL720934 VIF720933:VIH720934 VSB720933:VSD720934 WBX720933:WBZ720934 WLT720933:WLV720934 WVP720933:WVR720934 H786469:J786470 JD786469:JF786470 SZ786469:TB786470 ACV786469:ACX786470 AMR786469:AMT786470 AWN786469:AWP786470 BGJ786469:BGL786470 BQF786469:BQH786470 CAB786469:CAD786470 CJX786469:CJZ786470 CTT786469:CTV786470 DDP786469:DDR786470 DNL786469:DNN786470 DXH786469:DXJ786470 EHD786469:EHF786470 EQZ786469:ERB786470 FAV786469:FAX786470 FKR786469:FKT786470 FUN786469:FUP786470 GEJ786469:GEL786470 GOF786469:GOH786470 GYB786469:GYD786470 HHX786469:HHZ786470 HRT786469:HRV786470 IBP786469:IBR786470 ILL786469:ILN786470 IVH786469:IVJ786470 JFD786469:JFF786470 JOZ786469:JPB786470 JYV786469:JYX786470 KIR786469:KIT786470 KSN786469:KSP786470 LCJ786469:LCL786470 LMF786469:LMH786470 LWB786469:LWD786470 MFX786469:MFZ786470 MPT786469:MPV786470 MZP786469:MZR786470 NJL786469:NJN786470 NTH786469:NTJ786470 ODD786469:ODF786470 OMZ786469:ONB786470 OWV786469:OWX786470 PGR786469:PGT786470 PQN786469:PQP786470 QAJ786469:QAL786470 QKF786469:QKH786470 QUB786469:QUD786470 RDX786469:RDZ786470 RNT786469:RNV786470 RXP786469:RXR786470 SHL786469:SHN786470 SRH786469:SRJ786470 TBD786469:TBF786470 TKZ786469:TLB786470 TUV786469:TUX786470 UER786469:UET786470 UON786469:UOP786470 UYJ786469:UYL786470 VIF786469:VIH786470 VSB786469:VSD786470 WBX786469:WBZ786470 WLT786469:WLV786470 WVP786469:WVR786470 H852005:J852006 JD852005:JF852006 SZ852005:TB852006 ACV852005:ACX852006 AMR852005:AMT852006 AWN852005:AWP852006 BGJ852005:BGL852006 BQF852005:BQH852006 CAB852005:CAD852006 CJX852005:CJZ852006 CTT852005:CTV852006 DDP852005:DDR852006 DNL852005:DNN852006 DXH852005:DXJ852006 EHD852005:EHF852006 EQZ852005:ERB852006 FAV852005:FAX852006 FKR852005:FKT852006 FUN852005:FUP852006 GEJ852005:GEL852006 GOF852005:GOH852006 GYB852005:GYD852006 HHX852005:HHZ852006 HRT852005:HRV852006 IBP852005:IBR852006 ILL852005:ILN852006 IVH852005:IVJ852006 JFD852005:JFF852006 JOZ852005:JPB852006 JYV852005:JYX852006 KIR852005:KIT852006 KSN852005:KSP852006 LCJ852005:LCL852006 LMF852005:LMH852006 LWB852005:LWD852006 MFX852005:MFZ852006 MPT852005:MPV852006 MZP852005:MZR852006 NJL852005:NJN852006 NTH852005:NTJ852006 ODD852005:ODF852006 OMZ852005:ONB852006 OWV852005:OWX852006 PGR852005:PGT852006 PQN852005:PQP852006 QAJ852005:QAL852006 QKF852005:QKH852006 QUB852005:QUD852006 RDX852005:RDZ852006 RNT852005:RNV852006 RXP852005:RXR852006 SHL852005:SHN852006 SRH852005:SRJ852006 TBD852005:TBF852006 TKZ852005:TLB852006 TUV852005:TUX852006 UER852005:UET852006 UON852005:UOP852006 UYJ852005:UYL852006 VIF852005:VIH852006 VSB852005:VSD852006 WBX852005:WBZ852006 WLT852005:WLV852006 WVP852005:WVR852006 H917541:J917542 JD917541:JF917542 SZ917541:TB917542 ACV917541:ACX917542 AMR917541:AMT917542 AWN917541:AWP917542 BGJ917541:BGL917542 BQF917541:BQH917542 CAB917541:CAD917542 CJX917541:CJZ917542 CTT917541:CTV917542 DDP917541:DDR917542 DNL917541:DNN917542 DXH917541:DXJ917542 EHD917541:EHF917542 EQZ917541:ERB917542 FAV917541:FAX917542 FKR917541:FKT917542 FUN917541:FUP917542 GEJ917541:GEL917542 GOF917541:GOH917542 GYB917541:GYD917542 HHX917541:HHZ917542 HRT917541:HRV917542 IBP917541:IBR917542 ILL917541:ILN917542 IVH917541:IVJ917542 JFD917541:JFF917542 JOZ917541:JPB917542 JYV917541:JYX917542 KIR917541:KIT917542 KSN917541:KSP917542 LCJ917541:LCL917542 LMF917541:LMH917542 LWB917541:LWD917542 MFX917541:MFZ917542 MPT917541:MPV917542 MZP917541:MZR917542 NJL917541:NJN917542 NTH917541:NTJ917542 ODD917541:ODF917542 OMZ917541:ONB917542 OWV917541:OWX917542 PGR917541:PGT917542 PQN917541:PQP917542 QAJ917541:QAL917542 QKF917541:QKH917542 QUB917541:QUD917542 RDX917541:RDZ917542 RNT917541:RNV917542 RXP917541:RXR917542 SHL917541:SHN917542 SRH917541:SRJ917542 TBD917541:TBF917542 TKZ917541:TLB917542 TUV917541:TUX917542 UER917541:UET917542 UON917541:UOP917542 UYJ917541:UYL917542 VIF917541:VIH917542 VSB917541:VSD917542 WBX917541:WBZ917542 WLT917541:WLV917542 WVP917541:WVR917542 H983077:J983078 JD983077:JF983078 SZ983077:TB983078 ACV983077:ACX983078 AMR983077:AMT983078 AWN983077:AWP983078 BGJ983077:BGL983078 BQF983077:BQH983078 CAB983077:CAD983078 CJX983077:CJZ983078 CTT983077:CTV983078 DDP983077:DDR983078 DNL983077:DNN983078 DXH983077:DXJ983078 EHD983077:EHF983078 EQZ983077:ERB983078 FAV983077:FAX983078 FKR983077:FKT983078 FUN983077:FUP983078 GEJ983077:GEL983078 GOF983077:GOH983078 GYB983077:GYD983078 HHX983077:HHZ983078 HRT983077:HRV983078 IBP983077:IBR983078 ILL983077:ILN983078 IVH983077:IVJ983078 JFD983077:JFF983078 JOZ983077:JPB983078 JYV983077:JYX983078 KIR983077:KIT983078 KSN983077:KSP983078 LCJ983077:LCL983078 LMF983077:LMH983078 LWB983077:LWD983078 MFX983077:MFZ983078 MPT983077:MPV983078 MZP983077:MZR983078 NJL983077:NJN983078 NTH983077:NTJ983078 ODD983077:ODF983078 OMZ983077:ONB983078 OWV983077:OWX983078 PGR983077:PGT983078 PQN983077:PQP983078 QAJ983077:QAL983078 QKF983077:QKH983078 QUB983077:QUD983078 RDX983077:RDZ983078 RNT983077:RNV983078 RXP983077:RXR983078 SHL983077:SHN983078 SRH983077:SRJ983078 TBD983077:TBF983078 TKZ983077:TLB983078 TUV983077:TUX983078 UER983077:UET983078 UON983077:UOP983078 UYJ983077:UYL983078 VIF983077:VIH983078 VSB983077:VSD983078 WBX983077:WBZ983078 WLT983077:WLV983078 WVP983077:WVR983078">
      <formula1>$S$41:$S$44</formula1>
    </dataValidation>
    <dataValidation type="list" allowBlank="1" sqref="K37:P38 JG37:JL38 TC37:TH38 ACY37:ADD38 AMU37:AMZ38 AWQ37:AWV38 BGM37:BGR38 BQI37:BQN38 CAE37:CAJ38 CKA37:CKF38 CTW37:CUB38 DDS37:DDX38 DNO37:DNT38 DXK37:DXP38 EHG37:EHL38 ERC37:ERH38 FAY37:FBD38 FKU37:FKZ38 FUQ37:FUV38 GEM37:GER38 GOI37:GON38 GYE37:GYJ38 HIA37:HIF38 HRW37:HSB38 IBS37:IBX38 ILO37:ILT38 IVK37:IVP38 JFG37:JFL38 JPC37:JPH38 JYY37:JZD38 KIU37:KIZ38 KSQ37:KSV38 LCM37:LCR38 LMI37:LMN38 LWE37:LWJ38 MGA37:MGF38 MPW37:MQB38 MZS37:MZX38 NJO37:NJT38 NTK37:NTP38 ODG37:ODL38 ONC37:ONH38 OWY37:OXD38 PGU37:PGZ38 PQQ37:PQV38 QAM37:QAR38 QKI37:QKN38 QUE37:QUJ38 REA37:REF38 RNW37:ROB38 RXS37:RXX38 SHO37:SHT38 SRK37:SRP38 TBG37:TBL38 TLC37:TLH38 TUY37:TVD38 UEU37:UEZ38 UOQ37:UOV38 UYM37:UYR38 VII37:VIN38 VSE37:VSJ38 WCA37:WCF38 WLW37:WMB38 WVS37:WVX38 K65573:P65574 JG65573:JL65574 TC65573:TH65574 ACY65573:ADD65574 AMU65573:AMZ65574 AWQ65573:AWV65574 BGM65573:BGR65574 BQI65573:BQN65574 CAE65573:CAJ65574 CKA65573:CKF65574 CTW65573:CUB65574 DDS65573:DDX65574 DNO65573:DNT65574 DXK65573:DXP65574 EHG65573:EHL65574 ERC65573:ERH65574 FAY65573:FBD65574 FKU65573:FKZ65574 FUQ65573:FUV65574 GEM65573:GER65574 GOI65573:GON65574 GYE65573:GYJ65574 HIA65573:HIF65574 HRW65573:HSB65574 IBS65573:IBX65574 ILO65573:ILT65574 IVK65573:IVP65574 JFG65573:JFL65574 JPC65573:JPH65574 JYY65573:JZD65574 KIU65573:KIZ65574 KSQ65573:KSV65574 LCM65573:LCR65574 LMI65573:LMN65574 LWE65573:LWJ65574 MGA65573:MGF65574 MPW65573:MQB65574 MZS65573:MZX65574 NJO65573:NJT65574 NTK65573:NTP65574 ODG65573:ODL65574 ONC65573:ONH65574 OWY65573:OXD65574 PGU65573:PGZ65574 PQQ65573:PQV65574 QAM65573:QAR65574 QKI65573:QKN65574 QUE65573:QUJ65574 REA65573:REF65574 RNW65573:ROB65574 RXS65573:RXX65574 SHO65573:SHT65574 SRK65573:SRP65574 TBG65573:TBL65574 TLC65573:TLH65574 TUY65573:TVD65574 UEU65573:UEZ65574 UOQ65573:UOV65574 UYM65573:UYR65574 VII65573:VIN65574 VSE65573:VSJ65574 WCA65573:WCF65574 WLW65573:WMB65574 WVS65573:WVX65574 K131109:P131110 JG131109:JL131110 TC131109:TH131110 ACY131109:ADD131110 AMU131109:AMZ131110 AWQ131109:AWV131110 BGM131109:BGR131110 BQI131109:BQN131110 CAE131109:CAJ131110 CKA131109:CKF131110 CTW131109:CUB131110 DDS131109:DDX131110 DNO131109:DNT131110 DXK131109:DXP131110 EHG131109:EHL131110 ERC131109:ERH131110 FAY131109:FBD131110 FKU131109:FKZ131110 FUQ131109:FUV131110 GEM131109:GER131110 GOI131109:GON131110 GYE131109:GYJ131110 HIA131109:HIF131110 HRW131109:HSB131110 IBS131109:IBX131110 ILO131109:ILT131110 IVK131109:IVP131110 JFG131109:JFL131110 JPC131109:JPH131110 JYY131109:JZD131110 KIU131109:KIZ131110 KSQ131109:KSV131110 LCM131109:LCR131110 LMI131109:LMN131110 LWE131109:LWJ131110 MGA131109:MGF131110 MPW131109:MQB131110 MZS131109:MZX131110 NJO131109:NJT131110 NTK131109:NTP131110 ODG131109:ODL131110 ONC131109:ONH131110 OWY131109:OXD131110 PGU131109:PGZ131110 PQQ131109:PQV131110 QAM131109:QAR131110 QKI131109:QKN131110 QUE131109:QUJ131110 REA131109:REF131110 RNW131109:ROB131110 RXS131109:RXX131110 SHO131109:SHT131110 SRK131109:SRP131110 TBG131109:TBL131110 TLC131109:TLH131110 TUY131109:TVD131110 UEU131109:UEZ131110 UOQ131109:UOV131110 UYM131109:UYR131110 VII131109:VIN131110 VSE131109:VSJ131110 WCA131109:WCF131110 WLW131109:WMB131110 WVS131109:WVX131110 K196645:P196646 JG196645:JL196646 TC196645:TH196646 ACY196645:ADD196646 AMU196645:AMZ196646 AWQ196645:AWV196646 BGM196645:BGR196646 BQI196645:BQN196646 CAE196645:CAJ196646 CKA196645:CKF196646 CTW196645:CUB196646 DDS196645:DDX196646 DNO196645:DNT196646 DXK196645:DXP196646 EHG196645:EHL196646 ERC196645:ERH196646 FAY196645:FBD196646 FKU196645:FKZ196646 FUQ196645:FUV196646 GEM196645:GER196646 GOI196645:GON196646 GYE196645:GYJ196646 HIA196645:HIF196646 HRW196645:HSB196646 IBS196645:IBX196646 ILO196645:ILT196646 IVK196645:IVP196646 JFG196645:JFL196646 JPC196645:JPH196646 JYY196645:JZD196646 KIU196645:KIZ196646 KSQ196645:KSV196646 LCM196645:LCR196646 LMI196645:LMN196646 LWE196645:LWJ196646 MGA196645:MGF196646 MPW196645:MQB196646 MZS196645:MZX196646 NJO196645:NJT196646 NTK196645:NTP196646 ODG196645:ODL196646 ONC196645:ONH196646 OWY196645:OXD196646 PGU196645:PGZ196646 PQQ196645:PQV196646 QAM196645:QAR196646 QKI196645:QKN196646 QUE196645:QUJ196646 REA196645:REF196646 RNW196645:ROB196646 RXS196645:RXX196646 SHO196645:SHT196646 SRK196645:SRP196646 TBG196645:TBL196646 TLC196645:TLH196646 TUY196645:TVD196646 UEU196645:UEZ196646 UOQ196645:UOV196646 UYM196645:UYR196646 VII196645:VIN196646 VSE196645:VSJ196646 WCA196645:WCF196646 WLW196645:WMB196646 WVS196645:WVX196646 K262181:P262182 JG262181:JL262182 TC262181:TH262182 ACY262181:ADD262182 AMU262181:AMZ262182 AWQ262181:AWV262182 BGM262181:BGR262182 BQI262181:BQN262182 CAE262181:CAJ262182 CKA262181:CKF262182 CTW262181:CUB262182 DDS262181:DDX262182 DNO262181:DNT262182 DXK262181:DXP262182 EHG262181:EHL262182 ERC262181:ERH262182 FAY262181:FBD262182 FKU262181:FKZ262182 FUQ262181:FUV262182 GEM262181:GER262182 GOI262181:GON262182 GYE262181:GYJ262182 HIA262181:HIF262182 HRW262181:HSB262182 IBS262181:IBX262182 ILO262181:ILT262182 IVK262181:IVP262182 JFG262181:JFL262182 JPC262181:JPH262182 JYY262181:JZD262182 KIU262181:KIZ262182 KSQ262181:KSV262182 LCM262181:LCR262182 LMI262181:LMN262182 LWE262181:LWJ262182 MGA262181:MGF262182 MPW262181:MQB262182 MZS262181:MZX262182 NJO262181:NJT262182 NTK262181:NTP262182 ODG262181:ODL262182 ONC262181:ONH262182 OWY262181:OXD262182 PGU262181:PGZ262182 PQQ262181:PQV262182 QAM262181:QAR262182 QKI262181:QKN262182 QUE262181:QUJ262182 REA262181:REF262182 RNW262181:ROB262182 RXS262181:RXX262182 SHO262181:SHT262182 SRK262181:SRP262182 TBG262181:TBL262182 TLC262181:TLH262182 TUY262181:TVD262182 UEU262181:UEZ262182 UOQ262181:UOV262182 UYM262181:UYR262182 VII262181:VIN262182 VSE262181:VSJ262182 WCA262181:WCF262182 WLW262181:WMB262182 WVS262181:WVX262182 K327717:P327718 JG327717:JL327718 TC327717:TH327718 ACY327717:ADD327718 AMU327717:AMZ327718 AWQ327717:AWV327718 BGM327717:BGR327718 BQI327717:BQN327718 CAE327717:CAJ327718 CKA327717:CKF327718 CTW327717:CUB327718 DDS327717:DDX327718 DNO327717:DNT327718 DXK327717:DXP327718 EHG327717:EHL327718 ERC327717:ERH327718 FAY327717:FBD327718 FKU327717:FKZ327718 FUQ327717:FUV327718 GEM327717:GER327718 GOI327717:GON327718 GYE327717:GYJ327718 HIA327717:HIF327718 HRW327717:HSB327718 IBS327717:IBX327718 ILO327717:ILT327718 IVK327717:IVP327718 JFG327717:JFL327718 JPC327717:JPH327718 JYY327717:JZD327718 KIU327717:KIZ327718 KSQ327717:KSV327718 LCM327717:LCR327718 LMI327717:LMN327718 LWE327717:LWJ327718 MGA327717:MGF327718 MPW327717:MQB327718 MZS327717:MZX327718 NJO327717:NJT327718 NTK327717:NTP327718 ODG327717:ODL327718 ONC327717:ONH327718 OWY327717:OXD327718 PGU327717:PGZ327718 PQQ327717:PQV327718 QAM327717:QAR327718 QKI327717:QKN327718 QUE327717:QUJ327718 REA327717:REF327718 RNW327717:ROB327718 RXS327717:RXX327718 SHO327717:SHT327718 SRK327717:SRP327718 TBG327717:TBL327718 TLC327717:TLH327718 TUY327717:TVD327718 UEU327717:UEZ327718 UOQ327717:UOV327718 UYM327717:UYR327718 VII327717:VIN327718 VSE327717:VSJ327718 WCA327717:WCF327718 WLW327717:WMB327718 WVS327717:WVX327718 K393253:P393254 JG393253:JL393254 TC393253:TH393254 ACY393253:ADD393254 AMU393253:AMZ393254 AWQ393253:AWV393254 BGM393253:BGR393254 BQI393253:BQN393254 CAE393253:CAJ393254 CKA393253:CKF393254 CTW393253:CUB393254 DDS393253:DDX393254 DNO393253:DNT393254 DXK393253:DXP393254 EHG393253:EHL393254 ERC393253:ERH393254 FAY393253:FBD393254 FKU393253:FKZ393254 FUQ393253:FUV393254 GEM393253:GER393254 GOI393253:GON393254 GYE393253:GYJ393254 HIA393253:HIF393254 HRW393253:HSB393254 IBS393253:IBX393254 ILO393253:ILT393254 IVK393253:IVP393254 JFG393253:JFL393254 JPC393253:JPH393254 JYY393253:JZD393254 KIU393253:KIZ393254 KSQ393253:KSV393254 LCM393253:LCR393254 LMI393253:LMN393254 LWE393253:LWJ393254 MGA393253:MGF393254 MPW393253:MQB393254 MZS393253:MZX393254 NJO393253:NJT393254 NTK393253:NTP393254 ODG393253:ODL393254 ONC393253:ONH393254 OWY393253:OXD393254 PGU393253:PGZ393254 PQQ393253:PQV393254 QAM393253:QAR393254 QKI393253:QKN393254 QUE393253:QUJ393254 REA393253:REF393254 RNW393253:ROB393254 RXS393253:RXX393254 SHO393253:SHT393254 SRK393253:SRP393254 TBG393253:TBL393254 TLC393253:TLH393254 TUY393253:TVD393254 UEU393253:UEZ393254 UOQ393253:UOV393254 UYM393253:UYR393254 VII393253:VIN393254 VSE393253:VSJ393254 WCA393253:WCF393254 WLW393253:WMB393254 WVS393253:WVX393254 K458789:P458790 JG458789:JL458790 TC458789:TH458790 ACY458789:ADD458790 AMU458789:AMZ458790 AWQ458789:AWV458790 BGM458789:BGR458790 BQI458789:BQN458790 CAE458789:CAJ458790 CKA458789:CKF458790 CTW458789:CUB458790 DDS458789:DDX458790 DNO458789:DNT458790 DXK458789:DXP458790 EHG458789:EHL458790 ERC458789:ERH458790 FAY458789:FBD458790 FKU458789:FKZ458790 FUQ458789:FUV458790 GEM458789:GER458790 GOI458789:GON458790 GYE458789:GYJ458790 HIA458789:HIF458790 HRW458789:HSB458790 IBS458789:IBX458790 ILO458789:ILT458790 IVK458789:IVP458790 JFG458789:JFL458790 JPC458789:JPH458790 JYY458789:JZD458790 KIU458789:KIZ458790 KSQ458789:KSV458790 LCM458789:LCR458790 LMI458789:LMN458790 LWE458789:LWJ458790 MGA458789:MGF458790 MPW458789:MQB458790 MZS458789:MZX458790 NJO458789:NJT458790 NTK458789:NTP458790 ODG458789:ODL458790 ONC458789:ONH458790 OWY458789:OXD458790 PGU458789:PGZ458790 PQQ458789:PQV458790 QAM458789:QAR458790 QKI458789:QKN458790 QUE458789:QUJ458790 REA458789:REF458790 RNW458789:ROB458790 RXS458789:RXX458790 SHO458789:SHT458790 SRK458789:SRP458790 TBG458789:TBL458790 TLC458789:TLH458790 TUY458789:TVD458790 UEU458789:UEZ458790 UOQ458789:UOV458790 UYM458789:UYR458790 VII458789:VIN458790 VSE458789:VSJ458790 WCA458789:WCF458790 WLW458789:WMB458790 WVS458789:WVX458790 K524325:P524326 JG524325:JL524326 TC524325:TH524326 ACY524325:ADD524326 AMU524325:AMZ524326 AWQ524325:AWV524326 BGM524325:BGR524326 BQI524325:BQN524326 CAE524325:CAJ524326 CKA524325:CKF524326 CTW524325:CUB524326 DDS524325:DDX524326 DNO524325:DNT524326 DXK524325:DXP524326 EHG524325:EHL524326 ERC524325:ERH524326 FAY524325:FBD524326 FKU524325:FKZ524326 FUQ524325:FUV524326 GEM524325:GER524326 GOI524325:GON524326 GYE524325:GYJ524326 HIA524325:HIF524326 HRW524325:HSB524326 IBS524325:IBX524326 ILO524325:ILT524326 IVK524325:IVP524326 JFG524325:JFL524326 JPC524325:JPH524326 JYY524325:JZD524326 KIU524325:KIZ524326 KSQ524325:KSV524326 LCM524325:LCR524326 LMI524325:LMN524326 LWE524325:LWJ524326 MGA524325:MGF524326 MPW524325:MQB524326 MZS524325:MZX524326 NJO524325:NJT524326 NTK524325:NTP524326 ODG524325:ODL524326 ONC524325:ONH524326 OWY524325:OXD524326 PGU524325:PGZ524326 PQQ524325:PQV524326 QAM524325:QAR524326 QKI524325:QKN524326 QUE524325:QUJ524326 REA524325:REF524326 RNW524325:ROB524326 RXS524325:RXX524326 SHO524325:SHT524326 SRK524325:SRP524326 TBG524325:TBL524326 TLC524325:TLH524326 TUY524325:TVD524326 UEU524325:UEZ524326 UOQ524325:UOV524326 UYM524325:UYR524326 VII524325:VIN524326 VSE524325:VSJ524326 WCA524325:WCF524326 WLW524325:WMB524326 WVS524325:WVX524326 K589861:P589862 JG589861:JL589862 TC589861:TH589862 ACY589861:ADD589862 AMU589861:AMZ589862 AWQ589861:AWV589862 BGM589861:BGR589862 BQI589861:BQN589862 CAE589861:CAJ589862 CKA589861:CKF589862 CTW589861:CUB589862 DDS589861:DDX589862 DNO589861:DNT589862 DXK589861:DXP589862 EHG589861:EHL589862 ERC589861:ERH589862 FAY589861:FBD589862 FKU589861:FKZ589862 FUQ589861:FUV589862 GEM589861:GER589862 GOI589861:GON589862 GYE589861:GYJ589862 HIA589861:HIF589862 HRW589861:HSB589862 IBS589861:IBX589862 ILO589861:ILT589862 IVK589861:IVP589862 JFG589861:JFL589862 JPC589861:JPH589862 JYY589861:JZD589862 KIU589861:KIZ589862 KSQ589861:KSV589862 LCM589861:LCR589862 LMI589861:LMN589862 LWE589861:LWJ589862 MGA589861:MGF589862 MPW589861:MQB589862 MZS589861:MZX589862 NJO589861:NJT589862 NTK589861:NTP589862 ODG589861:ODL589862 ONC589861:ONH589862 OWY589861:OXD589862 PGU589861:PGZ589862 PQQ589861:PQV589862 QAM589861:QAR589862 QKI589861:QKN589862 QUE589861:QUJ589862 REA589861:REF589862 RNW589861:ROB589862 RXS589861:RXX589862 SHO589861:SHT589862 SRK589861:SRP589862 TBG589861:TBL589862 TLC589861:TLH589862 TUY589861:TVD589862 UEU589861:UEZ589862 UOQ589861:UOV589862 UYM589861:UYR589862 VII589861:VIN589862 VSE589861:VSJ589862 WCA589861:WCF589862 WLW589861:WMB589862 WVS589861:WVX589862 K655397:P655398 JG655397:JL655398 TC655397:TH655398 ACY655397:ADD655398 AMU655397:AMZ655398 AWQ655397:AWV655398 BGM655397:BGR655398 BQI655397:BQN655398 CAE655397:CAJ655398 CKA655397:CKF655398 CTW655397:CUB655398 DDS655397:DDX655398 DNO655397:DNT655398 DXK655397:DXP655398 EHG655397:EHL655398 ERC655397:ERH655398 FAY655397:FBD655398 FKU655397:FKZ655398 FUQ655397:FUV655398 GEM655397:GER655398 GOI655397:GON655398 GYE655397:GYJ655398 HIA655397:HIF655398 HRW655397:HSB655398 IBS655397:IBX655398 ILO655397:ILT655398 IVK655397:IVP655398 JFG655397:JFL655398 JPC655397:JPH655398 JYY655397:JZD655398 KIU655397:KIZ655398 KSQ655397:KSV655398 LCM655397:LCR655398 LMI655397:LMN655398 LWE655397:LWJ655398 MGA655397:MGF655398 MPW655397:MQB655398 MZS655397:MZX655398 NJO655397:NJT655398 NTK655397:NTP655398 ODG655397:ODL655398 ONC655397:ONH655398 OWY655397:OXD655398 PGU655397:PGZ655398 PQQ655397:PQV655398 QAM655397:QAR655398 QKI655397:QKN655398 QUE655397:QUJ655398 REA655397:REF655398 RNW655397:ROB655398 RXS655397:RXX655398 SHO655397:SHT655398 SRK655397:SRP655398 TBG655397:TBL655398 TLC655397:TLH655398 TUY655397:TVD655398 UEU655397:UEZ655398 UOQ655397:UOV655398 UYM655397:UYR655398 VII655397:VIN655398 VSE655397:VSJ655398 WCA655397:WCF655398 WLW655397:WMB655398 WVS655397:WVX655398 K720933:P720934 JG720933:JL720934 TC720933:TH720934 ACY720933:ADD720934 AMU720933:AMZ720934 AWQ720933:AWV720934 BGM720933:BGR720934 BQI720933:BQN720934 CAE720933:CAJ720934 CKA720933:CKF720934 CTW720933:CUB720934 DDS720933:DDX720934 DNO720933:DNT720934 DXK720933:DXP720934 EHG720933:EHL720934 ERC720933:ERH720934 FAY720933:FBD720934 FKU720933:FKZ720934 FUQ720933:FUV720934 GEM720933:GER720934 GOI720933:GON720934 GYE720933:GYJ720934 HIA720933:HIF720934 HRW720933:HSB720934 IBS720933:IBX720934 ILO720933:ILT720934 IVK720933:IVP720934 JFG720933:JFL720934 JPC720933:JPH720934 JYY720933:JZD720934 KIU720933:KIZ720934 KSQ720933:KSV720934 LCM720933:LCR720934 LMI720933:LMN720934 LWE720933:LWJ720934 MGA720933:MGF720934 MPW720933:MQB720934 MZS720933:MZX720934 NJO720933:NJT720934 NTK720933:NTP720934 ODG720933:ODL720934 ONC720933:ONH720934 OWY720933:OXD720934 PGU720933:PGZ720934 PQQ720933:PQV720934 QAM720933:QAR720934 QKI720933:QKN720934 QUE720933:QUJ720934 REA720933:REF720934 RNW720933:ROB720934 RXS720933:RXX720934 SHO720933:SHT720934 SRK720933:SRP720934 TBG720933:TBL720934 TLC720933:TLH720934 TUY720933:TVD720934 UEU720933:UEZ720934 UOQ720933:UOV720934 UYM720933:UYR720934 VII720933:VIN720934 VSE720933:VSJ720934 WCA720933:WCF720934 WLW720933:WMB720934 WVS720933:WVX720934 K786469:P786470 JG786469:JL786470 TC786469:TH786470 ACY786469:ADD786470 AMU786469:AMZ786470 AWQ786469:AWV786470 BGM786469:BGR786470 BQI786469:BQN786470 CAE786469:CAJ786470 CKA786469:CKF786470 CTW786469:CUB786470 DDS786469:DDX786470 DNO786469:DNT786470 DXK786469:DXP786470 EHG786469:EHL786470 ERC786469:ERH786470 FAY786469:FBD786470 FKU786469:FKZ786470 FUQ786469:FUV786470 GEM786469:GER786470 GOI786469:GON786470 GYE786469:GYJ786470 HIA786469:HIF786470 HRW786469:HSB786470 IBS786469:IBX786470 ILO786469:ILT786470 IVK786469:IVP786470 JFG786469:JFL786470 JPC786469:JPH786470 JYY786469:JZD786470 KIU786469:KIZ786470 KSQ786469:KSV786470 LCM786469:LCR786470 LMI786469:LMN786470 LWE786469:LWJ786470 MGA786469:MGF786470 MPW786469:MQB786470 MZS786469:MZX786470 NJO786469:NJT786470 NTK786469:NTP786470 ODG786469:ODL786470 ONC786469:ONH786470 OWY786469:OXD786470 PGU786469:PGZ786470 PQQ786469:PQV786470 QAM786469:QAR786470 QKI786469:QKN786470 QUE786469:QUJ786470 REA786469:REF786470 RNW786469:ROB786470 RXS786469:RXX786470 SHO786469:SHT786470 SRK786469:SRP786470 TBG786469:TBL786470 TLC786469:TLH786470 TUY786469:TVD786470 UEU786469:UEZ786470 UOQ786469:UOV786470 UYM786469:UYR786470 VII786469:VIN786470 VSE786469:VSJ786470 WCA786469:WCF786470 WLW786469:WMB786470 WVS786469:WVX786470 K852005:P852006 JG852005:JL852006 TC852005:TH852006 ACY852005:ADD852006 AMU852005:AMZ852006 AWQ852005:AWV852006 BGM852005:BGR852006 BQI852005:BQN852006 CAE852005:CAJ852006 CKA852005:CKF852006 CTW852005:CUB852006 DDS852005:DDX852006 DNO852005:DNT852006 DXK852005:DXP852006 EHG852005:EHL852006 ERC852005:ERH852006 FAY852005:FBD852006 FKU852005:FKZ852006 FUQ852005:FUV852006 GEM852005:GER852006 GOI852005:GON852006 GYE852005:GYJ852006 HIA852005:HIF852006 HRW852005:HSB852006 IBS852005:IBX852006 ILO852005:ILT852006 IVK852005:IVP852006 JFG852005:JFL852006 JPC852005:JPH852006 JYY852005:JZD852006 KIU852005:KIZ852006 KSQ852005:KSV852006 LCM852005:LCR852006 LMI852005:LMN852006 LWE852005:LWJ852006 MGA852005:MGF852006 MPW852005:MQB852006 MZS852005:MZX852006 NJO852005:NJT852006 NTK852005:NTP852006 ODG852005:ODL852006 ONC852005:ONH852006 OWY852005:OXD852006 PGU852005:PGZ852006 PQQ852005:PQV852006 QAM852005:QAR852006 QKI852005:QKN852006 QUE852005:QUJ852006 REA852005:REF852006 RNW852005:ROB852006 RXS852005:RXX852006 SHO852005:SHT852006 SRK852005:SRP852006 TBG852005:TBL852006 TLC852005:TLH852006 TUY852005:TVD852006 UEU852005:UEZ852006 UOQ852005:UOV852006 UYM852005:UYR852006 VII852005:VIN852006 VSE852005:VSJ852006 WCA852005:WCF852006 WLW852005:WMB852006 WVS852005:WVX852006 K917541:P917542 JG917541:JL917542 TC917541:TH917542 ACY917541:ADD917542 AMU917541:AMZ917542 AWQ917541:AWV917542 BGM917541:BGR917542 BQI917541:BQN917542 CAE917541:CAJ917542 CKA917541:CKF917542 CTW917541:CUB917542 DDS917541:DDX917542 DNO917541:DNT917542 DXK917541:DXP917542 EHG917541:EHL917542 ERC917541:ERH917542 FAY917541:FBD917542 FKU917541:FKZ917542 FUQ917541:FUV917542 GEM917541:GER917542 GOI917541:GON917542 GYE917541:GYJ917542 HIA917541:HIF917542 HRW917541:HSB917542 IBS917541:IBX917542 ILO917541:ILT917542 IVK917541:IVP917542 JFG917541:JFL917542 JPC917541:JPH917542 JYY917541:JZD917542 KIU917541:KIZ917542 KSQ917541:KSV917542 LCM917541:LCR917542 LMI917541:LMN917542 LWE917541:LWJ917542 MGA917541:MGF917542 MPW917541:MQB917542 MZS917541:MZX917542 NJO917541:NJT917542 NTK917541:NTP917542 ODG917541:ODL917542 ONC917541:ONH917542 OWY917541:OXD917542 PGU917541:PGZ917542 PQQ917541:PQV917542 QAM917541:QAR917542 QKI917541:QKN917542 QUE917541:QUJ917542 REA917541:REF917542 RNW917541:ROB917542 RXS917541:RXX917542 SHO917541:SHT917542 SRK917541:SRP917542 TBG917541:TBL917542 TLC917541:TLH917542 TUY917541:TVD917542 UEU917541:UEZ917542 UOQ917541:UOV917542 UYM917541:UYR917542 VII917541:VIN917542 VSE917541:VSJ917542 WCA917541:WCF917542 WLW917541:WMB917542 WVS917541:WVX917542 K983077:P983078 JG983077:JL983078 TC983077:TH983078 ACY983077:ADD983078 AMU983077:AMZ983078 AWQ983077:AWV983078 BGM983077:BGR983078 BQI983077:BQN983078 CAE983077:CAJ983078 CKA983077:CKF983078 CTW983077:CUB983078 DDS983077:DDX983078 DNO983077:DNT983078 DXK983077:DXP983078 EHG983077:EHL983078 ERC983077:ERH983078 FAY983077:FBD983078 FKU983077:FKZ983078 FUQ983077:FUV983078 GEM983077:GER983078 GOI983077:GON983078 GYE983077:GYJ983078 HIA983077:HIF983078 HRW983077:HSB983078 IBS983077:IBX983078 ILO983077:ILT983078 IVK983077:IVP983078 JFG983077:JFL983078 JPC983077:JPH983078 JYY983077:JZD983078 KIU983077:KIZ983078 KSQ983077:KSV983078 LCM983077:LCR983078 LMI983077:LMN983078 LWE983077:LWJ983078 MGA983077:MGF983078 MPW983077:MQB983078 MZS983077:MZX983078 NJO983077:NJT983078 NTK983077:NTP983078 ODG983077:ODL983078 ONC983077:ONH983078 OWY983077:OXD983078 PGU983077:PGZ983078 PQQ983077:PQV983078 QAM983077:QAR983078 QKI983077:QKN983078 QUE983077:QUJ983078 REA983077:REF983078 RNW983077:ROB983078 RXS983077:RXX983078 SHO983077:SHT983078 SRK983077:SRP983078 TBG983077:TBL983078 TLC983077:TLH983078 TUY983077:TVD983078 UEU983077:UEZ983078 UOQ983077:UOV983078 UYM983077:UYR983078 VII983077:VIN983078 VSE983077:VSJ983078 WCA983077:WCF983078 WLW983077:WMB983078 WVS983077:WVX983078 H55:J55 JD55:JF55 SZ55:TB55 ACV55:ACX55 AMR55:AMT55 AWN55:AWP55 BGJ55:BGL55 BQF55:BQH55 CAB55:CAD55 CJX55:CJZ55 CTT55:CTV55 DDP55:DDR55 DNL55:DNN55 DXH55:DXJ55 EHD55:EHF55 EQZ55:ERB55 FAV55:FAX55 FKR55:FKT55 FUN55:FUP55 GEJ55:GEL55 GOF55:GOH55 GYB55:GYD55 HHX55:HHZ55 HRT55:HRV55 IBP55:IBR55 ILL55:ILN55 IVH55:IVJ55 JFD55:JFF55 JOZ55:JPB55 JYV55:JYX55 KIR55:KIT55 KSN55:KSP55 LCJ55:LCL55 LMF55:LMH55 LWB55:LWD55 MFX55:MFZ55 MPT55:MPV55 MZP55:MZR55 NJL55:NJN55 NTH55:NTJ55 ODD55:ODF55 OMZ55:ONB55 OWV55:OWX55 PGR55:PGT55 PQN55:PQP55 QAJ55:QAL55 QKF55:QKH55 QUB55:QUD55 RDX55:RDZ55 RNT55:RNV55 RXP55:RXR55 SHL55:SHN55 SRH55:SRJ55 TBD55:TBF55 TKZ55:TLB55 TUV55:TUX55 UER55:UET55 UON55:UOP55 UYJ55:UYL55 VIF55:VIH55 VSB55:VSD55 WBX55:WBZ55 WLT55:WLV55 WVP55:WVR55 H65591:J65591 JD65591:JF65591 SZ65591:TB65591 ACV65591:ACX65591 AMR65591:AMT65591 AWN65591:AWP65591 BGJ65591:BGL65591 BQF65591:BQH65591 CAB65591:CAD65591 CJX65591:CJZ65591 CTT65591:CTV65591 DDP65591:DDR65591 DNL65591:DNN65591 DXH65591:DXJ65591 EHD65591:EHF65591 EQZ65591:ERB65591 FAV65591:FAX65591 FKR65591:FKT65591 FUN65591:FUP65591 GEJ65591:GEL65591 GOF65591:GOH65591 GYB65591:GYD65591 HHX65591:HHZ65591 HRT65591:HRV65591 IBP65591:IBR65591 ILL65591:ILN65591 IVH65591:IVJ65591 JFD65591:JFF65591 JOZ65591:JPB65591 JYV65591:JYX65591 KIR65591:KIT65591 KSN65591:KSP65591 LCJ65591:LCL65591 LMF65591:LMH65591 LWB65591:LWD65591 MFX65591:MFZ65591 MPT65591:MPV65591 MZP65591:MZR65591 NJL65591:NJN65591 NTH65591:NTJ65591 ODD65591:ODF65591 OMZ65591:ONB65591 OWV65591:OWX65591 PGR65591:PGT65591 PQN65591:PQP65591 QAJ65591:QAL65591 QKF65591:QKH65591 QUB65591:QUD65591 RDX65591:RDZ65591 RNT65591:RNV65591 RXP65591:RXR65591 SHL65591:SHN65591 SRH65591:SRJ65591 TBD65591:TBF65591 TKZ65591:TLB65591 TUV65591:TUX65591 UER65591:UET65591 UON65591:UOP65591 UYJ65591:UYL65591 VIF65591:VIH65591 VSB65591:VSD65591 WBX65591:WBZ65591 WLT65591:WLV65591 WVP65591:WVR65591 H131127:J131127 JD131127:JF131127 SZ131127:TB131127 ACV131127:ACX131127 AMR131127:AMT131127 AWN131127:AWP131127 BGJ131127:BGL131127 BQF131127:BQH131127 CAB131127:CAD131127 CJX131127:CJZ131127 CTT131127:CTV131127 DDP131127:DDR131127 DNL131127:DNN131127 DXH131127:DXJ131127 EHD131127:EHF131127 EQZ131127:ERB131127 FAV131127:FAX131127 FKR131127:FKT131127 FUN131127:FUP131127 GEJ131127:GEL131127 GOF131127:GOH131127 GYB131127:GYD131127 HHX131127:HHZ131127 HRT131127:HRV131127 IBP131127:IBR131127 ILL131127:ILN131127 IVH131127:IVJ131127 JFD131127:JFF131127 JOZ131127:JPB131127 JYV131127:JYX131127 KIR131127:KIT131127 KSN131127:KSP131127 LCJ131127:LCL131127 LMF131127:LMH131127 LWB131127:LWD131127 MFX131127:MFZ131127 MPT131127:MPV131127 MZP131127:MZR131127 NJL131127:NJN131127 NTH131127:NTJ131127 ODD131127:ODF131127 OMZ131127:ONB131127 OWV131127:OWX131127 PGR131127:PGT131127 PQN131127:PQP131127 QAJ131127:QAL131127 QKF131127:QKH131127 QUB131127:QUD131127 RDX131127:RDZ131127 RNT131127:RNV131127 RXP131127:RXR131127 SHL131127:SHN131127 SRH131127:SRJ131127 TBD131127:TBF131127 TKZ131127:TLB131127 TUV131127:TUX131127 UER131127:UET131127 UON131127:UOP131127 UYJ131127:UYL131127 VIF131127:VIH131127 VSB131127:VSD131127 WBX131127:WBZ131127 WLT131127:WLV131127 WVP131127:WVR131127 H196663:J196663 JD196663:JF196663 SZ196663:TB196663 ACV196663:ACX196663 AMR196663:AMT196663 AWN196663:AWP196663 BGJ196663:BGL196663 BQF196663:BQH196663 CAB196663:CAD196663 CJX196663:CJZ196663 CTT196663:CTV196663 DDP196663:DDR196663 DNL196663:DNN196663 DXH196663:DXJ196663 EHD196663:EHF196663 EQZ196663:ERB196663 FAV196663:FAX196663 FKR196663:FKT196663 FUN196663:FUP196663 GEJ196663:GEL196663 GOF196663:GOH196663 GYB196663:GYD196663 HHX196663:HHZ196663 HRT196663:HRV196663 IBP196663:IBR196663 ILL196663:ILN196663 IVH196663:IVJ196663 JFD196663:JFF196663 JOZ196663:JPB196663 JYV196663:JYX196663 KIR196663:KIT196663 KSN196663:KSP196663 LCJ196663:LCL196663 LMF196663:LMH196663 LWB196663:LWD196663 MFX196663:MFZ196663 MPT196663:MPV196663 MZP196663:MZR196663 NJL196663:NJN196663 NTH196663:NTJ196663 ODD196663:ODF196663 OMZ196663:ONB196663 OWV196663:OWX196663 PGR196663:PGT196663 PQN196663:PQP196663 QAJ196663:QAL196663 QKF196663:QKH196663 QUB196663:QUD196663 RDX196663:RDZ196663 RNT196663:RNV196663 RXP196663:RXR196663 SHL196663:SHN196663 SRH196663:SRJ196663 TBD196663:TBF196663 TKZ196663:TLB196663 TUV196663:TUX196663 UER196663:UET196663 UON196663:UOP196663 UYJ196663:UYL196663 VIF196663:VIH196663 VSB196663:VSD196663 WBX196663:WBZ196663 WLT196663:WLV196663 WVP196663:WVR196663 H262199:J262199 JD262199:JF262199 SZ262199:TB262199 ACV262199:ACX262199 AMR262199:AMT262199 AWN262199:AWP262199 BGJ262199:BGL262199 BQF262199:BQH262199 CAB262199:CAD262199 CJX262199:CJZ262199 CTT262199:CTV262199 DDP262199:DDR262199 DNL262199:DNN262199 DXH262199:DXJ262199 EHD262199:EHF262199 EQZ262199:ERB262199 FAV262199:FAX262199 FKR262199:FKT262199 FUN262199:FUP262199 GEJ262199:GEL262199 GOF262199:GOH262199 GYB262199:GYD262199 HHX262199:HHZ262199 HRT262199:HRV262199 IBP262199:IBR262199 ILL262199:ILN262199 IVH262199:IVJ262199 JFD262199:JFF262199 JOZ262199:JPB262199 JYV262199:JYX262199 KIR262199:KIT262199 KSN262199:KSP262199 LCJ262199:LCL262199 LMF262199:LMH262199 LWB262199:LWD262199 MFX262199:MFZ262199 MPT262199:MPV262199 MZP262199:MZR262199 NJL262199:NJN262199 NTH262199:NTJ262199 ODD262199:ODF262199 OMZ262199:ONB262199 OWV262199:OWX262199 PGR262199:PGT262199 PQN262199:PQP262199 QAJ262199:QAL262199 QKF262199:QKH262199 QUB262199:QUD262199 RDX262199:RDZ262199 RNT262199:RNV262199 RXP262199:RXR262199 SHL262199:SHN262199 SRH262199:SRJ262199 TBD262199:TBF262199 TKZ262199:TLB262199 TUV262199:TUX262199 UER262199:UET262199 UON262199:UOP262199 UYJ262199:UYL262199 VIF262199:VIH262199 VSB262199:VSD262199 WBX262199:WBZ262199 WLT262199:WLV262199 WVP262199:WVR262199 H327735:J327735 JD327735:JF327735 SZ327735:TB327735 ACV327735:ACX327735 AMR327735:AMT327735 AWN327735:AWP327735 BGJ327735:BGL327735 BQF327735:BQH327735 CAB327735:CAD327735 CJX327735:CJZ327735 CTT327735:CTV327735 DDP327735:DDR327735 DNL327735:DNN327735 DXH327735:DXJ327735 EHD327735:EHF327735 EQZ327735:ERB327735 FAV327735:FAX327735 FKR327735:FKT327735 FUN327735:FUP327735 GEJ327735:GEL327735 GOF327735:GOH327735 GYB327735:GYD327735 HHX327735:HHZ327735 HRT327735:HRV327735 IBP327735:IBR327735 ILL327735:ILN327735 IVH327735:IVJ327735 JFD327735:JFF327735 JOZ327735:JPB327735 JYV327735:JYX327735 KIR327735:KIT327735 KSN327735:KSP327735 LCJ327735:LCL327735 LMF327735:LMH327735 LWB327735:LWD327735 MFX327735:MFZ327735 MPT327735:MPV327735 MZP327735:MZR327735 NJL327735:NJN327735 NTH327735:NTJ327735 ODD327735:ODF327735 OMZ327735:ONB327735 OWV327735:OWX327735 PGR327735:PGT327735 PQN327735:PQP327735 QAJ327735:QAL327735 QKF327735:QKH327735 QUB327735:QUD327735 RDX327735:RDZ327735 RNT327735:RNV327735 RXP327735:RXR327735 SHL327735:SHN327735 SRH327735:SRJ327735 TBD327735:TBF327735 TKZ327735:TLB327735 TUV327735:TUX327735 UER327735:UET327735 UON327735:UOP327735 UYJ327735:UYL327735 VIF327735:VIH327735 VSB327735:VSD327735 WBX327735:WBZ327735 WLT327735:WLV327735 WVP327735:WVR327735 H393271:J393271 JD393271:JF393271 SZ393271:TB393271 ACV393271:ACX393271 AMR393271:AMT393271 AWN393271:AWP393271 BGJ393271:BGL393271 BQF393271:BQH393271 CAB393271:CAD393271 CJX393271:CJZ393271 CTT393271:CTV393271 DDP393271:DDR393271 DNL393271:DNN393271 DXH393271:DXJ393271 EHD393271:EHF393271 EQZ393271:ERB393271 FAV393271:FAX393271 FKR393271:FKT393271 FUN393271:FUP393271 GEJ393271:GEL393271 GOF393271:GOH393271 GYB393271:GYD393271 HHX393271:HHZ393271 HRT393271:HRV393271 IBP393271:IBR393271 ILL393271:ILN393271 IVH393271:IVJ393271 JFD393271:JFF393271 JOZ393271:JPB393271 JYV393271:JYX393271 KIR393271:KIT393271 KSN393271:KSP393271 LCJ393271:LCL393271 LMF393271:LMH393271 LWB393271:LWD393271 MFX393271:MFZ393271 MPT393271:MPV393271 MZP393271:MZR393271 NJL393271:NJN393271 NTH393271:NTJ393271 ODD393271:ODF393271 OMZ393271:ONB393271 OWV393271:OWX393271 PGR393271:PGT393271 PQN393271:PQP393271 QAJ393271:QAL393271 QKF393271:QKH393271 QUB393271:QUD393271 RDX393271:RDZ393271 RNT393271:RNV393271 RXP393271:RXR393271 SHL393271:SHN393271 SRH393271:SRJ393271 TBD393271:TBF393271 TKZ393271:TLB393271 TUV393271:TUX393271 UER393271:UET393271 UON393271:UOP393271 UYJ393271:UYL393271 VIF393271:VIH393271 VSB393271:VSD393271 WBX393271:WBZ393271 WLT393271:WLV393271 WVP393271:WVR393271 H458807:J458807 JD458807:JF458807 SZ458807:TB458807 ACV458807:ACX458807 AMR458807:AMT458807 AWN458807:AWP458807 BGJ458807:BGL458807 BQF458807:BQH458807 CAB458807:CAD458807 CJX458807:CJZ458807 CTT458807:CTV458807 DDP458807:DDR458807 DNL458807:DNN458807 DXH458807:DXJ458807 EHD458807:EHF458807 EQZ458807:ERB458807 FAV458807:FAX458807 FKR458807:FKT458807 FUN458807:FUP458807 GEJ458807:GEL458807 GOF458807:GOH458807 GYB458807:GYD458807 HHX458807:HHZ458807 HRT458807:HRV458807 IBP458807:IBR458807 ILL458807:ILN458807 IVH458807:IVJ458807 JFD458807:JFF458807 JOZ458807:JPB458807 JYV458807:JYX458807 KIR458807:KIT458807 KSN458807:KSP458807 LCJ458807:LCL458807 LMF458807:LMH458807 LWB458807:LWD458807 MFX458807:MFZ458807 MPT458807:MPV458807 MZP458807:MZR458807 NJL458807:NJN458807 NTH458807:NTJ458807 ODD458807:ODF458807 OMZ458807:ONB458807 OWV458807:OWX458807 PGR458807:PGT458807 PQN458807:PQP458807 QAJ458807:QAL458807 QKF458807:QKH458807 QUB458807:QUD458807 RDX458807:RDZ458807 RNT458807:RNV458807 RXP458807:RXR458807 SHL458807:SHN458807 SRH458807:SRJ458807 TBD458807:TBF458807 TKZ458807:TLB458807 TUV458807:TUX458807 UER458807:UET458807 UON458807:UOP458807 UYJ458807:UYL458807 VIF458807:VIH458807 VSB458807:VSD458807 WBX458807:WBZ458807 WLT458807:WLV458807 WVP458807:WVR458807 H524343:J524343 JD524343:JF524343 SZ524343:TB524343 ACV524343:ACX524343 AMR524343:AMT524343 AWN524343:AWP524343 BGJ524343:BGL524343 BQF524343:BQH524343 CAB524343:CAD524343 CJX524343:CJZ524343 CTT524343:CTV524343 DDP524343:DDR524343 DNL524343:DNN524343 DXH524343:DXJ524343 EHD524343:EHF524343 EQZ524343:ERB524343 FAV524343:FAX524343 FKR524343:FKT524343 FUN524343:FUP524343 GEJ524343:GEL524343 GOF524343:GOH524343 GYB524343:GYD524343 HHX524343:HHZ524343 HRT524343:HRV524343 IBP524343:IBR524343 ILL524343:ILN524343 IVH524343:IVJ524343 JFD524343:JFF524343 JOZ524343:JPB524343 JYV524343:JYX524343 KIR524343:KIT524343 KSN524343:KSP524343 LCJ524343:LCL524343 LMF524343:LMH524343 LWB524343:LWD524343 MFX524343:MFZ524343 MPT524343:MPV524343 MZP524343:MZR524343 NJL524343:NJN524343 NTH524343:NTJ524343 ODD524343:ODF524343 OMZ524343:ONB524343 OWV524343:OWX524343 PGR524343:PGT524343 PQN524343:PQP524343 QAJ524343:QAL524343 QKF524343:QKH524343 QUB524343:QUD524343 RDX524343:RDZ524343 RNT524343:RNV524343 RXP524343:RXR524343 SHL524343:SHN524343 SRH524343:SRJ524343 TBD524343:TBF524343 TKZ524343:TLB524343 TUV524343:TUX524343 UER524343:UET524343 UON524343:UOP524343 UYJ524343:UYL524343 VIF524343:VIH524343 VSB524343:VSD524343 WBX524343:WBZ524343 WLT524343:WLV524343 WVP524343:WVR524343 H589879:J589879 JD589879:JF589879 SZ589879:TB589879 ACV589879:ACX589879 AMR589879:AMT589879 AWN589879:AWP589879 BGJ589879:BGL589879 BQF589879:BQH589879 CAB589879:CAD589879 CJX589879:CJZ589879 CTT589879:CTV589879 DDP589879:DDR589879 DNL589879:DNN589879 DXH589879:DXJ589879 EHD589879:EHF589879 EQZ589879:ERB589879 FAV589879:FAX589879 FKR589879:FKT589879 FUN589879:FUP589879 GEJ589879:GEL589879 GOF589879:GOH589879 GYB589879:GYD589879 HHX589879:HHZ589879 HRT589879:HRV589879 IBP589879:IBR589879 ILL589879:ILN589879 IVH589879:IVJ589879 JFD589879:JFF589879 JOZ589879:JPB589879 JYV589879:JYX589879 KIR589879:KIT589879 KSN589879:KSP589879 LCJ589879:LCL589879 LMF589879:LMH589879 LWB589879:LWD589879 MFX589879:MFZ589879 MPT589879:MPV589879 MZP589879:MZR589879 NJL589879:NJN589879 NTH589879:NTJ589879 ODD589879:ODF589879 OMZ589879:ONB589879 OWV589879:OWX589879 PGR589879:PGT589879 PQN589879:PQP589879 QAJ589879:QAL589879 QKF589879:QKH589879 QUB589879:QUD589879 RDX589879:RDZ589879 RNT589879:RNV589879 RXP589879:RXR589879 SHL589879:SHN589879 SRH589879:SRJ589879 TBD589879:TBF589879 TKZ589879:TLB589879 TUV589879:TUX589879 UER589879:UET589879 UON589879:UOP589879 UYJ589879:UYL589879 VIF589879:VIH589879 VSB589879:VSD589879 WBX589879:WBZ589879 WLT589879:WLV589879 WVP589879:WVR589879 H655415:J655415 JD655415:JF655415 SZ655415:TB655415 ACV655415:ACX655415 AMR655415:AMT655415 AWN655415:AWP655415 BGJ655415:BGL655415 BQF655415:BQH655415 CAB655415:CAD655415 CJX655415:CJZ655415 CTT655415:CTV655415 DDP655415:DDR655415 DNL655415:DNN655415 DXH655415:DXJ655415 EHD655415:EHF655415 EQZ655415:ERB655415 FAV655415:FAX655415 FKR655415:FKT655415 FUN655415:FUP655415 GEJ655415:GEL655415 GOF655415:GOH655415 GYB655415:GYD655415 HHX655415:HHZ655415 HRT655415:HRV655415 IBP655415:IBR655415 ILL655415:ILN655415 IVH655415:IVJ655415 JFD655415:JFF655415 JOZ655415:JPB655415 JYV655415:JYX655415 KIR655415:KIT655415 KSN655415:KSP655415 LCJ655415:LCL655415 LMF655415:LMH655415 LWB655415:LWD655415 MFX655415:MFZ655415 MPT655415:MPV655415 MZP655415:MZR655415 NJL655415:NJN655415 NTH655415:NTJ655415 ODD655415:ODF655415 OMZ655415:ONB655415 OWV655415:OWX655415 PGR655415:PGT655415 PQN655415:PQP655415 QAJ655415:QAL655415 QKF655415:QKH655415 QUB655415:QUD655415 RDX655415:RDZ655415 RNT655415:RNV655415 RXP655415:RXR655415 SHL655415:SHN655415 SRH655415:SRJ655415 TBD655415:TBF655415 TKZ655415:TLB655415 TUV655415:TUX655415 UER655415:UET655415 UON655415:UOP655415 UYJ655415:UYL655415 VIF655415:VIH655415 VSB655415:VSD655415 WBX655415:WBZ655415 WLT655415:WLV655415 WVP655415:WVR655415 H720951:J720951 JD720951:JF720951 SZ720951:TB720951 ACV720951:ACX720951 AMR720951:AMT720951 AWN720951:AWP720951 BGJ720951:BGL720951 BQF720951:BQH720951 CAB720951:CAD720951 CJX720951:CJZ720951 CTT720951:CTV720951 DDP720951:DDR720951 DNL720951:DNN720951 DXH720951:DXJ720951 EHD720951:EHF720951 EQZ720951:ERB720951 FAV720951:FAX720951 FKR720951:FKT720951 FUN720951:FUP720951 GEJ720951:GEL720951 GOF720951:GOH720951 GYB720951:GYD720951 HHX720951:HHZ720951 HRT720951:HRV720951 IBP720951:IBR720951 ILL720951:ILN720951 IVH720951:IVJ720951 JFD720951:JFF720951 JOZ720951:JPB720951 JYV720951:JYX720951 KIR720951:KIT720951 KSN720951:KSP720951 LCJ720951:LCL720951 LMF720951:LMH720951 LWB720951:LWD720951 MFX720951:MFZ720951 MPT720951:MPV720951 MZP720951:MZR720951 NJL720951:NJN720951 NTH720951:NTJ720951 ODD720951:ODF720951 OMZ720951:ONB720951 OWV720951:OWX720951 PGR720951:PGT720951 PQN720951:PQP720951 QAJ720951:QAL720951 QKF720951:QKH720951 QUB720951:QUD720951 RDX720951:RDZ720951 RNT720951:RNV720951 RXP720951:RXR720951 SHL720951:SHN720951 SRH720951:SRJ720951 TBD720951:TBF720951 TKZ720951:TLB720951 TUV720951:TUX720951 UER720951:UET720951 UON720951:UOP720951 UYJ720951:UYL720951 VIF720951:VIH720951 VSB720951:VSD720951 WBX720951:WBZ720951 WLT720951:WLV720951 WVP720951:WVR720951 H786487:J786487 JD786487:JF786487 SZ786487:TB786487 ACV786487:ACX786487 AMR786487:AMT786487 AWN786487:AWP786487 BGJ786487:BGL786487 BQF786487:BQH786487 CAB786487:CAD786487 CJX786487:CJZ786487 CTT786487:CTV786487 DDP786487:DDR786487 DNL786487:DNN786487 DXH786487:DXJ786487 EHD786487:EHF786487 EQZ786487:ERB786487 FAV786487:FAX786487 FKR786487:FKT786487 FUN786487:FUP786487 GEJ786487:GEL786487 GOF786487:GOH786487 GYB786487:GYD786487 HHX786487:HHZ786487 HRT786487:HRV786487 IBP786487:IBR786487 ILL786487:ILN786487 IVH786487:IVJ786487 JFD786487:JFF786487 JOZ786487:JPB786487 JYV786487:JYX786487 KIR786487:KIT786487 KSN786487:KSP786487 LCJ786487:LCL786487 LMF786487:LMH786487 LWB786487:LWD786487 MFX786487:MFZ786487 MPT786487:MPV786487 MZP786487:MZR786487 NJL786487:NJN786487 NTH786487:NTJ786487 ODD786487:ODF786487 OMZ786487:ONB786487 OWV786487:OWX786487 PGR786487:PGT786487 PQN786487:PQP786487 QAJ786487:QAL786487 QKF786487:QKH786487 QUB786487:QUD786487 RDX786487:RDZ786487 RNT786487:RNV786487 RXP786487:RXR786487 SHL786487:SHN786487 SRH786487:SRJ786487 TBD786487:TBF786487 TKZ786487:TLB786487 TUV786487:TUX786487 UER786487:UET786487 UON786487:UOP786487 UYJ786487:UYL786487 VIF786487:VIH786487 VSB786487:VSD786487 WBX786487:WBZ786487 WLT786487:WLV786487 WVP786487:WVR786487 H852023:J852023 JD852023:JF852023 SZ852023:TB852023 ACV852023:ACX852023 AMR852023:AMT852023 AWN852023:AWP852023 BGJ852023:BGL852023 BQF852023:BQH852023 CAB852023:CAD852023 CJX852023:CJZ852023 CTT852023:CTV852023 DDP852023:DDR852023 DNL852023:DNN852023 DXH852023:DXJ852023 EHD852023:EHF852023 EQZ852023:ERB852023 FAV852023:FAX852023 FKR852023:FKT852023 FUN852023:FUP852023 GEJ852023:GEL852023 GOF852023:GOH852023 GYB852023:GYD852023 HHX852023:HHZ852023 HRT852023:HRV852023 IBP852023:IBR852023 ILL852023:ILN852023 IVH852023:IVJ852023 JFD852023:JFF852023 JOZ852023:JPB852023 JYV852023:JYX852023 KIR852023:KIT852023 KSN852023:KSP852023 LCJ852023:LCL852023 LMF852023:LMH852023 LWB852023:LWD852023 MFX852023:MFZ852023 MPT852023:MPV852023 MZP852023:MZR852023 NJL852023:NJN852023 NTH852023:NTJ852023 ODD852023:ODF852023 OMZ852023:ONB852023 OWV852023:OWX852023 PGR852023:PGT852023 PQN852023:PQP852023 QAJ852023:QAL852023 QKF852023:QKH852023 QUB852023:QUD852023 RDX852023:RDZ852023 RNT852023:RNV852023 RXP852023:RXR852023 SHL852023:SHN852023 SRH852023:SRJ852023 TBD852023:TBF852023 TKZ852023:TLB852023 TUV852023:TUX852023 UER852023:UET852023 UON852023:UOP852023 UYJ852023:UYL852023 VIF852023:VIH852023 VSB852023:VSD852023 WBX852023:WBZ852023 WLT852023:WLV852023 WVP852023:WVR852023 H917559:J917559 JD917559:JF917559 SZ917559:TB917559 ACV917559:ACX917559 AMR917559:AMT917559 AWN917559:AWP917559 BGJ917559:BGL917559 BQF917559:BQH917559 CAB917559:CAD917559 CJX917559:CJZ917559 CTT917559:CTV917559 DDP917559:DDR917559 DNL917559:DNN917559 DXH917559:DXJ917559 EHD917559:EHF917559 EQZ917559:ERB917559 FAV917559:FAX917559 FKR917559:FKT917559 FUN917559:FUP917559 GEJ917559:GEL917559 GOF917559:GOH917559 GYB917559:GYD917559 HHX917559:HHZ917559 HRT917559:HRV917559 IBP917559:IBR917559 ILL917559:ILN917559 IVH917559:IVJ917559 JFD917559:JFF917559 JOZ917559:JPB917559 JYV917559:JYX917559 KIR917559:KIT917559 KSN917559:KSP917559 LCJ917559:LCL917559 LMF917559:LMH917559 LWB917559:LWD917559 MFX917559:MFZ917559 MPT917559:MPV917559 MZP917559:MZR917559 NJL917559:NJN917559 NTH917559:NTJ917559 ODD917559:ODF917559 OMZ917559:ONB917559 OWV917559:OWX917559 PGR917559:PGT917559 PQN917559:PQP917559 QAJ917559:QAL917559 QKF917559:QKH917559 QUB917559:QUD917559 RDX917559:RDZ917559 RNT917559:RNV917559 RXP917559:RXR917559 SHL917559:SHN917559 SRH917559:SRJ917559 TBD917559:TBF917559 TKZ917559:TLB917559 TUV917559:TUX917559 UER917559:UET917559 UON917559:UOP917559 UYJ917559:UYL917559 VIF917559:VIH917559 VSB917559:VSD917559 WBX917559:WBZ917559 WLT917559:WLV917559 WVP917559:WVR917559 H983095:J983095 JD983095:JF983095 SZ983095:TB983095 ACV983095:ACX983095 AMR983095:AMT983095 AWN983095:AWP983095 BGJ983095:BGL983095 BQF983095:BQH983095 CAB983095:CAD983095 CJX983095:CJZ983095 CTT983095:CTV983095 DDP983095:DDR983095 DNL983095:DNN983095 DXH983095:DXJ983095 EHD983095:EHF983095 EQZ983095:ERB983095 FAV983095:FAX983095 FKR983095:FKT983095 FUN983095:FUP983095 GEJ983095:GEL983095 GOF983095:GOH983095 GYB983095:GYD983095 HHX983095:HHZ983095 HRT983095:HRV983095 IBP983095:IBR983095 ILL983095:ILN983095 IVH983095:IVJ983095 JFD983095:JFF983095 JOZ983095:JPB983095 JYV983095:JYX983095 KIR983095:KIT983095 KSN983095:KSP983095 LCJ983095:LCL983095 LMF983095:LMH983095 LWB983095:LWD983095 MFX983095:MFZ983095 MPT983095:MPV983095 MZP983095:MZR983095 NJL983095:NJN983095 NTH983095:NTJ983095 ODD983095:ODF983095 OMZ983095:ONB983095 OWV983095:OWX983095 PGR983095:PGT983095 PQN983095:PQP983095 QAJ983095:QAL983095 QKF983095:QKH983095 QUB983095:QUD983095 RDX983095:RDZ983095 RNT983095:RNV983095 RXP983095:RXR983095 SHL983095:SHN983095 SRH983095:SRJ983095 TBD983095:TBF983095 TKZ983095:TLB983095 TUV983095:TUX983095 UER983095:UET983095 UON983095:UOP983095 UYJ983095:UYL983095 VIF983095:VIH983095 VSB983095:VSD983095 WBX983095:WBZ983095 WLT983095:WLV983095 WVP983095:WVR983095">
      <formula1>$S$47:$S$49</formula1>
    </dataValidation>
  </dataValidations>
  <printOptions horizontalCentered="1" verticalCentered="1"/>
  <pageMargins left="0.2" right="0.15748031496063" top="0.9" bottom="0.26" header="0.6" footer="0.41"/>
  <pageSetup paperSize="9" scale="67" orientation="portrait" r:id="rId1"/>
  <headerFooter alignWithMargins="0">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167</vt:i4>
      </vt:variant>
    </vt:vector>
  </HeadingPairs>
  <TitlesOfParts>
    <vt:vector size="175" baseType="lpstr">
      <vt:lpstr>Cover Sheet</vt:lpstr>
      <vt:lpstr>FWM1</vt:lpstr>
      <vt:lpstr>FWM2</vt:lpstr>
      <vt:lpstr>FWM3</vt:lpstr>
      <vt:lpstr>FWM4</vt:lpstr>
      <vt:lpstr>JP1</vt:lpstr>
      <vt:lpstr>JP2</vt:lpstr>
      <vt:lpstr>JP3</vt:lpstr>
      <vt:lpstr>'FWM2'!Csi</vt:lpstr>
      <vt:lpstr>'JP1'!Csi</vt:lpstr>
      <vt:lpstr>Csi</vt:lpstr>
      <vt:lpstr>'FWM2'!Cus</vt:lpstr>
      <vt:lpstr>'JP1'!Cus</vt:lpstr>
      <vt:lpstr>Cus</vt:lpstr>
      <vt:lpstr>'FWM2'!DHsi</vt:lpstr>
      <vt:lpstr>'JP1'!DHsi</vt:lpstr>
      <vt:lpstr>DHsi</vt:lpstr>
      <vt:lpstr>'FWM2'!DHus</vt:lpstr>
      <vt:lpstr>'JP1'!DHus</vt:lpstr>
      <vt:lpstr>DHus</vt:lpstr>
      <vt:lpstr>'FWM2'!Dsi</vt:lpstr>
      <vt:lpstr>'JP1'!Dsi</vt:lpstr>
      <vt:lpstr>Dsi</vt:lpstr>
      <vt:lpstr>'FWM2'!DSRPMsi</vt:lpstr>
      <vt:lpstr>'JP1'!DSRPMsi</vt:lpstr>
      <vt:lpstr>DSRPMsi</vt:lpstr>
      <vt:lpstr>'FWM2'!DSRPMus</vt:lpstr>
      <vt:lpstr>'JP1'!DSRPMus</vt:lpstr>
      <vt:lpstr>DSRPMus</vt:lpstr>
      <vt:lpstr>'FWM2'!Dus</vt:lpstr>
      <vt:lpstr>'JP1'!Dus</vt:lpstr>
      <vt:lpstr>Dus</vt:lpstr>
      <vt:lpstr>'FWM2'!FCsi</vt:lpstr>
      <vt:lpstr>'JP1'!FCsi</vt:lpstr>
      <vt:lpstr>FCsi</vt:lpstr>
      <vt:lpstr>'FWM2'!FCus</vt:lpstr>
      <vt:lpstr>'JP1'!FCus</vt:lpstr>
      <vt:lpstr>FCus</vt:lpstr>
      <vt:lpstr>'FWM2'!GPus</vt:lpstr>
      <vt:lpstr>'JP1'!GPus</vt:lpstr>
      <vt:lpstr>GPus</vt:lpstr>
      <vt:lpstr>'FWM2'!H1si</vt:lpstr>
      <vt:lpstr>'JP1'!H1si</vt:lpstr>
      <vt:lpstr>H1si</vt:lpstr>
      <vt:lpstr>'FWM2'!H1us</vt:lpstr>
      <vt:lpstr>'JP1'!H1us</vt:lpstr>
      <vt:lpstr>H1us</vt:lpstr>
      <vt:lpstr>'FWM2'!H2si</vt:lpstr>
      <vt:lpstr>'JP1'!H2si</vt:lpstr>
      <vt:lpstr>H2si</vt:lpstr>
      <vt:lpstr>'FWM2'!H2us</vt:lpstr>
      <vt:lpstr>'JP1'!H2us</vt:lpstr>
      <vt:lpstr>H2us</vt:lpstr>
      <vt:lpstr>'FWM2'!H3si</vt:lpstr>
      <vt:lpstr>'JP1'!H3si</vt:lpstr>
      <vt:lpstr>H3si</vt:lpstr>
      <vt:lpstr>'FWM2'!H3us</vt:lpstr>
      <vt:lpstr>'JP1'!H3us</vt:lpstr>
      <vt:lpstr>H3us</vt:lpstr>
      <vt:lpstr>'FWM2'!HP2si</vt:lpstr>
      <vt:lpstr>'JP1'!HP2si</vt:lpstr>
      <vt:lpstr>HP2si</vt:lpstr>
      <vt:lpstr>'FWM2'!HP2us</vt:lpstr>
      <vt:lpstr>'JP1'!HP2us</vt:lpstr>
      <vt:lpstr>HP2us</vt:lpstr>
      <vt:lpstr>'FWM2'!HPsi</vt:lpstr>
      <vt:lpstr>'JP1'!HPsi</vt:lpstr>
      <vt:lpstr>HPsi</vt:lpstr>
      <vt:lpstr>'FWM2'!HPus</vt:lpstr>
      <vt:lpstr>'JP1'!HPus</vt:lpstr>
      <vt:lpstr>HPus</vt:lpstr>
      <vt:lpstr>'FWM2'!Hsi</vt:lpstr>
      <vt:lpstr>'JP1'!Hsi</vt:lpstr>
      <vt:lpstr>Hsi</vt:lpstr>
      <vt:lpstr>'FWM2'!Hus</vt:lpstr>
      <vt:lpstr>'JP1'!Hus</vt:lpstr>
      <vt:lpstr>Hus</vt:lpstr>
      <vt:lpstr>'FWM2'!L2si</vt:lpstr>
      <vt:lpstr>'JP1'!L2si</vt:lpstr>
      <vt:lpstr>L2si</vt:lpstr>
      <vt:lpstr>'FWM2'!L2us</vt:lpstr>
      <vt:lpstr>'JP1'!L2us</vt:lpstr>
      <vt:lpstr>L2us</vt:lpstr>
      <vt:lpstr>'FWM2'!Lsi</vt:lpstr>
      <vt:lpstr>'JP1'!Lsi</vt:lpstr>
      <vt:lpstr>Lsi</vt:lpstr>
      <vt:lpstr>'FWM2'!Lus</vt:lpstr>
      <vt:lpstr>'JP1'!Lus</vt:lpstr>
      <vt:lpstr>Lus</vt:lpstr>
      <vt:lpstr>'FWM2'!N8si</vt:lpstr>
      <vt:lpstr>'JP1'!N8si</vt:lpstr>
      <vt:lpstr>N8si</vt:lpstr>
      <vt:lpstr>'FWM2'!N8us</vt:lpstr>
      <vt:lpstr>'JP1'!N8us</vt:lpstr>
      <vt:lpstr>N8us</vt:lpstr>
      <vt:lpstr>'FWM2'!NPSH1si</vt:lpstr>
      <vt:lpstr>'JP1'!NPSH1si</vt:lpstr>
      <vt:lpstr>NPSH1si</vt:lpstr>
      <vt:lpstr>'FWM2'!NPSH1us</vt:lpstr>
      <vt:lpstr>'JP1'!NPSH1us</vt:lpstr>
      <vt:lpstr>NPSH1us</vt:lpstr>
      <vt:lpstr>'FWM2'!NPSH2si</vt:lpstr>
      <vt:lpstr>'JP1'!NPSH2si</vt:lpstr>
      <vt:lpstr>NPSH2si</vt:lpstr>
      <vt:lpstr>'FWM2'!NPSH2us</vt:lpstr>
      <vt:lpstr>'JP1'!NPSH2us</vt:lpstr>
      <vt:lpstr>NPSH2us</vt:lpstr>
      <vt:lpstr>'Cover Sheet'!Print_Area</vt:lpstr>
      <vt:lpstr>'FWM1'!Print_Area</vt:lpstr>
      <vt:lpstr>'FWM2'!Print_Area</vt:lpstr>
      <vt:lpstr>'FWM3'!Print_Area</vt:lpstr>
      <vt:lpstr>'FWM4'!Print_Area</vt:lpstr>
      <vt:lpstr>'JP1'!Print_Area</vt:lpstr>
      <vt:lpstr>'JP2'!Print_Area</vt:lpstr>
      <vt:lpstr>'JP3'!Print_Area</vt:lpstr>
      <vt:lpstr>'FWM2'!Prsi</vt:lpstr>
      <vt:lpstr>'JP1'!Prsi</vt:lpstr>
      <vt:lpstr>Prsi</vt:lpstr>
      <vt:lpstr>'FWM2'!Prus</vt:lpstr>
      <vt:lpstr>'JP1'!Prus</vt:lpstr>
      <vt:lpstr>Prus</vt:lpstr>
      <vt:lpstr>'FWM2'!Psi</vt:lpstr>
      <vt:lpstr>'JP1'!Psi</vt:lpstr>
      <vt:lpstr>Psi</vt:lpstr>
      <vt:lpstr>'FWM2'!Pus</vt:lpstr>
      <vt:lpstr>'JP1'!Pus</vt:lpstr>
      <vt:lpstr>Pus</vt:lpstr>
      <vt:lpstr>'FWM2'!Qsi</vt:lpstr>
      <vt:lpstr>'JP1'!Qsi</vt:lpstr>
      <vt:lpstr>Qsi</vt:lpstr>
      <vt:lpstr>'FWM2'!Qus</vt:lpstr>
      <vt:lpstr>'JP1'!Qus</vt:lpstr>
      <vt:lpstr>Qus</vt:lpstr>
      <vt:lpstr>'FWM2'!SHsi</vt:lpstr>
      <vt:lpstr>'JP1'!SHsi</vt:lpstr>
      <vt:lpstr>SHsi</vt:lpstr>
      <vt:lpstr>'FWM2'!SHus</vt:lpstr>
      <vt:lpstr>'JP1'!SHus</vt:lpstr>
      <vt:lpstr>SHus</vt:lpstr>
      <vt:lpstr>'FWM2'!SO1si</vt:lpstr>
      <vt:lpstr>'JP1'!SO1si</vt:lpstr>
      <vt:lpstr>SO1si</vt:lpstr>
      <vt:lpstr>'FWM2'!SO1us</vt:lpstr>
      <vt:lpstr>'JP1'!SO1us</vt:lpstr>
      <vt:lpstr>SO1us</vt:lpstr>
      <vt:lpstr>'FWM2'!SO2si</vt:lpstr>
      <vt:lpstr>'JP1'!SO2si</vt:lpstr>
      <vt:lpstr>SO2si</vt:lpstr>
      <vt:lpstr>'FWM2'!SO2us</vt:lpstr>
      <vt:lpstr>'JP1'!SO2us</vt:lpstr>
      <vt:lpstr>SO2us</vt:lpstr>
      <vt:lpstr>'FWM2'!SSRPMsi</vt:lpstr>
      <vt:lpstr>'JP1'!SSRPMsi</vt:lpstr>
      <vt:lpstr>SSRPMsi</vt:lpstr>
      <vt:lpstr>'FWM2'!SSRPMus</vt:lpstr>
      <vt:lpstr>'JP1'!SSRPMus</vt:lpstr>
      <vt:lpstr>SSRPMus</vt:lpstr>
      <vt:lpstr>'FWM2'!tsi</vt:lpstr>
      <vt:lpstr>'JP1'!tsi</vt:lpstr>
      <vt:lpstr>tsi</vt:lpstr>
      <vt:lpstr>'FWM2'!Tus</vt:lpstr>
      <vt:lpstr>'JP1'!Tus</vt:lpstr>
      <vt:lpstr>Tus</vt:lpstr>
      <vt:lpstr>'FWM2'!Vsi</vt:lpstr>
      <vt:lpstr>'JP1'!Vsi</vt:lpstr>
      <vt:lpstr>Vsi</vt:lpstr>
      <vt:lpstr>'FWM2'!Vus</vt:lpstr>
      <vt:lpstr>'JP1'!Vus</vt:lpstr>
      <vt:lpstr>Vus</vt:lpstr>
      <vt:lpstr>'FWM2'!Wsi</vt:lpstr>
      <vt:lpstr>'JP1'!Wsi</vt:lpstr>
      <vt:lpstr>Wsi</vt:lpstr>
      <vt:lpstr>'FWM2'!Wus</vt:lpstr>
      <vt:lpstr>'JP1'!Wus</vt:lpstr>
      <vt:lpstr>Wus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DOKUN OMOBOLANLE</dc:creator>
  <cp:lastModifiedBy>vflo</cp:lastModifiedBy>
  <cp:lastPrinted>2006-01-01T01:05:12Z</cp:lastPrinted>
  <dcterms:created xsi:type="dcterms:W3CDTF">2017-09-24T17:00:04Z</dcterms:created>
  <dcterms:modified xsi:type="dcterms:W3CDTF">2019-10-09T02:57:20Z</dcterms:modified>
</cp:coreProperties>
</file>