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D:\采购\采购数据库\红外监控和张力围栏\2.询价\"/>
    </mc:Choice>
  </mc:AlternateContent>
  <xr:revisionPtr revIDLastSave="0" documentId="13_ncr:1_{06A2D8B5-353F-4E5D-BA2A-C98B275F9747}" xr6:coauthVersionLast="45" xr6:coauthVersionMax="45" xr10:uidLastSave="{00000000-0000-0000-0000-000000000000}"/>
  <bookViews>
    <workbookView xWindow="-120" yWindow="-120" windowWidth="29040" windowHeight="15840" tabRatio="864" xr2:uid="{00000000-000D-0000-FFFF-FFFF00000000}"/>
  </bookViews>
  <sheets>
    <sheet name="汇总表" sheetId="1" r:id="rId1"/>
    <sheet name="监控系统" sheetId="3" r:id="rId2"/>
    <sheet name="电子围栏系统" sheetId="11" r:id="rId3"/>
    <sheet name="红外对射改造" sheetId="12" r:id="rId4"/>
  </sheets>
  <calcPr calcId="191029"/>
</workbook>
</file>

<file path=xl/calcChain.xml><?xml version="1.0" encoding="utf-8"?>
<calcChain xmlns="http://schemas.openxmlformats.org/spreadsheetml/2006/main">
  <c r="F7" i="12" l="1"/>
  <c r="F6" i="12"/>
  <c r="F5" i="12"/>
  <c r="F4" i="12"/>
  <c r="F8" i="12" s="1"/>
  <c r="C5" i="1" s="1"/>
  <c r="F3" i="12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" i="11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4" i="3" s="1"/>
  <c r="C3" i="1" s="1"/>
  <c r="I26" i="11" l="1"/>
  <c r="C4" i="1" s="1"/>
  <c r="C6" i="1" s="1"/>
  <c r="C7" i="1" s="1"/>
  <c r="C8" i="1" s="1"/>
</calcChain>
</file>

<file path=xl/sharedStrings.xml><?xml version="1.0" encoding="utf-8"?>
<sst xmlns="http://schemas.openxmlformats.org/spreadsheetml/2006/main" count="232" uniqueCount="142">
  <si>
    <t>江苏九鼎新材料股份有限公司室外监控和
电子围栏改造汇总表</t>
  </si>
  <si>
    <t>序号</t>
  </si>
  <si>
    <t>分项工程</t>
  </si>
  <si>
    <t>金额</t>
  </si>
  <si>
    <t>备注</t>
  </si>
  <si>
    <t>视频监控系统</t>
  </si>
  <si>
    <t>电子围栏系统</t>
  </si>
  <si>
    <t>红外对射改造</t>
  </si>
  <si>
    <t>不含税总价</t>
  </si>
  <si>
    <t>税金</t>
  </si>
  <si>
    <t>总造价</t>
  </si>
  <si>
    <t>系统名称：监控系统</t>
  </si>
  <si>
    <t>设备名称</t>
  </si>
  <si>
    <t>单位</t>
  </si>
  <si>
    <t>数量</t>
  </si>
  <si>
    <t>单价</t>
  </si>
  <si>
    <t>合价</t>
  </si>
  <si>
    <t>网络枪型摄像机(POE)</t>
  </si>
  <si>
    <t xml:space="preserve">传感器类型：1/2.8英寸CMOS
像素：200万
最大分辨率：1920×1080
ROM：16MB
RAM：64MB
扫描方式：逐行扫描
电子快门:1/3s~1/100000s（可手动或自动调节）
最低照度:0.01Lux(彩色模式);0.001Lux(黑白模式);0Lux(补光灯开启)。
信噪比:＞56dB
最大补光距离:50m（红外）
补光灯控制:自动/手动
补光灯:1颗（红外灯）
调整角度:水平：0°～360° 垂直：0°～78° 旋转：0°～360°
镜头类型:定焦
镜头接口:M12
镜头焦距:2.8mm/3.6mm/6mm
镜头光圈:F2.0
视场角:水平102°×垂直54°×对角120°
光圈控制：固定光圈
近摄距：0.5m
DORI Distance
D：38.6m;O：15.4m;R：7.7m;I：3.9m
*工具_A：3.3
*工具_C：2.9
视频压缩标准：H.265;H.264;H.264B;MJPEG（仅辅码流支持）
智能编码：H.264：支持 H.265：支持
视频帧率：50Hz 主码流（1920×1080@25fps），辅码流（704×576@25fps） 60Hz 主码流（1920×1080@30fps），辅码流（   704×480@30fps）
视频流能力：双码流
支持的分辨率：1080P（1920×1080）；1.3M（1280×960）；720P（1280×720）；D1（704× 576/704×480）；VGA（640×480）；CIF（352×288/352×240）
码流控制：可变码流/固定码流
视频码率：H.264：32Kbps ~6144Kbps   H.265：12Kbps ~ 6400Kbps
日夜转换：ICR自动切换
背光补偿：支持
强光抑制：支持
宽动态：支持
白平衡：自动/自然光/路灯/室外/手动/区域自定义
增益控制：自动/手动
降噪：3D降噪
动态检测：关掉/打开（四区域）
默认分辨率下默认码流：4096kbps（1080P）
感兴趣的区域ROI：支持（4块）
智能补光：支持
图像旋转：0°/90°/180°/270°（在1080P分辨率下支持90°/270°）
图像翻转：支持
走廊模式：90°/270°（在1080P分辨率下支持）
镜像：支持
隐私遮挡：4块
语言：Chn
报警事件：网络断开;IP冲突;非法访问;动态检测;视频遮挡;安全异常
网络接口：1个（RJ-45网口,支持10M/100M 网络数据）
工作电压：DC12V（±30%）
供电方式：DC12V
功耗：基本功耗：1.4W（DC12V）;2.3W（POE）   最大功耗（ICR切换+红外灯最亮+H.265）：3.6W（DC12V）;4.7W（POE）
工作温度：-40℃~+60℃
工作湿度：≤95%
储存温度：-40℃~+60℃
防护等级 ：IP67
</t>
  </si>
  <si>
    <t>DH-IPC-HFW1230M-A-I1-V4</t>
  </si>
  <si>
    <t>大华</t>
  </si>
  <si>
    <t>台</t>
  </si>
  <si>
    <t>摄像机支架</t>
  </si>
  <si>
    <t>尺寸为204.0*58.0*80.0mm
采用铝合金材质，不易生锈
白色
重量为0.38kg
支持最大承重1.0kg
支持壁装安装方式
支持水平：0~360°，竖直：-30°~0°旋转角度范围</t>
  </si>
  <si>
    <t>DH-PFB120WS</t>
  </si>
  <si>
    <t>个</t>
  </si>
  <si>
    <t>8口POE接入交换机</t>
  </si>
  <si>
    <t xml:space="preserve">产品类型 POE交换机，千兆以太网交换机，企业级交换机
应用层级 二层
传输速率 10/100/1000Mbps
交换方式 存储-转发
背板带宽 16Gbps
包转发率 11.9Mbps
MAC地址表 4K
端口结构 非模块化
端口数量 8个
端口描述 8个10/100/1000M以太网端口
传输模式 全双工/半双工自适应
网络标准 IEEE802.3
VLAN 支持
状态指示灯 每端口：Link/Act/PoE Status
电源电压 AC 100-240V 50-60Hz
电源功率 功耗：148W，POE：125W
</t>
  </si>
  <si>
    <t>8口</t>
  </si>
  <si>
    <t>H3C</t>
  </si>
  <si>
    <t>24口交换机</t>
  </si>
  <si>
    <t>产品类型 千兆以太网交换机
应用层级 二层
传输速率 10/100/1000Mbps
交换方式 存储-转发
背板带宽 336Gbps/3.36Tbps
包转发率 51Mpps/108Mpps
MAC地址表 支持黑洞MAC地址，支持设置端口MAC地址学习最大个数
端口参数
端口数量 28个
端口描述 24个10/100/1000Base-T以太网端口，4个1000Base-X SFP千兆以太网端口
控制端口 1个Console口纠错</t>
  </si>
  <si>
    <t>S5120V2-28P-LI</t>
  </si>
  <si>
    <t>套</t>
  </si>
  <si>
    <t>监控设备箱</t>
  </si>
  <si>
    <t>600*600*300，壁挂安装</t>
  </si>
  <si>
    <t>600*600*300</t>
  </si>
  <si>
    <t>国产</t>
  </si>
  <si>
    <t>光纤收发器</t>
  </si>
  <si>
    <t>千兆光纤收发器</t>
  </si>
  <si>
    <t>千兆</t>
  </si>
  <si>
    <t>对</t>
  </si>
  <si>
    <t>监控立杆（含基础）</t>
  </si>
  <si>
    <t>1.0米</t>
  </si>
  <si>
    <t>根</t>
  </si>
  <si>
    <t>网络硬盘录像机</t>
  </si>
  <si>
    <t>支持嵌入式Linux系统，工业级嵌入式微控制器
支持WEB、本地GUI界面操作
可接驳支持ONVIF、PSIA、RTSP协议的第三方摄像机和主流品牌摄像机
支持IPv4、IPv6、HTTP、NTP、DNS、ONVIF网络协议
支持最大32路网络视频接入，网络性能接入200Mbps,储存128Mbps,转发128Mbps
支持8M/6M/5M/4M/3M/1080P/1.3M/720PIPC分辨率接入
支持2×4K/4×4M/8×1080P/16×720P解码，最大支持16路视频回放
支持1路VGA，1路HDMI，支持VGA/HDMI视频同源输出
支持8个内置SATA接口，单盘容量支持10T，可配置成单盘，支持SSD
支持IPC音频1路输入，支持语音对讲1路输出，支持PC通过NVR与网络摄像机进行语音对讲
支持16路报警输入、4路报警输出，其中1路继电器输出，1路12V1Actrl输出，支持开关量输入输出模式
支持3个USB接口（2个前置USB2.0接口、1个后置USB3.0接口）
支持2个千兆以太网口，支持2个不同段IP地址的IPC设备接入，支持将双网口设置同一个IP地址，实现数据链路冗余
支持按时间、按事件等多种方式进行录像的检索、回放、备份，支持图片本地回放与查询
支持标签自定义功能，设备支持对指定时间的录像进行标签并归档，便于后续査看
支持本机硬盘、网络等存储方式，支持硬盘、外接USB存储设备备份方式
支持设备操作日志、报警日志、系统日志的记录与查询功能
支持断网续传功能，能对前端摄像机断网这段时间内SD卡中的录像回传到NVR
支持即时回放功能，在预览画面下回放指定通道的录像
支持预览图像与回放图像的电子放大
采用大华协议，可以通过鼠标控制云台转动、放大、定位等操作
支持一键添加摄像机显示监控画面
支持远程管理IPC功能，支持对前端IPC远程升级，支持远程对IPC的编码配置修改等操作
支持远程零通道预览功能，可将接入的多路视频图像多画面显示在一路视频图像上
支持盘组管理功能，实现视频录像的定向存储
支持走廊模式功能，支持IPC画面旋转90°或270°，成9:16走廊模式</t>
  </si>
  <si>
    <t>DH-NVR4832-4KS2</t>
  </si>
  <si>
    <t>机械硬盘</t>
  </si>
  <si>
    <t>4000G；5400RPM；256M；SATA</t>
  </si>
  <si>
    <t>ST4000VM004</t>
  </si>
  <si>
    <t>块</t>
  </si>
  <si>
    <t>32寸液晶显示器</t>
  </si>
  <si>
    <t xml:space="preserve">参数名 参数值
面板尺寸 32"
屏幕比例 16:9
对比度 1200:1
分辨率 1920×1080
</t>
  </si>
  <si>
    <t>32寸</t>
  </si>
  <si>
    <t>27寸液晶显示器</t>
  </si>
  <si>
    <t xml:space="preserve">参数名 参数值
面板尺寸 27"
屏幕比例 16:9
对比度 1200:1
分辨率 1920×1080
</t>
  </si>
  <si>
    <t>27寸</t>
  </si>
  <si>
    <t>高清线</t>
  </si>
  <si>
    <t>10米HDMI高清线</t>
  </si>
  <si>
    <t>HDMI</t>
  </si>
  <si>
    <t>4芯单模光纤</t>
  </si>
  <si>
    <t>4芯</t>
  </si>
  <si>
    <t>米</t>
  </si>
  <si>
    <t>光纤熔接盒</t>
  </si>
  <si>
    <t>4口（含耦合器、光纤跳线、尾纤等）</t>
  </si>
  <si>
    <t>4口</t>
  </si>
  <si>
    <t>24口（含耦合器、光纤跳线、尾纤等）</t>
  </si>
  <si>
    <t>24口</t>
  </si>
  <si>
    <t>信号线</t>
  </si>
  <si>
    <t>UTP5E</t>
  </si>
  <si>
    <t>主干电源线</t>
  </si>
  <si>
    <t>RVV3*1.5</t>
  </si>
  <si>
    <t>光纤熔接</t>
  </si>
  <si>
    <t>点</t>
  </si>
  <si>
    <t>室外管</t>
  </si>
  <si>
    <t>PVC75</t>
  </si>
  <si>
    <r>
      <rPr>
        <sz val="9"/>
        <rFont val="宋体"/>
        <family val="3"/>
        <charset val="134"/>
      </rPr>
      <t>PVC</t>
    </r>
    <r>
      <rPr>
        <sz val="10"/>
        <rFont val="宋体"/>
        <family val="3"/>
        <charset val="134"/>
      </rPr>
      <t>25</t>
    </r>
  </si>
  <si>
    <t>辅材</t>
  </si>
  <si>
    <t>项</t>
  </si>
  <si>
    <t>分项工程造价 合计</t>
  </si>
  <si>
    <t>系统名称：周界电子围栏系统</t>
  </si>
  <si>
    <t>双防区脉冲主机（含电源)</t>
  </si>
  <si>
    <t>功能特点
●采用新西兰端技术，国内唯一掌握电子围栏核心技术的生产厂家，两种显示模式可选： 
●5个LED工作状态显示灯，可直观判定系统工作状态，具有较强的人机交互功能；
●3寸 LCD液晶显示，在主机液晶显示屏上，直接显示系统的最新工作状态和前端全金线的电压值，让用户一目了然； 
●高低压切换功能，可根据安全需要灵活选择，多种电压输出值可用户自行调节，大大增加用户的感知观；
●独有的闪控技术，可以实现前端围栏上的每根线都有高压脉冲，让入侵者无机可乘；
●远程液晶键盘控制，通过与控制键盘485总线或CAN总线连接，可远程监测调控电子围栏主机，如布撤防、高低压切换等；
●多种报警输出模式可选，主机可单独使用遥控器布撤防，也可与我公司总线主机、分线主机、无线主机等配套使用，让报警更加完美。
输出低压峰值 700～1000V
输出电量峰值 &lt;10A
脉冲宽度（脉冲持续时间） ≤0.1s
脉冲间隔时间 1s～1.5s
脉冲输出电量 2.5mC
脉冲输出能量 ≤5.0J
消耗电流 常态为350mA左右
系统功耗 10W
外型尺寸 长*宽*高=240mm*350mm*95mm
输出电压峰值 4KV～10KV</t>
  </si>
  <si>
    <t>不锈钢防水箱</t>
  </si>
  <si>
    <t>长*宽*高(450mm*220mm*550mm)</t>
  </si>
  <si>
    <t>高压避雷器（含支架）</t>
  </si>
  <si>
    <t>氧化锌、复合材料</t>
  </si>
  <si>
    <t xml:space="preserve">个 </t>
  </si>
  <si>
    <t>高压绝缘线</t>
  </si>
  <si>
    <t>耐高压15KV，硅胶绝缘材质</t>
  </si>
  <si>
    <t>终端杆4线（全套含绝缘子，万向底座）</t>
  </si>
  <si>
    <t>铝合金管Φ32*85；4、6线可用</t>
  </si>
  <si>
    <t>承力杆4线（全套含绝缘子，万向底座）</t>
  </si>
  <si>
    <t>铝合金管Φ28*85；4、6线可用</t>
  </si>
  <si>
    <t>中间杆4线（全套含绝缘子，万向底座）</t>
  </si>
  <si>
    <t>铝合金材质Φ12*85；4、6线可用</t>
  </si>
  <si>
    <t>合金线（400米/卷）</t>
  </si>
  <si>
    <t xml:space="preserve">  多股不锈钢丝合金线，高强度，拉不断</t>
  </si>
  <si>
    <t>紧线器</t>
  </si>
  <si>
    <t xml:space="preserve">  优质ABS，添加抗紫外剂、抗老化剂</t>
  </si>
  <si>
    <t>线连接器</t>
  </si>
  <si>
    <t xml:space="preserve">  M10×20开槽铝螺丝，用于连接金属合金线</t>
  </si>
  <si>
    <t>警示牌</t>
  </si>
  <si>
    <t>夜光型警示牌</t>
  </si>
  <si>
    <t>接地桩，接地线</t>
  </si>
  <si>
    <t>角铁，6平方铜导线</t>
  </si>
  <si>
    <t>报警主机</t>
  </si>
  <si>
    <r>
      <rPr>
        <sz val="10"/>
        <rFont val="宋体"/>
        <family val="3"/>
        <charset val="134"/>
      </rPr>
      <t>额定输入电压：185-245VAC、50HZ</t>
    </r>
    <r>
      <rPr>
        <sz val="10"/>
        <color indexed="8"/>
        <rFont val="宋体"/>
        <family val="3"/>
        <charset val="134"/>
      </rPr>
      <t>\</t>
    </r>
    <r>
      <rPr>
        <sz val="10"/>
        <color theme="1"/>
        <rFont val="宋体"/>
        <family val="3"/>
        <charset val="134"/>
      </rPr>
      <t xml:space="preserve">15VA
额定消耗电流：静态250mA 报警450mA
备用电池： 12V，7AH免维护电池
使用工作温度： -20℃~+55℃
使用环境湿度： ≤95%RH
总线输入端口: 2路485
无线接收频率: 315MHz
与电脑连接端口: RJ45网络端口
报警时BELL输出容量: 12V
外形尺寸（长*宽*高）: 336*275*85㎜
</t>
    </r>
  </si>
  <si>
    <t>单防区地址模块</t>
  </si>
  <si>
    <t>工作电压：DC12V
防区数量：1防区
消耗电流： ≤50mA
工作温度 ：-10℃～+45℃</t>
  </si>
  <si>
    <t>只</t>
  </si>
  <si>
    <t>管理软件</t>
  </si>
  <si>
    <t xml:space="preserve">※软件采用先进（互联网云）服务器与客户端分体设计，便于系统扩展
※软件可以对前端报警主机进行集中管理
※软件使用自定义格式的矢量电子地图作为报警系统的辅助管理，也可以使用工程施工的电子地图作为辅助手段
※管理软件具有手段和自动两种模式配置用户资料，并可对用户资料进行导入导出操作，也可对全部用户进行分组设置
※用户发生报警时，可以通过用户添加到软件里的视频设备的网络地址，实时查看报警现场并对现场进行录像（目前支持海康大华摄像机）
※电子地图报警用户闪烁指示，报警位置一目了然
※多级防区图，可以在里面添加多个用户并可对其标出防区位置
※软件可实现远程一键布撤防，也可对单台布撤防
※软件具有自检功能实时显示布撤防数量
※电子地图可缩放或者全屏显示，报警布撤防颜色可调节
※可同时软件和微信、APP推送
</t>
  </si>
  <si>
    <t>室外声光警灯（含支架）</t>
  </si>
  <si>
    <t xml:space="preserve"> 闪动次数 120（次/分钟） 
  额定电压 12/ 24/220（V）可选  
  额定电流 3（mA）
  警灯功率 10W
  安装方式  螺丝固定
  重 量  0.7（kg</t>
  </si>
  <si>
    <t>声光警号</t>
  </si>
  <si>
    <t>外观时尚装饰型声光警号                            报警分贝：110dB</t>
  </si>
  <si>
    <t>32路联动模块</t>
  </si>
  <si>
    <t>DS-32路继电器模块是具有总线通讯功能的继电器输出设备,报警主机通过它可以在指定的情况下(报警等)合上或断开某一个输出同时也输出12V电压（有限流），从而可以达到报警联动的效果，一般与DVR的报警输入结合使用或联动LED灯。                    32路电压信号输出
铝合金外壳
通讯指示,故障一目了然
适用于跟电子地图灯联动</t>
  </si>
  <si>
    <t>模拟电子地图</t>
  </si>
  <si>
    <t>1平方米，有机玻璃，铝合金边框</t>
  </si>
  <si>
    <t>电脑</t>
  </si>
  <si>
    <t>第四代智能英特尔® 酷睿™ I3 处理器；4GB (1x4GB) ；500GB 3.5英寸 SATA (7,200 Rpm) 硬盘；英特尔®集成显卡,；19寸液晶显示器；</t>
  </si>
  <si>
    <t>I3</t>
  </si>
  <si>
    <t>RVVP2.1.5</t>
  </si>
  <si>
    <t>电源线</t>
  </si>
  <si>
    <t>RVV2.1.5</t>
  </si>
  <si>
    <r>
      <rPr>
        <sz val="10"/>
        <rFont val="Microsoft YaHei"/>
        <charset val="134"/>
      </rPr>
      <t>Φ</t>
    </r>
    <r>
      <rPr>
        <sz val="10"/>
        <rFont val="宋体"/>
        <family val="3"/>
        <charset val="134"/>
      </rPr>
      <t>25</t>
    </r>
  </si>
  <si>
    <t>系统名称：红外对射系统</t>
  </si>
  <si>
    <t>红外对射维修/人工</t>
  </si>
  <si>
    <t>工日</t>
  </si>
  <si>
    <t>两光束红外对射</t>
  </si>
  <si>
    <t>三光束红外对射</t>
  </si>
  <si>
    <t>地址模块</t>
  </si>
  <si>
    <t>红外对射支架</t>
  </si>
  <si>
    <t>数量根据现场实际情况调整</t>
  </si>
  <si>
    <t>建议技术参数</t>
    <phoneticPr fontId="22" type="noConversion"/>
  </si>
  <si>
    <t>建议品牌</t>
    <phoneticPr fontId="22" type="noConversion"/>
  </si>
  <si>
    <t>建议型号</t>
    <phoneticPr fontId="22" type="noConversion"/>
  </si>
  <si>
    <t>型号</t>
    <phoneticPr fontId="22" type="noConversion"/>
  </si>
  <si>
    <t>品牌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</si>
</sst>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&quot;￥&quot;* #,##0.00_ ;_ &quot;￥&quot;* \-#,##0.00_ ;_ &quot;￥&quot;* &quot;-&quot;??_ ;_ @_ "/>
    <numFmt numFmtId="178" formatCode="#,##0.00_);[Red]\(#,##0.00\)"/>
    <numFmt numFmtId="179" formatCode="0.00_ "/>
    <numFmt numFmtId="180" formatCode="_-* #,##0.00_-;\-* #,##0.00_-;_-* &quot;-&quot;??_-;_-@_-"/>
  </numFmts>
  <fonts count="23">
    <font>
      <sz val="11"/>
      <color theme="1"/>
      <name val="等线"/>
      <charset val="134"/>
      <scheme val="minor"/>
    </font>
    <font>
      <b/>
      <sz val="10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Microsoft YaHei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color indexed="10"/>
      <name val="宋体"/>
      <family val="3"/>
      <charset val="134"/>
    </font>
    <font>
      <b/>
      <sz val="16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sz val="12"/>
      <name val="宋体"/>
      <family val="3"/>
      <charset val="134"/>
    </font>
    <font>
      <sz val="12"/>
      <name val="Times New Roman"/>
      <family val="1"/>
    </font>
    <font>
      <sz val="12"/>
      <name val="Times New Roman"/>
      <family val="1"/>
    </font>
    <font>
      <b/>
      <sz val="11"/>
      <name val="Arial"/>
      <family val="2"/>
    </font>
    <font>
      <sz val="10"/>
      <name val="Helv"/>
      <family val="2"/>
    </font>
    <font>
      <sz val="10"/>
      <name val="Geneva"/>
      <family val="1"/>
    </font>
    <font>
      <sz val="11"/>
      <color indexed="9"/>
      <name val="宋体"/>
      <family val="3"/>
      <charset val="134"/>
    </font>
    <font>
      <sz val="8"/>
      <name val="Arial"/>
      <family val="2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9">
    <xf numFmtId="0" fontId="0" fillId="0" borderId="0"/>
    <xf numFmtId="176" fontId="21" fillId="0" borderId="0" applyFont="0" applyFill="0" applyBorder="0" applyAlignment="0" applyProtection="0">
      <alignment vertical="center"/>
    </xf>
    <xf numFmtId="0" fontId="13" fillId="0" borderId="0"/>
    <xf numFmtId="0" fontId="14" fillId="0" borderId="0"/>
    <xf numFmtId="0" fontId="14" fillId="0" borderId="0"/>
    <xf numFmtId="0" fontId="15" fillId="0" borderId="0"/>
    <xf numFmtId="0" fontId="13" fillId="0" borderId="0"/>
    <xf numFmtId="0" fontId="13" fillId="0" borderId="0">
      <alignment vertical="center"/>
    </xf>
    <xf numFmtId="0" fontId="19" fillId="2" borderId="0" applyNumberFormat="0" applyBorder="0" applyAlignment="0" applyProtection="0">
      <alignment vertical="center"/>
    </xf>
    <xf numFmtId="0" fontId="20" fillId="0" borderId="0">
      <alignment horizontal="left" vertical="center" wrapText="1"/>
    </xf>
    <xf numFmtId="0" fontId="14" fillId="0" borderId="0"/>
    <xf numFmtId="0" fontId="18" fillId="0" borderId="0">
      <alignment vertical="center"/>
    </xf>
    <xf numFmtId="0" fontId="17" fillId="0" borderId="0"/>
    <xf numFmtId="0" fontId="16" fillId="0" borderId="0" applyNumberFormat="0" applyFill="0" applyBorder="0" applyAlignment="0" applyProtection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5" fillId="0" borderId="0"/>
  </cellStyleXfs>
  <cellXfs count="67">
    <xf numFmtId="0" fontId="0" fillId="0" borderId="0" xfId="0"/>
    <xf numFmtId="179" fontId="1" fillId="0" borderId="1" xfId="4" applyNumberFormat="1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0" fontId="1" fillId="0" borderId="1" xfId="4" applyFont="1" applyFill="1" applyBorder="1" applyAlignment="1">
      <alignment horizontal="center" vertical="center" wrapText="1"/>
    </xf>
    <xf numFmtId="0" fontId="1" fillId="0" borderId="1" xfId="4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 wrapText="1"/>
    </xf>
    <xf numFmtId="178" fontId="3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Border="1"/>
    <xf numFmtId="0" fontId="2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179" fontId="0" fillId="0" borderId="0" xfId="0" applyNumberFormat="1" applyAlignment="1">
      <alignment horizontal="center"/>
    </xf>
    <xf numFmtId="0" fontId="3" fillId="0" borderId="2" xfId="5" applyFont="1" applyFill="1" applyBorder="1" applyAlignment="1">
      <alignment horizontal="left" vertical="center" wrapText="1"/>
    </xf>
    <xf numFmtId="0" fontId="3" fillId="0" borderId="1" xfId="15" applyFont="1" applyFill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0" fontId="3" fillId="0" borderId="1" xfId="5" applyFont="1" applyFill="1" applyBorder="1" applyAlignment="1">
      <alignment horizontal="left" vertical="center"/>
    </xf>
    <xf numFmtId="0" fontId="3" fillId="0" borderId="1" xfId="5" applyFont="1" applyFill="1" applyBorder="1" applyAlignment="1">
      <alignment horizontal="center" vertical="center"/>
    </xf>
    <xf numFmtId="0" fontId="3" fillId="0" borderId="1" xfId="5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5" applyFont="1" applyFill="1" applyBorder="1" applyAlignment="1">
      <alignment horizontal="left" vertical="center" wrapText="1"/>
    </xf>
    <xf numFmtId="0" fontId="3" fillId="0" borderId="2" xfId="5" applyNumberFormat="1" applyFont="1" applyFill="1" applyBorder="1" applyAlignment="1">
      <alignment horizontal="left" vertical="center" wrapText="1"/>
    </xf>
    <xf numFmtId="0" fontId="3" fillId="0" borderId="3" xfId="5" applyFont="1" applyFill="1" applyBorder="1" applyAlignment="1">
      <alignment horizontal="left" vertical="center" wrapText="1"/>
    </xf>
    <xf numFmtId="0" fontId="3" fillId="0" borderId="1" xfId="18" applyFont="1" applyFill="1" applyBorder="1" applyAlignment="1">
      <alignment horizontal="center" vertical="center" wrapText="1"/>
    </xf>
    <xf numFmtId="0" fontId="3" fillId="0" borderId="1" xfId="18" applyFont="1" applyBorder="1" applyAlignment="1">
      <alignment horizontal="center" vertical="center"/>
    </xf>
    <xf numFmtId="0" fontId="3" fillId="0" borderId="1" xfId="11" applyFont="1" applyFill="1" applyBorder="1" applyAlignment="1">
      <alignment horizontal="left" vertical="center" wrapText="1"/>
    </xf>
    <xf numFmtId="0" fontId="3" fillId="0" borderId="3" xfId="16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3" fillId="0" borderId="1" xfId="12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7" fillId="0" borderId="1" xfId="11" applyFont="1" applyFill="1" applyBorder="1" applyAlignment="1">
      <alignment horizontal="left" vertical="center" wrapText="1"/>
    </xf>
    <xf numFmtId="0" fontId="7" fillId="0" borderId="1" xfId="11" applyFont="1" applyFill="1" applyBorder="1" applyAlignment="1">
      <alignment horizontal="center" vertical="center" wrapText="1"/>
    </xf>
    <xf numFmtId="0" fontId="2" fillId="0" borderId="1" xfId="6" applyFont="1" applyBorder="1"/>
    <xf numFmtId="179" fontId="1" fillId="0" borderId="1" xfId="6" applyNumberFormat="1" applyFont="1" applyBorder="1" applyAlignment="1">
      <alignment horizontal="center" vertical="center"/>
    </xf>
    <xf numFmtId="179" fontId="3" fillId="0" borderId="1" xfId="6" applyNumberFormat="1" applyFont="1" applyBorder="1" applyAlignment="1">
      <alignment horizontal="center" vertical="center"/>
    </xf>
    <xf numFmtId="0" fontId="0" fillId="0" borderId="0" xfId="0" applyFill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8" fillId="0" borderId="1" xfId="16" applyFont="1" applyBorder="1" applyAlignment="1">
      <alignment horizontal="left" vertical="center" wrapText="1"/>
    </xf>
    <xf numFmtId="0" fontId="3" fillId="0" borderId="1" xfId="12" applyFont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/>
    </xf>
    <xf numFmtId="0" fontId="3" fillId="0" borderId="1" xfId="16" applyFont="1" applyBorder="1" applyAlignment="1">
      <alignment horizontal="center" vertical="center" wrapText="1"/>
    </xf>
    <xf numFmtId="0" fontId="8" fillId="0" borderId="1" xfId="16" applyFont="1" applyBorder="1" applyAlignment="1">
      <alignment horizontal="center" vertical="center" wrapText="1"/>
    </xf>
    <xf numFmtId="0" fontId="3" fillId="0" borderId="1" xfId="10" applyFont="1" applyFill="1" applyBorder="1" applyAlignment="1">
      <alignment horizontal="left" vertical="center"/>
    </xf>
    <xf numFmtId="0" fontId="9" fillId="0" borderId="1" xfId="6" applyFont="1" applyBorder="1"/>
    <xf numFmtId="0" fontId="9" fillId="0" borderId="1" xfId="14" applyFont="1" applyBorder="1"/>
    <xf numFmtId="180" fontId="10" fillId="0" borderId="1" xfId="13" applyNumberFormat="1" applyFont="1" applyBorder="1" applyAlignment="1">
      <alignment horizontal="left" vertical="center" wrapText="1"/>
    </xf>
    <xf numFmtId="179" fontId="0" fillId="0" borderId="0" xfId="0" applyNumberFormat="1"/>
    <xf numFmtId="0" fontId="11" fillId="0" borderId="1" xfId="0" applyFont="1" applyBorder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9" fontId="12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" fillId="0" borderId="1" xfId="4" applyFont="1" applyBorder="1" applyAlignment="1">
      <alignment horizontal="left" vertical="center"/>
    </xf>
    <xf numFmtId="0" fontId="1" fillId="0" borderId="1" xfId="4" applyFont="1" applyFill="1" applyBorder="1" applyAlignment="1">
      <alignment horizontal="left" vertical="center"/>
    </xf>
    <xf numFmtId="0" fontId="1" fillId="0" borderId="1" xfId="6" applyFont="1" applyFill="1" applyBorder="1" applyAlignment="1">
      <alignment horizontal="center" vertical="center"/>
    </xf>
    <xf numFmtId="0" fontId="1" fillId="0" borderId="1" xfId="6" applyFont="1" applyBorder="1" applyAlignment="1">
      <alignment horizontal="center" vertical="center"/>
    </xf>
    <xf numFmtId="0" fontId="1" fillId="0" borderId="1" xfId="4" applyFont="1" applyBorder="1" applyAlignment="1">
      <alignment horizontal="center" vertical="center"/>
    </xf>
    <xf numFmtId="179" fontId="1" fillId="0" borderId="1" xfId="4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9">
    <cellStyle name="_05电视 2 2 2" xfId="10" xr:uid="{00000000-0005-0000-0000-00003B000000}"/>
    <cellStyle name="_ET_STYLE_NoName_00_" xfId="4" xr:uid="{00000000-0005-0000-0000-000013000000}"/>
    <cellStyle name="_wan'anBA_亚美利加二期智能化系统设备清单2011.5.22" xfId="3" xr:uid="{00000000-0005-0000-0000-00000C000000}"/>
    <cellStyle name="_布线(扬州凯运)奇胜 6" xfId="11" xr:uid="{00000000-0005-0000-0000-00003C000000}"/>
    <cellStyle name="_楼宇自控(深化)22 31" xfId="12" xr:uid="{00000000-0005-0000-0000-00003D000000}"/>
    <cellStyle name="0,0_x000d__x000a_NA_x000d__x000a_ 2" xfId="17" xr:uid="{00000000-0005-0000-0000-000042000000}"/>
    <cellStyle name="0,0_x005f_x000d__x005f_x000a_NA_x005f_x000d__x005f_x000a_ 2" xfId="6" xr:uid="{00000000-0005-0000-0000-000026000000}"/>
    <cellStyle name="60% - 强调文字颜色 4 24" xfId="8" xr:uid="{00000000-0005-0000-0000-00002D000000}"/>
    <cellStyle name="Note 2 9" xfId="9" xr:uid="{00000000-0005-0000-0000-000039000000}"/>
    <cellStyle name="oft Excel]_x005f_x000d__x005f_x000a_Comment=open=/f ?e巜’è?·?é??丄??乕?U乕’è?`??悺?e??悺薄癨?è?t?ˉ?ì?ê——?é“o?^?·?é?±???a?????ü?·丅_x005f_x000d__x005f_x000a_Maximized 32" xfId="13" xr:uid="{00000000-0005-0000-0000-00003E000000}"/>
    <cellStyle name="Price Header 17" xfId="14" xr:uid="{00000000-0005-0000-0000-00003F000000}"/>
    <cellStyle name="常规" xfId="0" builtinId="0"/>
    <cellStyle name="常规 10 3" xfId="2" xr:uid="{00000000-0005-0000-0000-000005000000}"/>
    <cellStyle name="常规 2 2 3" xfId="7" xr:uid="{00000000-0005-0000-0000-00002C000000}"/>
    <cellStyle name="常规 4 2" xfId="15" xr:uid="{00000000-0005-0000-0000-000040000000}"/>
    <cellStyle name="常规_Sheet1" xfId="16" xr:uid="{00000000-0005-0000-0000-000041000000}"/>
    <cellStyle name="常规_保利A1标弱电工程报价20120828V3打印" xfId="18" xr:uid="{00000000-0005-0000-0000-000043000000}"/>
    <cellStyle name="常规_友精大厦报价" xfId="5" xr:uid="{00000000-0005-0000-0000-00001B000000}"/>
    <cellStyle name="货币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1" name="Text Box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8" name="Text Box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19" name="Text Box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0" name="Text Box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1" name="Text Box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5" name="Text Box 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6" name="Text Box 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7" name="Text Box 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8" name="Text Box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29" name="Text Box 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0" name="Text Box 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1" name="Text Box 1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2" name="Text Box 1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3" name="Text Box 1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4" name="Text Box 1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5" name="Text Box 1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6" name="Text Box 1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7" name="Text Box 1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8" name="Text Box 1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39" name="Text Box 1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0" name="Text Box 1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1" name="Text Box 2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2" name="Text Box 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3" name="Text Box 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4" name="Text Box 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5" name="Text Box 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6" name="Text Box 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7" name="Text Box 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8" name="Text Box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49" name="Text Box 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0" name="Text Box 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1" name="Text Box 1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2" name="Text Box 1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3" name="Text Box 1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4" name="Text Box 1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5" name="Text Box 1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6" name="Text Box 1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7" name="Text Box 1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8" name="Text Box 1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59" name="Text Box 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0" name="Text Box 1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1" name="Text Box 2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2" name="Text Box 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3" name="Text Box 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4" name="Text Box 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5" name="Text Box 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6" name="Text Box 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7" name="Text Box 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8" name="Text Box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69" name="Text Box 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95250</xdr:colOff>
      <xdr:row>154</xdr:row>
      <xdr:rowOff>115047</xdr:rowOff>
    </xdr:to>
    <xdr:sp macro="" textlink="">
      <xdr:nvSpPr>
        <xdr:cNvPr id="70" name="Text Box 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>
        <a:xfrm>
          <a:off x="6877050" y="1631950"/>
          <a:ext cx="95250" cy="301313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8"/>
  <sheetViews>
    <sheetView tabSelected="1" workbookViewId="0">
      <selection activeCell="C14" sqref="C14"/>
    </sheetView>
  </sheetViews>
  <sheetFormatPr defaultColWidth="9" defaultRowHeight="14.25"/>
  <cols>
    <col min="2" max="2" width="27.5" customWidth="1"/>
    <col min="3" max="3" width="29.25" style="51" customWidth="1"/>
    <col min="4" max="4" width="10.125" customWidth="1"/>
  </cols>
  <sheetData>
    <row r="1" spans="1:4" ht="42" customHeight="1">
      <c r="A1" s="56" t="s">
        <v>0</v>
      </c>
      <c r="B1" s="57"/>
      <c r="C1" s="57"/>
      <c r="D1" s="58"/>
    </row>
    <row r="2" spans="1:4" ht="20.25">
      <c r="A2" s="52" t="s">
        <v>1</v>
      </c>
      <c r="B2" s="52" t="s">
        <v>2</v>
      </c>
      <c r="C2" s="53" t="s">
        <v>3</v>
      </c>
      <c r="D2" s="52" t="s">
        <v>4</v>
      </c>
    </row>
    <row r="3" spans="1:4" ht="26.1" customHeight="1">
      <c r="A3" s="54">
        <v>1</v>
      </c>
      <c r="B3" s="54" t="s">
        <v>5</v>
      </c>
      <c r="C3" s="55">
        <f>监控系统!I24</f>
        <v>0</v>
      </c>
      <c r="D3" s="54"/>
    </row>
    <row r="4" spans="1:4" ht="24" customHeight="1">
      <c r="A4" s="54">
        <v>2</v>
      </c>
      <c r="B4" s="54" t="s">
        <v>6</v>
      </c>
      <c r="C4" s="55">
        <f>电子围栏系统!I26</f>
        <v>0</v>
      </c>
      <c r="D4" s="54"/>
    </row>
    <row r="5" spans="1:4" ht="23.1" customHeight="1">
      <c r="A5" s="54">
        <v>3</v>
      </c>
      <c r="B5" s="54" t="s">
        <v>7</v>
      </c>
      <c r="C5" s="55">
        <f>红外对射改造!F8</f>
        <v>0</v>
      </c>
      <c r="D5" s="54"/>
    </row>
    <row r="6" spans="1:4" ht="20.25">
      <c r="A6" s="54">
        <v>4</v>
      </c>
      <c r="B6" s="52" t="s">
        <v>8</v>
      </c>
      <c r="C6" s="53">
        <f>SUM(C3:C5)</f>
        <v>0</v>
      </c>
      <c r="D6" s="54"/>
    </row>
    <row r="7" spans="1:4" ht="20.25">
      <c r="A7" s="54">
        <v>5</v>
      </c>
      <c r="B7" s="52" t="s">
        <v>9</v>
      </c>
      <c r="C7" s="53">
        <f>C6*0.09</f>
        <v>0</v>
      </c>
      <c r="D7" s="13"/>
    </row>
    <row r="8" spans="1:4" ht="20.25">
      <c r="A8" s="54">
        <v>6</v>
      </c>
      <c r="B8" s="52" t="s">
        <v>10</v>
      </c>
      <c r="C8" s="53">
        <f>C7+C6</f>
        <v>0</v>
      </c>
      <c r="D8" s="13"/>
    </row>
  </sheetData>
  <mergeCells count="1">
    <mergeCell ref="A1:D1"/>
  </mergeCells>
  <phoneticPr fontId="22" type="noConversion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workbookViewId="0">
      <selection activeCell="G3" sqref="G3"/>
    </sheetView>
  </sheetViews>
  <sheetFormatPr defaultColWidth="9" defaultRowHeight="14.25"/>
  <cols>
    <col min="1" max="1" width="5" customWidth="1"/>
    <col min="2" max="2" width="16.375" style="39" customWidth="1"/>
    <col min="3" max="3" width="51.125" customWidth="1"/>
    <col min="4" max="4" width="17.75" customWidth="1"/>
    <col min="6" max="6" width="6.625" customWidth="1"/>
    <col min="7" max="7" width="8.25" customWidth="1"/>
    <col min="8" max="8" width="11.5" customWidth="1"/>
    <col min="9" max="9" width="10.25" customWidth="1"/>
  </cols>
  <sheetData>
    <row r="1" spans="1:10">
      <c r="A1" s="59" t="s">
        <v>11</v>
      </c>
      <c r="B1" s="60"/>
      <c r="C1" s="59"/>
      <c r="D1" s="59"/>
      <c r="E1" s="59"/>
      <c r="F1" s="59"/>
      <c r="G1" s="59"/>
      <c r="H1" s="59"/>
      <c r="I1" s="59"/>
      <c r="J1" s="59"/>
    </row>
    <row r="2" spans="1:10">
      <c r="A2" s="2" t="s">
        <v>1</v>
      </c>
      <c r="B2" s="3" t="s">
        <v>12</v>
      </c>
      <c r="C2" s="4" t="s">
        <v>137</v>
      </c>
      <c r="D2" s="4" t="s">
        <v>139</v>
      </c>
      <c r="E2" s="4" t="s">
        <v>138</v>
      </c>
      <c r="F2" s="2" t="s">
        <v>13</v>
      </c>
      <c r="G2" s="2" t="s">
        <v>14</v>
      </c>
      <c r="H2" s="1" t="s">
        <v>15</v>
      </c>
      <c r="I2" s="1" t="s">
        <v>16</v>
      </c>
      <c r="J2" s="4" t="s">
        <v>4</v>
      </c>
    </row>
    <row r="3" spans="1:10" ht="60" customHeight="1">
      <c r="A3" s="40">
        <v>1</v>
      </c>
      <c r="B3" s="41" t="s">
        <v>17</v>
      </c>
      <c r="C3" s="42" t="s">
        <v>18</v>
      </c>
      <c r="D3" s="43" t="s">
        <v>19</v>
      </c>
      <c r="E3" s="32" t="s">
        <v>20</v>
      </c>
      <c r="F3" s="44" t="s">
        <v>21</v>
      </c>
      <c r="G3" s="45">
        <v>26</v>
      </c>
      <c r="H3" s="38"/>
      <c r="I3" s="38">
        <f t="shared" ref="I3:I9" si="0">H3*G3</f>
        <v>0</v>
      </c>
      <c r="J3" s="49"/>
    </row>
    <row r="4" spans="1:10" ht="39.950000000000003" customHeight="1">
      <c r="A4" s="40">
        <v>2</v>
      </c>
      <c r="B4" s="41" t="s">
        <v>22</v>
      </c>
      <c r="C4" s="42" t="s">
        <v>23</v>
      </c>
      <c r="D4" s="43" t="s">
        <v>24</v>
      </c>
      <c r="E4" s="32" t="s">
        <v>20</v>
      </c>
      <c r="F4" s="44" t="s">
        <v>25</v>
      </c>
      <c r="G4" s="45">
        <v>26</v>
      </c>
      <c r="H4" s="38"/>
      <c r="I4" s="38">
        <f t="shared" si="0"/>
        <v>0</v>
      </c>
      <c r="J4" s="49"/>
    </row>
    <row r="5" spans="1:10" ht="77.099999999999994" customHeight="1">
      <c r="A5" s="40">
        <v>3</v>
      </c>
      <c r="B5" s="29" t="s">
        <v>26</v>
      </c>
      <c r="C5" s="42" t="s">
        <v>27</v>
      </c>
      <c r="D5" s="46" t="s">
        <v>28</v>
      </c>
      <c r="E5" s="32" t="s">
        <v>29</v>
      </c>
      <c r="F5" s="33" t="s">
        <v>21</v>
      </c>
      <c r="G5" s="32">
        <v>9</v>
      </c>
      <c r="H5" s="38"/>
      <c r="I5" s="38">
        <f t="shared" si="0"/>
        <v>0</v>
      </c>
      <c r="J5" s="50"/>
    </row>
    <row r="6" spans="1:10" ht="98.1" customHeight="1">
      <c r="A6" s="40">
        <v>4</v>
      </c>
      <c r="B6" s="29" t="s">
        <v>30</v>
      </c>
      <c r="C6" s="42" t="s">
        <v>31</v>
      </c>
      <c r="D6" s="46" t="s">
        <v>32</v>
      </c>
      <c r="E6" s="32" t="s">
        <v>29</v>
      </c>
      <c r="F6" s="33" t="s">
        <v>33</v>
      </c>
      <c r="G6" s="32">
        <v>1</v>
      </c>
      <c r="H6" s="38"/>
      <c r="I6" s="38">
        <f t="shared" si="0"/>
        <v>0</v>
      </c>
      <c r="J6" s="50"/>
    </row>
    <row r="7" spans="1:10">
      <c r="A7" s="40">
        <v>5</v>
      </c>
      <c r="B7" s="29" t="s">
        <v>34</v>
      </c>
      <c r="C7" s="42" t="s">
        <v>35</v>
      </c>
      <c r="D7" s="46" t="s">
        <v>36</v>
      </c>
      <c r="E7" s="32" t="s">
        <v>37</v>
      </c>
      <c r="F7" s="33" t="s">
        <v>33</v>
      </c>
      <c r="G7" s="32">
        <v>10</v>
      </c>
      <c r="H7" s="38"/>
      <c r="I7" s="38">
        <f t="shared" si="0"/>
        <v>0</v>
      </c>
      <c r="J7" s="50"/>
    </row>
    <row r="8" spans="1:10">
      <c r="A8" s="40">
        <v>6</v>
      </c>
      <c r="B8" s="29" t="s">
        <v>38</v>
      </c>
      <c r="C8" s="42" t="s">
        <v>39</v>
      </c>
      <c r="D8" s="46" t="s">
        <v>40</v>
      </c>
      <c r="E8" s="32" t="s">
        <v>37</v>
      </c>
      <c r="F8" s="33" t="s">
        <v>41</v>
      </c>
      <c r="G8" s="32">
        <v>9</v>
      </c>
      <c r="H8" s="38"/>
      <c r="I8" s="38">
        <f t="shared" si="0"/>
        <v>0</v>
      </c>
      <c r="J8" s="50"/>
    </row>
    <row r="9" spans="1:10">
      <c r="A9" s="40">
        <v>7</v>
      </c>
      <c r="B9" s="29" t="s">
        <v>42</v>
      </c>
      <c r="C9" s="42" t="s">
        <v>43</v>
      </c>
      <c r="D9" s="46" t="s">
        <v>43</v>
      </c>
      <c r="E9" s="32" t="s">
        <v>37</v>
      </c>
      <c r="F9" s="44" t="s">
        <v>44</v>
      </c>
      <c r="G9" s="45">
        <v>24</v>
      </c>
      <c r="H9" s="38"/>
      <c r="I9" s="38">
        <f t="shared" si="0"/>
        <v>0</v>
      </c>
      <c r="J9" s="50"/>
    </row>
    <row r="10" spans="1:10" ht="50.25" customHeight="1">
      <c r="A10" s="40">
        <v>8</v>
      </c>
      <c r="B10" s="29" t="s">
        <v>45</v>
      </c>
      <c r="C10" s="42" t="s">
        <v>46</v>
      </c>
      <c r="D10" s="46" t="s">
        <v>47</v>
      </c>
      <c r="E10" s="32" t="s">
        <v>20</v>
      </c>
      <c r="F10" s="33" t="s">
        <v>21</v>
      </c>
      <c r="G10" s="45">
        <v>2</v>
      </c>
      <c r="H10" s="38"/>
      <c r="I10" s="38">
        <f t="shared" ref="I10:I23" si="1">H10*G10</f>
        <v>0</v>
      </c>
      <c r="J10" s="50"/>
    </row>
    <row r="11" spans="1:10">
      <c r="A11" s="40">
        <v>9</v>
      </c>
      <c r="B11" s="29" t="s">
        <v>48</v>
      </c>
      <c r="C11" s="42" t="s">
        <v>49</v>
      </c>
      <c r="D11" s="46" t="s">
        <v>50</v>
      </c>
      <c r="E11" s="32" t="s">
        <v>20</v>
      </c>
      <c r="F11" s="33" t="s">
        <v>51</v>
      </c>
      <c r="G11" s="45">
        <v>10</v>
      </c>
      <c r="H11" s="38"/>
      <c r="I11" s="38">
        <f t="shared" si="1"/>
        <v>0</v>
      </c>
      <c r="J11" s="50"/>
    </row>
    <row r="12" spans="1:10" ht="36" customHeight="1">
      <c r="A12" s="40">
        <v>10</v>
      </c>
      <c r="B12" s="29" t="s">
        <v>52</v>
      </c>
      <c r="C12" s="42" t="s">
        <v>53</v>
      </c>
      <c r="D12" s="46" t="s">
        <v>54</v>
      </c>
      <c r="E12" s="32" t="s">
        <v>37</v>
      </c>
      <c r="F12" s="32" t="s">
        <v>21</v>
      </c>
      <c r="G12" s="32">
        <v>1</v>
      </c>
      <c r="H12" s="38"/>
      <c r="I12" s="38">
        <f t="shared" si="1"/>
        <v>0</v>
      </c>
      <c r="J12" s="50"/>
    </row>
    <row r="13" spans="1:10" ht="36" customHeight="1">
      <c r="A13" s="40">
        <v>11</v>
      </c>
      <c r="B13" s="29" t="s">
        <v>55</v>
      </c>
      <c r="C13" s="42" t="s">
        <v>56</v>
      </c>
      <c r="D13" s="46" t="s">
        <v>57</v>
      </c>
      <c r="E13" s="32" t="s">
        <v>37</v>
      </c>
      <c r="F13" s="32" t="s">
        <v>21</v>
      </c>
      <c r="G13" s="32">
        <v>1</v>
      </c>
      <c r="H13" s="38"/>
      <c r="I13" s="38">
        <f t="shared" si="1"/>
        <v>0</v>
      </c>
      <c r="J13" s="50"/>
    </row>
    <row r="14" spans="1:10">
      <c r="A14" s="40">
        <v>12</v>
      </c>
      <c r="B14" s="29" t="s">
        <v>58</v>
      </c>
      <c r="C14" s="42" t="s">
        <v>59</v>
      </c>
      <c r="D14" s="46" t="s">
        <v>60</v>
      </c>
      <c r="E14" s="32" t="s">
        <v>37</v>
      </c>
      <c r="F14" s="32" t="s">
        <v>44</v>
      </c>
      <c r="G14" s="32">
        <v>2</v>
      </c>
      <c r="H14" s="38"/>
      <c r="I14" s="38">
        <f t="shared" si="1"/>
        <v>0</v>
      </c>
      <c r="J14" s="50"/>
    </row>
    <row r="15" spans="1:10">
      <c r="A15" s="40">
        <v>13</v>
      </c>
      <c r="B15" s="29" t="s">
        <v>61</v>
      </c>
      <c r="C15" s="42" t="s">
        <v>62</v>
      </c>
      <c r="D15" s="46" t="s">
        <v>62</v>
      </c>
      <c r="E15" s="32" t="s">
        <v>37</v>
      </c>
      <c r="F15" s="33" t="s">
        <v>63</v>
      </c>
      <c r="G15" s="45">
        <v>3870</v>
      </c>
      <c r="H15" s="38"/>
      <c r="I15" s="38">
        <f t="shared" si="1"/>
        <v>0</v>
      </c>
      <c r="J15" s="50"/>
    </row>
    <row r="16" spans="1:10">
      <c r="A16" s="40">
        <v>14</v>
      </c>
      <c r="B16" s="29" t="s">
        <v>64</v>
      </c>
      <c r="C16" s="42" t="s">
        <v>65</v>
      </c>
      <c r="D16" s="46" t="s">
        <v>66</v>
      </c>
      <c r="E16" s="32" t="s">
        <v>37</v>
      </c>
      <c r="F16" s="33" t="s">
        <v>25</v>
      </c>
      <c r="G16" s="45">
        <v>9</v>
      </c>
      <c r="H16" s="38"/>
      <c r="I16" s="38">
        <f t="shared" si="1"/>
        <v>0</v>
      </c>
      <c r="J16" s="50"/>
    </row>
    <row r="17" spans="1:10">
      <c r="A17" s="40">
        <v>15</v>
      </c>
      <c r="B17" s="29" t="s">
        <v>64</v>
      </c>
      <c r="C17" s="42" t="s">
        <v>67</v>
      </c>
      <c r="D17" s="46" t="s">
        <v>68</v>
      </c>
      <c r="E17" s="32" t="s">
        <v>37</v>
      </c>
      <c r="F17" s="33" t="s">
        <v>25</v>
      </c>
      <c r="G17" s="45">
        <v>2</v>
      </c>
      <c r="H17" s="38"/>
      <c r="I17" s="38">
        <f t="shared" si="1"/>
        <v>0</v>
      </c>
      <c r="J17" s="50"/>
    </row>
    <row r="18" spans="1:10">
      <c r="A18" s="40">
        <v>16</v>
      </c>
      <c r="B18" s="47" t="s">
        <v>69</v>
      </c>
      <c r="C18" s="42" t="s">
        <v>70</v>
      </c>
      <c r="D18" s="46" t="s">
        <v>70</v>
      </c>
      <c r="E18" s="32" t="s">
        <v>37</v>
      </c>
      <c r="F18" s="33" t="s">
        <v>63</v>
      </c>
      <c r="G18" s="32">
        <v>1680</v>
      </c>
      <c r="H18" s="38"/>
      <c r="I18" s="38">
        <f t="shared" si="1"/>
        <v>0</v>
      </c>
      <c r="J18" s="50"/>
    </row>
    <row r="19" spans="1:10">
      <c r="A19" s="40">
        <v>17</v>
      </c>
      <c r="B19" s="29" t="s">
        <v>71</v>
      </c>
      <c r="C19" s="42" t="s">
        <v>72</v>
      </c>
      <c r="D19" s="46" t="s">
        <v>72</v>
      </c>
      <c r="E19" s="32" t="s">
        <v>37</v>
      </c>
      <c r="F19" s="33" t="s">
        <v>63</v>
      </c>
      <c r="G19" s="45">
        <v>1900</v>
      </c>
      <c r="H19" s="38"/>
      <c r="I19" s="38">
        <f t="shared" si="1"/>
        <v>0</v>
      </c>
      <c r="J19" s="50"/>
    </row>
    <row r="20" spans="1:10">
      <c r="A20" s="40">
        <v>18</v>
      </c>
      <c r="B20" s="29" t="s">
        <v>73</v>
      </c>
      <c r="C20" s="42"/>
      <c r="D20" s="46"/>
      <c r="E20" s="32" t="s">
        <v>37</v>
      </c>
      <c r="F20" s="33" t="s">
        <v>74</v>
      </c>
      <c r="G20" s="45">
        <v>72</v>
      </c>
      <c r="H20" s="38"/>
      <c r="I20" s="38">
        <f t="shared" si="1"/>
        <v>0</v>
      </c>
      <c r="J20" s="50"/>
    </row>
    <row r="21" spans="1:10">
      <c r="A21" s="40">
        <v>19</v>
      </c>
      <c r="B21" s="29" t="s">
        <v>75</v>
      </c>
      <c r="C21" s="42" t="s">
        <v>76</v>
      </c>
      <c r="D21" s="46" t="s">
        <v>76</v>
      </c>
      <c r="E21" s="32" t="s">
        <v>37</v>
      </c>
      <c r="F21" s="33" t="s">
        <v>63</v>
      </c>
      <c r="G21" s="45">
        <v>1900</v>
      </c>
      <c r="H21" s="38"/>
      <c r="I21" s="38">
        <f t="shared" si="1"/>
        <v>0</v>
      </c>
      <c r="J21" s="50"/>
    </row>
    <row r="22" spans="1:10">
      <c r="A22" s="40">
        <v>20</v>
      </c>
      <c r="B22" s="29" t="s">
        <v>75</v>
      </c>
      <c r="C22" s="42" t="s">
        <v>77</v>
      </c>
      <c r="D22" s="46" t="s">
        <v>77</v>
      </c>
      <c r="E22" s="32" t="s">
        <v>37</v>
      </c>
      <c r="F22" s="33" t="s">
        <v>63</v>
      </c>
      <c r="G22" s="45">
        <v>1280</v>
      </c>
      <c r="H22" s="38"/>
      <c r="I22" s="38">
        <f t="shared" si="1"/>
        <v>0</v>
      </c>
      <c r="J22" s="50"/>
    </row>
    <row r="23" spans="1:10">
      <c r="A23" s="40">
        <v>21</v>
      </c>
      <c r="B23" s="29" t="s">
        <v>78</v>
      </c>
      <c r="C23" s="42"/>
      <c r="D23" s="46"/>
      <c r="E23" s="32" t="s">
        <v>37</v>
      </c>
      <c r="F23" s="33" t="s">
        <v>79</v>
      </c>
      <c r="G23" s="45">
        <v>1</v>
      </c>
      <c r="H23" s="38"/>
      <c r="I23" s="38">
        <f t="shared" si="1"/>
        <v>0</v>
      </c>
      <c r="J23" s="50"/>
    </row>
    <row r="24" spans="1:10">
      <c r="A24" s="48"/>
      <c r="B24" s="61" t="s">
        <v>80</v>
      </c>
      <c r="C24" s="62"/>
      <c r="D24" s="62"/>
      <c r="E24" s="62"/>
      <c r="F24" s="62"/>
      <c r="G24" s="62"/>
      <c r="H24" s="37"/>
      <c r="I24" s="38">
        <f>SUM(I3:I23)</f>
        <v>0</v>
      </c>
      <c r="J24" s="48"/>
    </row>
  </sheetData>
  <mergeCells count="2">
    <mergeCell ref="A1:J1"/>
    <mergeCell ref="B24:G24"/>
  </mergeCells>
  <phoneticPr fontId="2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6"/>
  <sheetViews>
    <sheetView workbookViewId="0">
      <selection activeCell="E20" sqref="E20"/>
    </sheetView>
  </sheetViews>
  <sheetFormatPr defaultColWidth="9" defaultRowHeight="14.25"/>
  <cols>
    <col min="2" max="2" width="22.875" customWidth="1"/>
    <col min="3" max="3" width="48.625" customWidth="1"/>
    <col min="4" max="4" width="11.5" style="15" customWidth="1"/>
    <col min="8" max="8" width="10.625" style="16" customWidth="1"/>
    <col min="9" max="9" width="10.375"/>
  </cols>
  <sheetData>
    <row r="1" spans="1:10" ht="20.100000000000001" customHeight="1">
      <c r="A1" s="59" t="s">
        <v>81</v>
      </c>
      <c r="B1" s="60"/>
      <c r="C1" s="59"/>
      <c r="D1" s="63"/>
      <c r="E1" s="59"/>
      <c r="F1" s="59"/>
      <c r="G1" s="59"/>
      <c r="H1" s="64"/>
      <c r="I1" s="59"/>
      <c r="J1" s="59"/>
    </row>
    <row r="2" spans="1:10">
      <c r="A2" s="2" t="s">
        <v>1</v>
      </c>
      <c r="B2" s="3" t="s">
        <v>12</v>
      </c>
      <c r="C2" s="4" t="s">
        <v>137</v>
      </c>
      <c r="D2" s="4" t="s">
        <v>140</v>
      </c>
      <c r="E2" s="4" t="s">
        <v>141</v>
      </c>
      <c r="F2" s="2" t="s">
        <v>13</v>
      </c>
      <c r="G2" s="2" t="s">
        <v>14</v>
      </c>
      <c r="H2" s="1" t="s">
        <v>15</v>
      </c>
      <c r="I2" s="1" t="s">
        <v>16</v>
      </c>
      <c r="J2" s="4" t="s">
        <v>4</v>
      </c>
    </row>
    <row r="3" spans="1:10" ht="84" customHeight="1">
      <c r="A3" s="5">
        <v>1</v>
      </c>
      <c r="B3" s="6" t="s">
        <v>82</v>
      </c>
      <c r="C3" s="17" t="s">
        <v>83</v>
      </c>
      <c r="D3" s="12"/>
      <c r="E3" s="18"/>
      <c r="F3" s="7" t="s">
        <v>21</v>
      </c>
      <c r="G3" s="8">
        <v>12</v>
      </c>
      <c r="H3" s="19"/>
      <c r="I3" s="10">
        <f>H3*G3</f>
        <v>0</v>
      </c>
      <c r="J3" s="11"/>
    </row>
    <row r="4" spans="1:10">
      <c r="A4" s="5">
        <v>2</v>
      </c>
      <c r="B4" s="20" t="s">
        <v>84</v>
      </c>
      <c r="C4" s="17" t="s">
        <v>85</v>
      </c>
      <c r="D4" s="21"/>
      <c r="E4" s="18"/>
      <c r="F4" s="22" t="s">
        <v>25</v>
      </c>
      <c r="G4" s="8">
        <v>12</v>
      </c>
      <c r="H4" s="19"/>
      <c r="I4" s="10">
        <f t="shared" ref="I4:I25" si="0">H4*G4</f>
        <v>0</v>
      </c>
      <c r="J4" s="11"/>
    </row>
    <row r="5" spans="1:10">
      <c r="A5" s="5">
        <v>3</v>
      </c>
      <c r="B5" s="20" t="s">
        <v>86</v>
      </c>
      <c r="C5" s="17" t="s">
        <v>87</v>
      </c>
      <c r="D5" s="23"/>
      <c r="E5" s="18"/>
      <c r="F5" s="22" t="s">
        <v>88</v>
      </c>
      <c r="G5" s="8">
        <v>24</v>
      </c>
      <c r="H5" s="19"/>
      <c r="I5" s="10">
        <f t="shared" si="0"/>
        <v>0</v>
      </c>
      <c r="J5" s="11"/>
    </row>
    <row r="6" spans="1:10">
      <c r="A6" s="5">
        <v>4</v>
      </c>
      <c r="B6" s="20" t="s">
        <v>89</v>
      </c>
      <c r="C6" s="17" t="s">
        <v>90</v>
      </c>
      <c r="D6" s="23"/>
      <c r="E6" s="18"/>
      <c r="F6" s="22" t="s">
        <v>63</v>
      </c>
      <c r="G6" s="8">
        <v>800</v>
      </c>
      <c r="H6" s="19"/>
      <c r="I6" s="10">
        <f t="shared" si="0"/>
        <v>0</v>
      </c>
      <c r="J6" s="11"/>
    </row>
    <row r="7" spans="1:10" ht="24">
      <c r="A7" s="5">
        <v>5</v>
      </c>
      <c r="B7" s="24" t="s">
        <v>91</v>
      </c>
      <c r="C7" s="17" t="s">
        <v>92</v>
      </c>
      <c r="D7" s="23"/>
      <c r="E7" s="18"/>
      <c r="F7" s="22" t="s">
        <v>33</v>
      </c>
      <c r="G7" s="8">
        <v>30</v>
      </c>
      <c r="H7" s="19"/>
      <c r="I7" s="10">
        <f t="shared" si="0"/>
        <v>0</v>
      </c>
      <c r="J7" s="11"/>
    </row>
    <row r="8" spans="1:10" ht="24">
      <c r="A8" s="5">
        <v>6</v>
      </c>
      <c r="B8" s="24" t="s">
        <v>93</v>
      </c>
      <c r="C8" s="17" t="s">
        <v>94</v>
      </c>
      <c r="D8" s="23"/>
      <c r="E8" s="18"/>
      <c r="F8" s="22" t="s">
        <v>33</v>
      </c>
      <c r="G8" s="8">
        <v>48</v>
      </c>
      <c r="H8" s="19"/>
      <c r="I8" s="10">
        <f t="shared" si="0"/>
        <v>0</v>
      </c>
      <c r="J8" s="11"/>
    </row>
    <row r="9" spans="1:10" ht="24">
      <c r="A9" s="5">
        <v>7</v>
      </c>
      <c r="B9" s="24" t="s">
        <v>95</v>
      </c>
      <c r="C9" s="17" t="s">
        <v>96</v>
      </c>
      <c r="D9" s="23"/>
      <c r="E9" s="18"/>
      <c r="F9" s="22" t="s">
        <v>33</v>
      </c>
      <c r="G9" s="8">
        <v>372</v>
      </c>
      <c r="H9" s="19"/>
      <c r="I9" s="10">
        <f t="shared" si="0"/>
        <v>0</v>
      </c>
      <c r="J9" s="11"/>
    </row>
    <row r="10" spans="1:10">
      <c r="A10" s="5">
        <v>8</v>
      </c>
      <c r="B10" s="20" t="s">
        <v>97</v>
      </c>
      <c r="C10" s="25" t="s">
        <v>98</v>
      </c>
      <c r="D10" s="23"/>
      <c r="E10" s="18"/>
      <c r="F10" s="22" t="s">
        <v>63</v>
      </c>
      <c r="G10" s="8">
        <v>7200</v>
      </c>
      <c r="H10" s="19"/>
      <c r="I10" s="10">
        <f t="shared" si="0"/>
        <v>0</v>
      </c>
      <c r="J10" s="11"/>
    </row>
    <row r="11" spans="1:10">
      <c r="A11" s="5">
        <v>9</v>
      </c>
      <c r="B11" s="20" t="s">
        <v>99</v>
      </c>
      <c r="C11" s="25" t="s">
        <v>100</v>
      </c>
      <c r="D11" s="23"/>
      <c r="E11" s="18"/>
      <c r="F11" s="22" t="s">
        <v>25</v>
      </c>
      <c r="G11" s="8">
        <v>288</v>
      </c>
      <c r="H11" s="19"/>
      <c r="I11" s="10">
        <f t="shared" si="0"/>
        <v>0</v>
      </c>
      <c r="J11" s="11"/>
    </row>
    <row r="12" spans="1:10">
      <c r="A12" s="5">
        <v>10</v>
      </c>
      <c r="B12" s="20" t="s">
        <v>101</v>
      </c>
      <c r="C12" s="25" t="s">
        <v>102</v>
      </c>
      <c r="D12" s="23"/>
      <c r="E12" s="18"/>
      <c r="F12" s="22" t="s">
        <v>25</v>
      </c>
      <c r="G12" s="8">
        <v>288</v>
      </c>
      <c r="H12" s="19"/>
      <c r="I12" s="10">
        <f t="shared" si="0"/>
        <v>0</v>
      </c>
      <c r="J12" s="11"/>
    </row>
    <row r="13" spans="1:10">
      <c r="A13" s="5">
        <v>11</v>
      </c>
      <c r="B13" s="20" t="s">
        <v>103</v>
      </c>
      <c r="C13" s="17" t="s">
        <v>104</v>
      </c>
      <c r="D13" s="23"/>
      <c r="E13" s="18"/>
      <c r="F13" s="22" t="s">
        <v>51</v>
      </c>
      <c r="G13" s="8">
        <v>174</v>
      </c>
      <c r="H13" s="19"/>
      <c r="I13" s="10">
        <f t="shared" si="0"/>
        <v>0</v>
      </c>
      <c r="J13" s="11"/>
    </row>
    <row r="14" spans="1:10">
      <c r="A14" s="5">
        <v>12</v>
      </c>
      <c r="B14" s="20" t="s">
        <v>105</v>
      </c>
      <c r="C14" s="17" t="s">
        <v>106</v>
      </c>
      <c r="D14" s="23"/>
      <c r="E14" s="18"/>
      <c r="F14" s="22" t="s">
        <v>33</v>
      </c>
      <c r="G14" s="8">
        <v>24</v>
      </c>
      <c r="H14" s="19"/>
      <c r="I14" s="10">
        <f t="shared" si="0"/>
        <v>0</v>
      </c>
      <c r="J14" s="11"/>
    </row>
    <row r="15" spans="1:10" ht="72.95" customHeight="1">
      <c r="A15" s="5">
        <v>13</v>
      </c>
      <c r="B15" s="20" t="s">
        <v>107</v>
      </c>
      <c r="C15" s="17" t="s">
        <v>108</v>
      </c>
      <c r="D15" s="23"/>
      <c r="E15" s="18"/>
      <c r="F15" s="22" t="s">
        <v>33</v>
      </c>
      <c r="G15" s="8">
        <v>1</v>
      </c>
      <c r="H15" s="19"/>
      <c r="I15" s="10">
        <f t="shared" si="0"/>
        <v>0</v>
      </c>
      <c r="J15" s="11"/>
    </row>
    <row r="16" spans="1:10" ht="48">
      <c r="A16" s="5">
        <v>14</v>
      </c>
      <c r="B16" s="20" t="s">
        <v>109</v>
      </c>
      <c r="C16" s="17" t="s">
        <v>110</v>
      </c>
      <c r="D16" s="23"/>
      <c r="E16" s="18"/>
      <c r="F16" s="22" t="s">
        <v>111</v>
      </c>
      <c r="G16" s="8">
        <v>24</v>
      </c>
      <c r="H16" s="19"/>
      <c r="I16" s="10">
        <f t="shared" si="0"/>
        <v>0</v>
      </c>
      <c r="J16" s="11"/>
    </row>
    <row r="17" spans="1:10" ht="42" customHeight="1">
      <c r="A17" s="5">
        <v>15</v>
      </c>
      <c r="B17" s="20" t="s">
        <v>112</v>
      </c>
      <c r="C17" s="17" t="s">
        <v>113</v>
      </c>
      <c r="D17" s="23"/>
      <c r="E17" s="18"/>
      <c r="F17" s="22" t="s">
        <v>33</v>
      </c>
      <c r="G17" s="8">
        <v>1</v>
      </c>
      <c r="H17" s="19"/>
      <c r="I17" s="10">
        <f t="shared" si="0"/>
        <v>0</v>
      </c>
      <c r="J17" s="11"/>
    </row>
    <row r="18" spans="1:10" ht="33" customHeight="1">
      <c r="A18" s="5">
        <v>16</v>
      </c>
      <c r="B18" s="20" t="s">
        <v>114</v>
      </c>
      <c r="C18" s="26" t="s">
        <v>115</v>
      </c>
      <c r="D18" s="18"/>
      <c r="E18" s="18"/>
      <c r="F18" s="27" t="s">
        <v>88</v>
      </c>
      <c r="G18" s="8">
        <v>24</v>
      </c>
      <c r="H18" s="19"/>
      <c r="I18" s="10">
        <f t="shared" si="0"/>
        <v>0</v>
      </c>
      <c r="J18" s="11"/>
    </row>
    <row r="19" spans="1:10" ht="24">
      <c r="A19" s="5">
        <v>17</v>
      </c>
      <c r="B19" s="20" t="s">
        <v>116</v>
      </c>
      <c r="C19" s="26" t="s">
        <v>117</v>
      </c>
      <c r="D19" s="18"/>
      <c r="E19" s="18"/>
      <c r="F19" s="27" t="s">
        <v>111</v>
      </c>
      <c r="G19" s="8">
        <v>1</v>
      </c>
      <c r="H19" s="19"/>
      <c r="I19" s="10">
        <f t="shared" si="0"/>
        <v>0</v>
      </c>
      <c r="J19" s="11"/>
    </row>
    <row r="20" spans="1:10" ht="45" customHeight="1">
      <c r="A20" s="5">
        <v>18</v>
      </c>
      <c r="B20" s="20" t="s">
        <v>118</v>
      </c>
      <c r="C20" s="26" t="s">
        <v>119</v>
      </c>
      <c r="D20" s="18"/>
      <c r="E20" s="18"/>
      <c r="F20" s="27" t="s">
        <v>51</v>
      </c>
      <c r="G20" s="8">
        <v>1</v>
      </c>
      <c r="H20" s="19"/>
      <c r="I20" s="10">
        <f t="shared" si="0"/>
        <v>0</v>
      </c>
      <c r="J20" s="11"/>
    </row>
    <row r="21" spans="1:10">
      <c r="A21" s="5">
        <v>19</v>
      </c>
      <c r="B21" s="20" t="s">
        <v>120</v>
      </c>
      <c r="C21" s="26" t="s">
        <v>121</v>
      </c>
      <c r="D21" s="28"/>
      <c r="E21" s="18"/>
      <c r="F21" s="28" t="s">
        <v>51</v>
      </c>
      <c r="G21" s="8">
        <v>1</v>
      </c>
      <c r="H21" s="19"/>
      <c r="I21" s="10">
        <f t="shared" si="0"/>
        <v>0</v>
      </c>
      <c r="J21" s="11"/>
    </row>
    <row r="22" spans="1:10" ht="36">
      <c r="A22" s="5">
        <v>20</v>
      </c>
      <c r="B22" s="29" t="s">
        <v>122</v>
      </c>
      <c r="C22" s="30" t="s">
        <v>123</v>
      </c>
      <c r="D22" s="28" t="s">
        <v>124</v>
      </c>
      <c r="E22" s="18"/>
      <c r="F22" s="28" t="s">
        <v>21</v>
      </c>
      <c r="G22" s="8">
        <v>1</v>
      </c>
      <c r="H22" s="19"/>
      <c r="I22" s="10">
        <f t="shared" si="0"/>
        <v>0</v>
      </c>
      <c r="J22" s="11"/>
    </row>
    <row r="23" spans="1:10">
      <c r="A23" s="5">
        <v>21</v>
      </c>
      <c r="B23" s="14" t="s">
        <v>69</v>
      </c>
      <c r="C23" s="11" t="s">
        <v>125</v>
      </c>
      <c r="D23" s="31" t="s">
        <v>125</v>
      </c>
      <c r="E23" s="32" t="s">
        <v>37</v>
      </c>
      <c r="F23" s="33" t="s">
        <v>63</v>
      </c>
      <c r="G23" s="31">
        <v>1800</v>
      </c>
      <c r="H23" s="19"/>
      <c r="I23" s="10">
        <f t="shared" si="0"/>
        <v>0</v>
      </c>
      <c r="J23" s="11"/>
    </row>
    <row r="24" spans="1:10">
      <c r="A24" s="5">
        <v>22</v>
      </c>
      <c r="B24" s="14" t="s">
        <v>126</v>
      </c>
      <c r="C24" s="11" t="s">
        <v>127</v>
      </c>
      <c r="D24" s="31" t="s">
        <v>127</v>
      </c>
      <c r="E24" s="32" t="s">
        <v>37</v>
      </c>
      <c r="F24" s="33" t="s">
        <v>63</v>
      </c>
      <c r="G24" s="31">
        <v>1800</v>
      </c>
      <c r="H24" s="19"/>
      <c r="I24" s="10">
        <f t="shared" si="0"/>
        <v>0</v>
      </c>
      <c r="J24" s="11"/>
    </row>
    <row r="25" spans="1:10" ht="16.5">
      <c r="A25" s="5">
        <v>23</v>
      </c>
      <c r="B25" s="29" t="s">
        <v>75</v>
      </c>
      <c r="C25" s="34" t="s">
        <v>128</v>
      </c>
      <c r="D25" s="35" t="s">
        <v>128</v>
      </c>
      <c r="E25" s="32" t="s">
        <v>37</v>
      </c>
      <c r="F25" s="33" t="s">
        <v>63</v>
      </c>
      <c r="G25" s="31">
        <v>500</v>
      </c>
      <c r="H25" s="19"/>
      <c r="I25" s="10">
        <f t="shared" si="0"/>
        <v>0</v>
      </c>
      <c r="J25" s="11"/>
    </row>
    <row r="26" spans="1:10">
      <c r="A26" s="36"/>
      <c r="B26" s="61" t="s">
        <v>80</v>
      </c>
      <c r="C26" s="62"/>
      <c r="D26" s="62"/>
      <c r="E26" s="62"/>
      <c r="F26" s="62"/>
      <c r="G26" s="62"/>
      <c r="H26" s="37"/>
      <c r="I26" s="38">
        <f>SUM(I3:I25)</f>
        <v>0</v>
      </c>
      <c r="J26" s="36"/>
    </row>
  </sheetData>
  <mergeCells count="2">
    <mergeCell ref="A1:J1"/>
    <mergeCell ref="B26:G26"/>
  </mergeCells>
  <phoneticPr fontId="2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9"/>
  <sheetViews>
    <sheetView workbookViewId="0">
      <selection activeCell="D17" sqref="D17"/>
    </sheetView>
  </sheetViews>
  <sheetFormatPr defaultColWidth="9" defaultRowHeight="14.25"/>
  <cols>
    <col min="1" max="1" width="8.375" customWidth="1"/>
    <col min="2" max="2" width="20.625" customWidth="1"/>
    <col min="5" max="5" width="15.5" customWidth="1"/>
    <col min="6" max="6" width="13" customWidth="1"/>
    <col min="7" max="7" width="12.125" customWidth="1"/>
  </cols>
  <sheetData>
    <row r="1" spans="1:7" ht="23.1" customHeight="1">
      <c r="A1" s="59" t="s">
        <v>129</v>
      </c>
      <c r="B1" s="60"/>
      <c r="C1" s="59"/>
      <c r="D1" s="59"/>
      <c r="E1" s="64"/>
      <c r="F1" s="59"/>
      <c r="G1" s="59"/>
    </row>
    <row r="2" spans="1:7" ht="17.100000000000001" customHeight="1">
      <c r="A2" s="2" t="s">
        <v>1</v>
      </c>
      <c r="B2" s="3" t="s">
        <v>12</v>
      </c>
      <c r="C2" s="2" t="s">
        <v>13</v>
      </c>
      <c r="D2" s="2" t="s">
        <v>14</v>
      </c>
      <c r="E2" s="1" t="s">
        <v>15</v>
      </c>
      <c r="F2" s="1" t="s">
        <v>16</v>
      </c>
      <c r="G2" s="4" t="s">
        <v>4</v>
      </c>
    </row>
    <row r="3" spans="1:7" ht="18.95" customHeight="1">
      <c r="A3" s="5">
        <v>1</v>
      </c>
      <c r="B3" s="6" t="s">
        <v>130</v>
      </c>
      <c r="C3" s="7" t="s">
        <v>131</v>
      </c>
      <c r="D3" s="8">
        <v>10</v>
      </c>
      <c r="E3" s="9"/>
      <c r="F3" s="10">
        <f>E3*D3</f>
        <v>0</v>
      </c>
      <c r="G3" s="11"/>
    </row>
    <row r="4" spans="1:7">
      <c r="A4" s="5">
        <v>2</v>
      </c>
      <c r="B4" s="6" t="s">
        <v>132</v>
      </c>
      <c r="C4" s="12" t="s">
        <v>41</v>
      </c>
      <c r="D4" s="12">
        <v>1</v>
      </c>
      <c r="E4" s="9"/>
      <c r="F4" s="10">
        <f>E4*D4</f>
        <v>0</v>
      </c>
      <c r="G4" s="13"/>
    </row>
    <row r="5" spans="1:7">
      <c r="A5" s="5">
        <v>3</v>
      </c>
      <c r="B5" s="6" t="s">
        <v>133</v>
      </c>
      <c r="C5" s="12" t="s">
        <v>41</v>
      </c>
      <c r="D5" s="12">
        <v>1</v>
      </c>
      <c r="E5" s="9"/>
      <c r="F5" s="10">
        <f>E5*D5</f>
        <v>0</v>
      </c>
      <c r="G5" s="13"/>
    </row>
    <row r="6" spans="1:7">
      <c r="A6" s="5">
        <v>4</v>
      </c>
      <c r="B6" s="6" t="s">
        <v>134</v>
      </c>
      <c r="C6" s="12" t="s">
        <v>25</v>
      </c>
      <c r="D6" s="12">
        <v>1</v>
      </c>
      <c r="E6" s="9"/>
      <c r="F6" s="10">
        <f>E6*D6</f>
        <v>0</v>
      </c>
      <c r="G6" s="13"/>
    </row>
    <row r="7" spans="1:7">
      <c r="A7" s="5">
        <v>5</v>
      </c>
      <c r="B7" s="6" t="s">
        <v>135</v>
      </c>
      <c r="C7" s="12" t="s">
        <v>41</v>
      </c>
      <c r="D7" s="12">
        <v>1</v>
      </c>
      <c r="E7" s="9"/>
      <c r="F7" s="10">
        <f>E7*D7</f>
        <v>0</v>
      </c>
      <c r="G7" s="13"/>
    </row>
    <row r="8" spans="1:7">
      <c r="A8" s="65" t="s">
        <v>80</v>
      </c>
      <c r="B8" s="65"/>
      <c r="C8" s="65"/>
      <c r="D8" s="65"/>
      <c r="E8" s="65"/>
      <c r="F8" s="10">
        <f>SUM(F3:F7)</f>
        <v>0</v>
      </c>
      <c r="G8" s="13"/>
    </row>
    <row r="9" spans="1:7">
      <c r="A9" s="66" t="s">
        <v>136</v>
      </c>
      <c r="B9" s="66"/>
      <c r="C9" s="66"/>
      <c r="D9" s="66"/>
      <c r="E9" s="66"/>
      <c r="F9" s="66"/>
      <c r="G9" s="66"/>
    </row>
  </sheetData>
  <mergeCells count="3">
    <mergeCell ref="A1:G1"/>
    <mergeCell ref="A8:E8"/>
    <mergeCell ref="A9:G9"/>
  </mergeCells>
  <phoneticPr fontId="22" type="noConversion"/>
  <pageMargins left="0.75" right="0.75" top="1" bottom="1" header="0.5" footer="0.5"/>
  <pageSetup paperSize="9" scale="96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汇总表</vt:lpstr>
      <vt:lpstr>监控系统</vt:lpstr>
      <vt:lpstr>电子围栏系统</vt:lpstr>
      <vt:lpstr>红外对射改造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</cp:lastModifiedBy>
  <dcterms:created xsi:type="dcterms:W3CDTF">2015-06-05T18:19:00Z</dcterms:created>
  <dcterms:modified xsi:type="dcterms:W3CDTF">2021-05-22T08:44:32Z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2052-11.1.0.9914</vt:lpwstr>
  </property>
</Properties>
</file>